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nicklasjohansen/Dropbox/DO2021_/teaching_material/session_11/case/bilag/"/>
    </mc:Choice>
  </mc:AlternateContent>
  <xr:revisionPtr revIDLastSave="0" documentId="13_ncr:1_{CD5895EB-417F-5745-B17D-3E4FBFC344BD}" xr6:coauthVersionLast="47" xr6:coauthVersionMax="47" xr10:uidLastSave="{00000000-0000-0000-0000-000000000000}"/>
  <bookViews>
    <workbookView xWindow="1100" yWindow="500" windowWidth="34740" windowHeight="21900" tabRatio="767" activeTab="2" xr2:uid="{AB89FC0E-D944-4A57-B588-124B83C33F51}"/>
  </bookViews>
  <sheets>
    <sheet name="Bruttoudtræk af segmentet" sheetId="3" r:id="rId1"/>
    <sheet name="Baggrundsdata på deltagere" sheetId="1" r:id="rId2"/>
    <sheet name="Medlemmernes Dag besvarelser" sheetId="2" r:id="rId3"/>
    <sheet name="Historiske tilfredshedstal" sheetId="4" r:id="rId4"/>
    <sheet name="Variabelforklaring" sheetId="5" r:id="rId5"/>
  </sheets>
  <definedNames>
    <definedName name="_xlnm._FilterDatabase" localSheetId="0" hidden="1">'Bruttoudtræk af segmentet'!$A$1:$J$2558</definedName>
    <definedName name="_xlnm._FilterDatabase" localSheetId="2" hidden="1">'Medlemmernes Dag besvarelser'!$A$1:$Q$1701</definedName>
    <definedName name="_xlnm._FilterDatabase" localSheetId="4" hidden="1">Variabelforklaring!$A$1:$D$39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9" i="4" l="1"/>
  <c r="D59" i="4"/>
  <c r="E59" i="4"/>
  <c r="F59" i="4"/>
  <c r="G59" i="4"/>
  <c r="H59" i="4"/>
  <c r="I58" i="4"/>
  <c r="I57" i="4"/>
  <c r="I59" i="4"/>
  <c r="B59" i="4"/>
  <c r="C64" i="4"/>
  <c r="C63" i="4"/>
  <c r="C62" i="4"/>
  <c r="Y37" i="4"/>
  <c r="V37" i="4"/>
  <c r="S37" i="4"/>
  <c r="P37" i="4"/>
  <c r="M37" i="4"/>
  <c r="J37" i="4"/>
  <c r="G37" i="4"/>
  <c r="D37" i="4"/>
  <c r="D25" i="4"/>
  <c r="D12" i="4"/>
  <c r="Y25" i="4"/>
  <c r="V25" i="4"/>
  <c r="S25" i="4"/>
  <c r="P25" i="4"/>
  <c r="M25" i="4"/>
  <c r="J25" i="4"/>
  <c r="G25" i="4"/>
  <c r="Y12" i="4"/>
  <c r="V12" i="4"/>
  <c r="S12" i="4"/>
  <c r="P12" i="4"/>
  <c r="M12" i="4"/>
  <c r="J12" i="4"/>
  <c r="G12" i="4"/>
  <c r="Y21" i="4"/>
  <c r="Y20" i="4"/>
  <c r="Y19" i="4"/>
  <c r="Y18" i="4"/>
  <c r="V22" i="4"/>
  <c r="V21" i="4"/>
  <c r="V20" i="4"/>
  <c r="V19" i="4"/>
  <c r="V18" i="4"/>
  <c r="S23" i="4"/>
  <c r="S22" i="4"/>
  <c r="S21" i="4"/>
  <c r="S20" i="4"/>
  <c r="S19" i="4"/>
  <c r="S18" i="4"/>
  <c r="P23" i="4"/>
  <c r="P22" i="4"/>
  <c r="P21" i="4"/>
  <c r="P20" i="4"/>
  <c r="P19" i="4"/>
  <c r="P18" i="4"/>
  <c r="M23" i="4"/>
  <c r="M21" i="4"/>
  <c r="M20" i="4"/>
  <c r="M19" i="4"/>
  <c r="M18" i="4"/>
  <c r="J23" i="4"/>
  <c r="J21" i="4"/>
  <c r="J20" i="4"/>
  <c r="J19" i="4"/>
  <c r="J18" i="4"/>
  <c r="G23" i="4"/>
  <c r="G22" i="4"/>
  <c r="G21" i="4"/>
  <c r="G20" i="4"/>
  <c r="G19" i="4"/>
  <c r="G18" i="4"/>
</calcChain>
</file>

<file path=xl/sharedStrings.xml><?xml version="1.0" encoding="utf-8"?>
<sst xmlns="http://schemas.openxmlformats.org/spreadsheetml/2006/main" count="30284" uniqueCount="5530">
  <si>
    <t>Sum af foreninger</t>
  </si>
  <si>
    <t>Antal MF</t>
  </si>
  <si>
    <t>Antal BF</t>
  </si>
  <si>
    <t>Medlemsforeninger (navn)</t>
  </si>
  <si>
    <t>Branchefælleskaber (navn)</t>
  </si>
  <si>
    <t>Medlemstype</t>
  </si>
  <si>
    <t>DI lønsum opgivet</t>
  </si>
  <si>
    <t>Branche kode</t>
  </si>
  <si>
    <t>Branche Kode Navn</t>
  </si>
  <si>
    <t>DI Hovedstaden</t>
  </si>
  <si>
    <t>Danske Arkitektvirksomheder</t>
  </si>
  <si>
    <t>MEDLEM</t>
  </si>
  <si>
    <t>71.11.00</t>
  </si>
  <si>
    <t>711100 Arkitektvirksomhed</t>
  </si>
  <si>
    <t xml:space="preserve">Vi vil gerne have åbne landet op. Der skal ske noget nu her. Vi har og har haft fint med opgaver. Derfor har vi heller ikke anvendt kompensation/hjælpepakker. Men der kommer ikke nye ordrer ind. Det kommer til at give os et hul i den fremtidige aktivitet. Vi kan mærke i markedet, at der er nervøsitet. En usikkerhed. Bl.a. omkring hvordan prisstigninger kommer til at udvikle sig, når der åbnes op. Og så er der en udfordring omkring det offentlige og deres mangel på udbud. </t>
  </si>
  <si>
    <t>Det offentlige er gået hjem for et år siden. De er sløve. Ikke nok udbud
Monopolisering i branchen er en megatrend, som er desuden er problematisk.
Har ikke haft brug</t>
  </si>
  <si>
    <t>I behøver ikke sende generel information ud pr. nyhedsbrev, som man selv kan læse sig til i medierne. Nøjes bare med det, hvor I har en særlig viden, og så del det. 
Påvirk det offentliges udbudspolitik i en bedre retning! Det offentlige har stået helt stille under corona. Og alt for ofte går det offentlige bare ud via rammeaftaler med helt store aktører i markedet (store ingeniørvirksomheder), i stedet for rent faktisk at sende tingene i udbud. Det er til skade for ikke bare små, men også mellemstore aktører som os. I forvejen er det her med monopoliseringen i markedet (opkøb og konsolidering fra store aktører) en megatrend. Og når det offentlige samtidig giver dem en hjælpende hånd via rammeaftaler (færre udbud), så skader/skævvrider det konkurrencen og muligheder for mindre og mellemstore aktører. Det må DI meget gerne arbejde hårdt for at forbedre.</t>
  </si>
  <si>
    <t>DI Sydvestjylland</t>
  </si>
  <si>
    <t>Fremstillingsindustrien, DI Vand</t>
  </si>
  <si>
    <t>28.29.00</t>
  </si>
  <si>
    <t>282900 Fremstilling af andre maskiner til generelle formål i.a.n.</t>
  </si>
  <si>
    <t>Optaget af Covid.</t>
  </si>
  <si>
    <t>Det er en montagevirksomhed, og der er folk som skal testes hele tiden. Derudover også måttet fyre fire ansatte.</t>
  </si>
  <si>
    <t>Det går rigtig fint - de får den hjælp, som de skal bruge.</t>
  </si>
  <si>
    <t>DI Trekantområdet</t>
  </si>
  <si>
    <t>Fremstillingsindustrien</t>
  </si>
  <si>
    <t>ASSO</t>
  </si>
  <si>
    <t>28.99.00</t>
  </si>
  <si>
    <t>289900 Fremstilling af øvrige maskiner til specielle formål i.a.n.</t>
  </si>
  <si>
    <t>Virksomheden er en del af byggebranchen. Ingen coronapåvirkning. Det går godt. Virksomheden har travlt. Eneste udfordring har været et uheldigt sygefravær midt i travlheden.</t>
  </si>
  <si>
    <t>Virksomhedens ejerleder, Maria, giver udtryk for at det går så stærkt, at man ikke tror, det kan fortsætte sådan fremadrettet. Der kan opstå nogle flaskehalse med materialemangel, som ender med at sætte tingene lidt i stå. Det er i hvert fald en meget realistisk risiko, når der ses fremad.</t>
  </si>
  <si>
    <t>DI's jurahjælp er ikke så meget til hjælp. (jura@di.dk).
Virksomheden har i flere omgange fået forkert juridisk rådgivning. Giver udtryk for at alle kan lave fejl én eller måske endda to gange, men tre gange er simpelthen ikke okay. Så det er altså mange gange, de har fået fejlagtig juridisk rådgivning. Det drejer sig konkret om ansættelsesretlige spørgsmål, hvor DI har begået fejl, som så har givet anledning til nogle tvister. Her er der uden tvivl et forbedringspotentiale i at gøre den juridiske (ansættelsesretlige) rådgivning bedre. Med andre ord undgå fejl. NB. det lyder på Maria som om, fejlene skyldes at rådgivningen simpelthen er gået for stærkt. At ting ikke er blevet læst ordentligt igennem mv.
Derudover skal det dog siges, at virksomheden er fint tilfreds med medlemskabet af DI.</t>
  </si>
  <si>
    <t>DI Roskilde/Køge Bugt</t>
  </si>
  <si>
    <t>Snedkersektionen</t>
  </si>
  <si>
    <t>DI Dansk Byggeri</t>
  </si>
  <si>
    <t>43.99.90</t>
  </si>
  <si>
    <t>439990 Anden bygge- og anlægsvirksomhed, som kræver specialisering</t>
  </si>
  <si>
    <t>Det går rigtig godt, de får mange gode ordre. Så status er god. 
De har ingen syge medarbejder og har heller ikke haft det i forhold til corona.</t>
  </si>
  <si>
    <t xml:space="preserve">Deres største udfordringer pt. er at priserne stiger på byggematerialer, men det er forhåbentlig blot midlertidig problem. </t>
  </si>
  <si>
    <t>Det er godt tilfreds med deres medlemsskab og de får de svar de har brug for, når de henvender sig. Så der er ikke en finger at sætte på noget der.</t>
  </si>
  <si>
    <t>Murersektionen, Træsektionen</t>
  </si>
  <si>
    <t>Det går godt. Det optager os, om vi kan blive ved med at få ordrer. Vi har ikke måtte sende folk hjem, og vi tjener en smule på det, vi laver. Situationen taget i betragtning kan vi ikke klage.</t>
  </si>
  <si>
    <t>Mangel på kvalificeret arbejdskraft. Vi mangler tømrer, murer og blikkenslagere. Vi kunne omsætte for det dobbelte, hvis vi kunne skaffe medarbejderne.</t>
  </si>
  <si>
    <t>Vi skal gøre en ekstra indsats for at få flere til at uddanne sig inden for byggefagene. Nogen af dem som vælger gymnasiet, skal vi have over på håndværksfagene.
Virksomheder med under 30 ansatte skal være fri for kontingent i DI (sagt med et smil)</t>
  </si>
  <si>
    <t>Træsektionen</t>
  </si>
  <si>
    <t>41.20.00</t>
  </si>
  <si>
    <t>412000 Opførelse af bygninger</t>
  </si>
  <si>
    <t>Høj aktivitet</t>
  </si>
  <si>
    <t xml:space="preserve">Selv om der er mange igangværende sager, så er Nikolaj, bekymret for ordrebeholdningen på den længere bane. 
Lønningerne er blevet ekstremt høje. Det er udbud og efterspørgsel, efter kvalificeret arbejdskraft. Og akkordarbejdslønnen er steget meget på nogle arbejder, de seneste år.
Har ikke før brugt udenlandsk arbejdskraft. Men overvejer stærkt at gøre det nu. </t>
  </si>
  <si>
    <t>Har brugt medlemsskabet i Dansk Træ meget. Og været glad for det. Også brugt juridisk afdeling og arbejdsgiversekretariatet med overenskomst, et par gange. Med tilfredshed.
Vil gerne have noget information omkring "kontraktforhold ved de store materialeprisstigninger der finder sted pt". Hvordan man rent juridisk er stillet. Hvis der er nogle konkrete retningslinier.</t>
  </si>
  <si>
    <t>DI Sydsjælland</t>
  </si>
  <si>
    <t>Plastindustrien i Danmark</t>
  </si>
  <si>
    <t>DI Handel</t>
  </si>
  <si>
    <t>22.29.00</t>
  </si>
  <si>
    <t>222900 Fremstilling af andre plastprodukter</t>
  </si>
  <si>
    <t xml:space="preserve">Går rigtig godt, meget travlt. 
Har en masse lange projekter. </t>
  </si>
  <si>
    <t>Nej, alt går godt. 
Enetse udfordring har været Coronatilfælde blandt medlemsstaben.</t>
  </si>
  <si>
    <t>Sætter stor nyhedsbrevene. Rigtig stor fornøjelse - fortsæt med dem! 
Henrik Ravnstrup vil gerne kontakt af DI Handel.</t>
  </si>
  <si>
    <t>25.99.00</t>
  </si>
  <si>
    <t>259900 Fremstilling af andre færdige metalprodukter i.a.n.</t>
  </si>
  <si>
    <t/>
  </si>
  <si>
    <t>Virksomheden er en fremstillingsvirksomhed, og har ikke været sådan vanvittigt hårdt ramt under corona. Men der har alligevel været en nedgang i produktionen, som har kunnet mærkes. Det går stille og roligt hos dem og kunne vel både have været bedre eller værre. Det går ok. Hjælpepakker har de ikke gjort brug af. Kompensationsordningerne har de været afgrænset fra at bruge fordi nedgangen hos dem trods alt ikke har været så stor endda. De har haft brug for at sende nogle stykker (af deres 30 ansatte) hjem, men valgte så i stedet at holde på medarbejderne under corona på trods af, at de ikke kunne få kompensation. Dermed har de kunnet holde på deres medarbejdere, hvilket direktøren også anser som en investering fremadrettet, når der åbnes op. For det er gode medarbejdere, der kender virksomheden. De hænger ikke på træerne.
Lige nu fylder det her med nervøsitet omkring hvad der kommer til at ske, når der åbnes mere op. Hvordan kommer situationen til at se ud for virksomheden?</t>
  </si>
  <si>
    <t>Mest af alt peges der på materialemangel inden for jern- og maskinindustrien. Der er produktionsstederne i Europa slet ikke kommet op i omdrejninger. Derudover kan der inden for en vis fremtid komme mangel på kvalificeret arbejdskraft (de gode medarbejdere). Også derfor har de valgt at gå langt for at holde på dem, de har.</t>
  </si>
  <si>
    <t xml:space="preserve">Generelt mener deres direktør, René, at man har grebet krisehåndteringen fornuftigt an fra DI's side. BÅde i de ting, der er blevet forhandlet på plads, men også i forhold til kommunikation (nyhedsbreve mv.). Men han har dog også en kritik. Man har ikke tilgodeset små og mellemstore virksomheder godt nok. De krav der har været til nedgang i aktivitet eller antal medarbejdere, for at få adgang til kompensation, har simpelthen været for skrappe for mange virksomheder i det lille og mellemstore segment. Så der har ingen hjælp været at hente.
Men derudover er virksomheden fint tilfreds med medlemskabet af DI.  </t>
  </si>
  <si>
    <t>DI Midt Vest</t>
  </si>
  <si>
    <t>Bilbranchen</t>
  </si>
  <si>
    <t>45.11.20</t>
  </si>
  <si>
    <t>451120 Detailhandel med personbiler, varebiler og minibusser</t>
  </si>
  <si>
    <t>Det går udmærket. Virksomheden er en bilforhandler, og har også været ramt under corona. Men nu ser det alligevel lysere ud, da der kom gang i hjulene igen efter den første nedlukning. 
Virksomheden har anvendt lønkompensation i en vis udstrækning under corona.
Nu hvor vi er på vej i en ny genåbning, så er noget af det der fylder, at få varer (biler) nok hjem.</t>
  </si>
  <si>
    <t>Primær udfordring er at få (nok) nye biler hjem. Der er lang leveringstid. Vi kan sælge varerne, men vi kan ikke få dem hjem.
Der er mangel på mange dele fra underleverandører.
En anden ting er administrative byrder inden for en lang række områder. Nogle brancherelaterede ting ift. dokumentation samt alm. drift. Fx arbejdsmiljø- og sikkerhedsting. Et andet konkret eksempel på det er afgiftsomlægningen for nylig, som har været en stor hurdle og problemstilling for bilbranchen. Og de har stået med det fuldstændig selv uden at kunne få hjælp til det.</t>
  </si>
  <si>
    <t>Vi bruger Bilbranchen i et vist omfang. Primært personalejura. Det fungerer fint. Nyhedsbrev også fornuftigt. Webinarer fint. Der er tilpas mængde info. Så faktisk bare fornuftige ting at sige.</t>
  </si>
  <si>
    <t>Industriens Arbejdsgivere i Danmark, Kjøbenhavns Smedelaug</t>
  </si>
  <si>
    <t>27.90.00</t>
  </si>
  <si>
    <t>279000 Fremstilling af andet elektrisk udstyr</t>
  </si>
  <si>
    <t>Det går OK. Virksomheden er underleverandør til firmaer, som leverer projekter og apparater over hele verden. Omsætningen går derfor fint uden nedgang. Nogle af de mindre anlæg kan måske få en afmatning nu. Nogle af de større anlæg får det måske senere. Men det er uvist.
Virksomheden har produktion i DK (130 mand) og i Polen / Swinjoucie (180 mand).</t>
  </si>
  <si>
    <t>Konkurrencekraft i DK er udfordret af høje omkostninger og adm. byrder. Det bør DI sætte hårdere ind over for.
Mangel på teknisk arbejdskraft er et problem. Det er vanskeligt at få industri-teknikere-lærlinge.
Unfair konkurrence med billige, statsstøttede produkter fra KIna udfordrer producenter i Europa.</t>
  </si>
  <si>
    <t>Bruger DI's erhvervsjuridiske services og er meget godt tilfreds hermed. DI medvirkede til at vinde en retssag i landretten for virksomheden for nogle år siden.
Opfordrer DI til at gå mere offensivt i sin kritik af regering og bureaukrati.</t>
  </si>
  <si>
    <t>DI Sønderjylland</t>
  </si>
  <si>
    <t>Procesindustrien, Danske Tegl</t>
  </si>
  <si>
    <t>DI Byg</t>
  </si>
  <si>
    <t>23.32.00</t>
  </si>
  <si>
    <t>233200 Fremstilling af mursten, teglsten og byggematerialer af brændt ler</t>
  </si>
  <si>
    <t>Har travlt - der er højkonjunktur</t>
  </si>
  <si>
    <t xml:space="preserve">CO2-udledning. Håndtering og rammevilkår for spildvarme. Har udviklet EPD'er på mursten. </t>
  </si>
  <si>
    <t>Han er fint tilfeds med DI</t>
  </si>
  <si>
    <t>DI Aalborg</t>
  </si>
  <si>
    <t>DI Service, DI Handel</t>
  </si>
  <si>
    <t>46.63.00</t>
  </si>
  <si>
    <t>466300 Engroshandel med maskiner til minedrift og bygge- og anlægsvirksomhed</t>
  </si>
  <si>
    <t>De har rigtigt travlt, gang i byggeindustrien, De havde dog en tilbagegang på 20 procent i omsætningen i 2020, USA og England buldrer afsted for dem også. Skal bare kunne følge med.</t>
  </si>
  <si>
    <t xml:space="preserve">Følge med på leveringer af komponenter, undgå for lange leveringstider, svært at forecaste, kigger mere på muligheder ved omstilling til elektriske køretøjer, svært ved at finde tilskudsmidler til denne transformation. Mangler opbakning til deres branche, hvor de stort set er eneste virksomhed - det finder de frustrerende. </t>
  </si>
  <si>
    <t xml:space="preserve">Få gang i åbningen igen, liberale erhverv åben igen, åbne grænserne igen, Komme med flere eksempler på virksomheder der drives under corona.  </t>
  </si>
  <si>
    <t>DI Østjylland</t>
  </si>
  <si>
    <t>Træ- og Møbelindustrien</t>
  </si>
  <si>
    <t>31.01.00</t>
  </si>
  <si>
    <t>310100 Fremstilling af kontor- og butiksmøbler</t>
  </si>
  <si>
    <t>Går fint, rigeligt at lave.</t>
  </si>
  <si>
    <t xml:space="preserve">Bekymrer mest at få dygtige folk, dvs. faglærte. Det er den vigtigste dagsorden. Der er for få ansøgere, under 10 ansøgere til en stilling, og de flestes kompetenceniveau er for lavt. Foreslår større incitamnet, dvs. tilskud, til at tage lærlinge. Coronatillægget til lærlinge har gjort en forskel, de har taget 2 ind på den baggrund. Men er skuffet over, at det ikke er fortsat. Derudover mener Jan konret, at uddannelserne for møbel og maskinsnedkeri bør lægges sammen. I dag er det to forskellige skoler, men konkurrencen fungerer ikke, det ville være bedre, at de samarbejder. Derudover er samarbejdet med erhvervsskolerne ikke godt nok ift. at finde lærlinge, fokus virker på at skolerne skal have de sidste ud i en elevplads frem for at finde den rette person til elevpladsen.
Corona, andre kunder, mere til skole og private </t>
  </si>
  <si>
    <t>Fokus på flere faglærte, fokus på erhvervsskolernes samarbejde med virksomhederne i forhold til rekruttering af de rette lærlinge. Fokus på større økonomisk incitament til at tage lærlinge. Men ellers bruger virksomhederne ikke DI så meget, mest i personalejuridiske spørgsmål.</t>
  </si>
  <si>
    <t>DI Vendsyssel</t>
  </si>
  <si>
    <t xml:space="preserve">Virksomheden er i samme koncern som Uggerhøj A/S. Der henvises til det svar, der er afgivet der. </t>
  </si>
  <si>
    <t>DI Fyn</t>
  </si>
  <si>
    <t>Corona optager virksomheden mest. Der har været behov for personalemæssig tilpasninger i forbindelse med corona fra 16 til 14. Derudover anvendes arbejdsfordeling. Det skyldes, at deres større kunder er ramt af coronakrisen, og dermed bliver de det indirekte også. De har været i kontakt med DI's personlaejura ifbm. spørgsmål relateret til corona. De har derigennem bl.a. fundet frem til, at de ikke kan gøre brug af hjælpepakkerne.</t>
  </si>
  <si>
    <t>Pga. corona er der en udfordring med at tage ud til potentielle nye kunder, som er lokaliseret i Danmark.</t>
  </si>
  <si>
    <t>Ingen forslag.</t>
  </si>
  <si>
    <t>DI Randers-Norddjurs</t>
  </si>
  <si>
    <t>Bygningsentreprenørsektionen</t>
  </si>
  <si>
    <t>23.61.00</t>
  </si>
  <si>
    <t>236100 Fremstilling af byggematerialer af beton</t>
  </si>
  <si>
    <t xml:space="preserve">At få leveret alle ordrer til kunder. Det gik ikke så stærkt i løbet af året - nu spørger de ind til leveringstid i stedet for prisen.(POSITIVT)
- Ift. grøn omstilling oplever Frank at byggebranchen er ekstremt konservativt -  Branchen kigger kun på prise. Skal der en omstilling til, bliver regeringen nødsaget til at tvinge det igennem, altså stille flere krav fra regeringen. </t>
  </si>
  <si>
    <t>Corona er en udfordring. Det er svært, at virkomsheden ikke selv kan vælge kvilken testform de vil benytte sig af. Regeringen bestemmer, at den lille pind skal bruges (ringere løsning) - der er fejlmangel på fejl/positiv. (falsk alarm) som gør, at de er nødsaget til at sende medarbejderne til en PCR test for at få et sikkert svar. ( Dette er frustrende fordi de jo betaler for en endnu ringere løsning)</t>
  </si>
  <si>
    <t>Generelt - Frank oplever, at de bliver pålagt at besvare evalueringsstatistiker - ikke særlig nuanceret. Mangler en simpelhed. Han synes vi har for meget fokus på refusioner og barselspenge som eksempel. Vi gør det lidt for kompliceret.</t>
  </si>
  <si>
    <t>46.74.00</t>
  </si>
  <si>
    <t>467400 Engroshandel med isenkram, varmeanlæg og tilbehør</t>
  </si>
  <si>
    <t>Det går godt, ikke sønderligt mærket af Corona - kan ikke klage men har trods alt en lille nedgang. Må formentlig sætte priser lidt op pga manglende containere specielt fra Kina - men priser ser ud til at være lidt nedadgående hvorfor prisstigningerne endnu ikke er lagt over på kunderne.</t>
  </si>
  <si>
    <t>Priseksplosion på containere.</t>
  </si>
  <si>
    <t>Generelt set god sparring på det juridiske - gode online sessioner - gode nyhedsbreve - godt dækket.</t>
  </si>
  <si>
    <t>DI Silkeborg-Viborg</t>
  </si>
  <si>
    <t>28.11.90</t>
  </si>
  <si>
    <t>281190 Fremstilling af motorer og turbiner undtagen motorer til vindmøller, flyvemaskiner, motorkøretøjer og knallerter</t>
  </si>
  <si>
    <t>Forestående virksomhedsoverdragelse. De har ikke brugt DI i den sammenhæng.</t>
  </si>
  <si>
    <t>Ingen udfordringer der fylder meget i øjeblikket, de tager fx personaleskift løbende. De har haft nedgang pga. Corona, men ikke af en karakter, der er problematisk. De har ikke benyttet hjælpepakker, men brugte DI i starten af coronakrisen til at orientere sig.</t>
  </si>
  <si>
    <t>Der er ikke specielle ønsker til dette.</t>
  </si>
  <si>
    <t>ATL - Transportens Arbejdsgivere</t>
  </si>
  <si>
    <t>DI Transport</t>
  </si>
  <si>
    <t>49.41.00</t>
  </si>
  <si>
    <t>494100 Vejgodstransport</t>
  </si>
  <si>
    <t>Har meget travlt, tjener ingen penge</t>
  </si>
  <si>
    <t xml:space="preserve">
http://go.di.prod/cases/ESG829/DI-2020-09022/Dokumenter/Opl%C3%A6g%20plancher%20talenoter/Aktuelle%20politiske%20dagsordener%20til%20REG.pptx?web=1
http://go.di.prod/cases/ESG829/DI-2020-09022/Dokumenter/Opl%C3%A6g%20plancher%20talenoter/Aktuelle%20politiske%20dagsordener%20til%20REG.pptx?web=1
Svært at finde kompetente og kvalificerede chauffører. </t>
  </si>
  <si>
    <t>Lav gerne en kampagne rettet mod 20-40 årige, der viser, at chauffør-jobbet, der kan forenes med et familieliv.  Virksomheden bruger mest juridisk bistand - og er fint tilfreds med den bistand. Gerne også kampagne rettet mod kvinder.</t>
  </si>
  <si>
    <t>Kloaksektionen</t>
  </si>
  <si>
    <t>42.21.00</t>
  </si>
  <si>
    <t>422100 Anlæg af ledningsnet til væsker</t>
  </si>
  <si>
    <t>Virksomheden henviser til, at jeg skal tale med Jim Knudsen 70266466.
FInde nye folk, ligesom alle andre. Det er OK, at de har brug for oplæring, bare de kan finde folk.</t>
  </si>
  <si>
    <t xml:space="preserve">Nej egentlig ikke. De mærker ikke Corona, andet end at karantæner for medarbejderne forstyrrer lidt. </t>
  </si>
  <si>
    <t xml:space="preserve">DI skal arbejde mere for at få rekrutteret folk, der gider at være håndværkere - lærlingeindsatsen er ikke lykkedes. Få fortalt de unge mennesker, at det er interessant at blive håndværker, og også tjener det samme som de, der har været på universitetet. Fat i forældrene, så der kommer flere i erhversskoler. Flere besøg på folkeskoler mm. 
Den nye ferielov er helt forvirrende - ros til DI med forklaring ved overgangen, ikke perfekt, men den bedste forklaring. </t>
  </si>
  <si>
    <t>82.11.00</t>
  </si>
  <si>
    <t>821100 Kombinerede administrationsserviceydelser</t>
  </si>
  <si>
    <t>Travlt, ansætter folk, skal ikke klage over aktivitetsniveuaet, og det er også muligt at få folk nok, men ingeniører er sværre at få fat på</t>
  </si>
  <si>
    <t xml:space="preserve">De klassiske ting, kapacitet udvide på alle fronter: produktion og salg, markedsføring, produktudvikling. Bekymrende med stigende priser </t>
  </si>
  <si>
    <t>DI gør det godt - vi skal være med på udviklingen - være gode lobbister og fortsætte den vej.</t>
  </si>
  <si>
    <t>43.32.00</t>
  </si>
  <si>
    <t>433200 Tømrer- og bygningssnedkervirksomhed</t>
  </si>
  <si>
    <t>DI Vestsjælland</t>
  </si>
  <si>
    <t>46.73.10</t>
  </si>
  <si>
    <t>467310 Engroshandel med træ, trælast og byggematerialer</t>
  </si>
  <si>
    <t>Går fint. Salget er drevet af vejret,, da mange produkter skal i jorden. Lidt tilbagegang i begyndelsen af 2021, men er nu tilbage på sporet. Indendørsdelen blæser afsted. Effekten af udsatte projekter fra 2020 er ved at vende og der er mange ordrer for resten af 2021.</t>
  </si>
  <si>
    <t xml:space="preserve">Familieejet virksomhed. 2020 turbolent år - to direktørskifter, skabt lidt ustabilitet på medarbejderfronten. </t>
  </si>
  <si>
    <t>Synes, at DI gør det godt. Er glad for nyhedsmail, der giver overblik over den politiske situation. Har deltaget på webinarer, som har været gode. Anbefaling er at finde ud, hvordan DI kan bidrage til udvikling af Nicklas lederteam. Kom med kvartalsvis oversigt. Mellemledere trænger til kursus.</t>
  </si>
  <si>
    <t>Industriens Arbejdsgivere i Danmark</t>
  </si>
  <si>
    <t>62.02.00</t>
  </si>
  <si>
    <t>620200 Konsulentbistand vedrørende informationsteknologi</t>
  </si>
  <si>
    <t>Jeg har ringet til ham to gange, og han har ikke taget telefonen. Jeg har lagt en besked på hans telefonsvarer, og jeg sørger for at registrere samtalen, hvis han ringer mig op.</t>
  </si>
  <si>
    <t>25.11.00</t>
  </si>
  <si>
    <t>251100 Fremstilling af metalkonstruktioner og dele heraf</t>
  </si>
  <si>
    <t>Det går ok. Det er lidt svært nu at skaffe ordrer. Det er ikke corona-relateret men vinter-relateret. Det er som det plejer at være for sæsonen.</t>
  </si>
  <si>
    <t>se ovenfor</t>
  </si>
  <si>
    <t xml:space="preserve">Erik har siddet i et leder netværk og fik den information han havde behov for. Efter han ikke er med i netværket mere, synes han ikke han får de samme informationer mere. Det er uklart hvordan SMV er en del af store DI og hvem der kommunikerer om hvad. Aktuelt har det været informationen om skat og lån. Det er ikke blevet nemmere, efter at DI er blevet en endnu større organisation. Han har udfyldt medlemstilfredsheds undersøgelse tidligere og det er vigtigt at det er korte spørgeskemaer med få spørgsmål som man hurtigt kan svare på. </t>
  </si>
  <si>
    <t>Foreningen af Rådgivende Ingeniører, FRI</t>
  </si>
  <si>
    <t>DI Rådgiverne</t>
  </si>
  <si>
    <t>71.12.10</t>
  </si>
  <si>
    <t>711210 Rådgivende ingeniørvirksomhed inden for byggeri og anlægsarbejder</t>
  </si>
  <si>
    <t>Ikke hårdt ramt, nogle ting tager dog længere tid - og forsinker sagerne. Udfordret på at det er svært at få fat i sagsbehandlere i Københavns Kommune for tiden, kan ikke hente tegninger, indledende snakke osv.</t>
  </si>
  <si>
    <t>Svært at følge med i reglerne for hjemsendelse, og har været glad for DI's kommunikation om, hvad der er op og ned.
Ønsker fokus på SMV'er, især hos FRI, problemer med certificering for de mindre..</t>
  </si>
  <si>
    <t>46.49.10</t>
  </si>
  <si>
    <t>464910 Engroshandel med cykler, sportsartikler og lystbåde</t>
  </si>
  <si>
    <t>Materielsektionen</t>
  </si>
  <si>
    <t>77.39.00</t>
  </si>
  <si>
    <t>773900 Udlejning og leasing af andet materiel, udstyr og andre materielle aktiver i.a.n.</t>
  </si>
  <si>
    <t xml:space="preserve">Overordnet set har de været mærket af covid situationen. Deres udlejning af pavilionner er gået noget i stå, da skoler bla. er blevet lukkede. Basisforretningen har været ramt, men de har kunne holde skinnet på næsen. Så alt i alt er det især ordrebeholdningen som er presset, men de har kunne omlægge deres tilbud til andre kunder bla. Femern projektet. </t>
  </si>
  <si>
    <t xml:space="preserve">Prisstigninger på byggematerialer og leveringstider på døre og vinduer. 
De nye BR 18 regler har kompliceret deres arbejde med byggetilladelser, så de koster 3-4 gange så meget og også tager væsentligt mere tid. Det er især et problem, at de skal leve op til byggekrav til byggeri, som om det skulle holde i 100 år. Deres løsninger er mere til midlertidigt byggeri. </t>
  </si>
  <si>
    <t xml:space="preserve">At de varslede ændringer af bygningsreglementet mere inddrog medlemmerne. BR18 har gjort det væsentligt mere dyrt for hans virksomhed og for hans konkurrenter. </t>
  </si>
  <si>
    <t>Plastindustrien i Danmark, Fremstillingsindustrien</t>
  </si>
  <si>
    <t xml:space="preserve">COVID har været en stor tackling, er kommet langt efter budget, men kendskab til virksomheden er steget meget. Forventer et positvt 2021. </t>
  </si>
  <si>
    <t xml:space="preserve">Mobilitet. Svært at komme rundt og på messe. Installation af nye maskiner hos kunder har været problematisk. Mange virksomheders investeringsbudgetter er blevet sløjfet. </t>
  </si>
  <si>
    <t xml:space="preserve">Har følt sig glimrende informeret. God infrastruktur i DI som han benytter sig af (møder). SMV politik er vigtigt. Foreslår mere DI fokus på indkøb af teknologi fra små virksomheder til store virksomheder - sikre økonomiske incitamenter for de store virksomheder til at købe teknologi fra små virksomheder og ændre forretningsmodel. </t>
  </si>
  <si>
    <t>Meget fokus i Hamborg, hvor de har startet en ny afdeling op. Corona og hjemmearbejde og de nye muligheder, det giver.</t>
  </si>
  <si>
    <t>Der er ekstra fokus på medarbejderes trivsel. Svært på distancen. Forretningsudvikling og møder er svært.</t>
  </si>
  <si>
    <t xml:space="preserve">Det har fungeret fint med informationen under corona. Og gode korte webinarer. </t>
  </si>
  <si>
    <t>DI Digital, DI Transport</t>
  </si>
  <si>
    <t>62.09.00</t>
  </si>
  <si>
    <t>620900 Anden it-servicevirksomhed</t>
  </si>
  <si>
    <t xml:space="preserve">Går meget fint. Rekordresultat fra sidste år. Arbejder med off. transport, der er upåagtet af corona. Der er mange udbud pt. </t>
  </si>
  <si>
    <t>Overordende udfordring: Få gang i EKSPORT. Ikke fundet nøglen. Int. i Skandinavien, Baltikum og UK. Har allerede prøvet mange facetter. Svært, når det er meget udbudsbetinget. Lokal tilstedeværelse betyder meget. Svært at komme ind som nye og ofte meget større konkurrenter. Nogle steder er lykkedes med lokale partnere. - Eksport er næste step for virksomheden.</t>
  </si>
  <si>
    <t xml:space="preserve">Kan ikke rigtig komme i tanke om noget. Svært at sige. </t>
  </si>
  <si>
    <t>Murersektionen, Kloaksektionen</t>
  </si>
  <si>
    <t>37.00.00</t>
  </si>
  <si>
    <t>370000 Opsamling og behandling af spildevand</t>
  </si>
  <si>
    <t xml:space="preserve">Har det fint. </t>
  </si>
  <si>
    <t xml:space="preserve">Få materialer og leveringstider </t>
  </si>
  <si>
    <t xml:space="preserve">Bjarne siger han har sagt før, men vi er for langt væk og kommer ikke på besøg nok - udover en gang i kvartalet og går hjem efter én kop kaffe. Bjarne synes, at det var bedre at være medlem af murermesterforeningen. Han betaler, men ser os ikke nok. Ikke nok intimitet. </t>
  </si>
  <si>
    <t>52.10.00</t>
  </si>
  <si>
    <t>521000 Oplagrings- og pakhusvirksomhed</t>
  </si>
  <si>
    <t>Det går stille og roligt</t>
  </si>
  <si>
    <t>Virksomheden oplever - som altid - lidt udsving med arbejdsopgaver grundet vinterperiode</t>
  </si>
  <si>
    <t>Virksomheden syntes at DI/ATL gør det fint - ikke behov for ændringer, men ellers vid de tage kontakt.</t>
  </si>
  <si>
    <t>28.30.00</t>
  </si>
  <si>
    <t>283000 Fremstilling af landbrugs- og skovbrugsmaskiner</t>
  </si>
  <si>
    <t>Går fint både arbejdsmæssigt og markedsmæssigt. Er datterselskab i stor amerikansk koncern. Beskæftiger sig kun med udvikling og er derfor ikke afhængig af salg. Er ikke påvirket af Corona. Produktiviteten tæt på 100%.</t>
  </si>
  <si>
    <t xml:space="preserve">Største udfordring er at få skaleret op hurtigt nok. De er således i vækst og søger nye medarbejdere. Kan godt finde folk men altid svært at finde de rigtige folk. De søger især medarbejdere inden for software og kunstig intelligens, så konkurrencen om medarbejdere er hård. Hvis de ikke er i stand til at levere på væksten pga. mangel på kvalificeret arbejdskraft, går væksten et andet sted hen. Har interesse i at DK både nu og i fremtiden kan levere den type arbejdskraft. Derudover er det småting, fx. at kantineordningen er lukket ned (Corona) og at der er restriktioner ift at møde ind på kontoret. </t>
  </si>
  <si>
    <t>Ikke umiddelbart noget, men aftalt at Morten får tilsendt pjecen Din Virksomheds Fordele, så Morten kan få genopfrisket hvad DI kan tilbyde. Herefter tager Morten evt. fat i os, hvis han vurderer, at der er behov, idet de måske ikke har brugt os nok indtil videre.</t>
  </si>
  <si>
    <t>47.53.00</t>
  </si>
  <si>
    <t>475300 Detailhandel med tæpper, vægbeklædning og gulvbelægning</t>
  </si>
  <si>
    <t>Det går godt. Der er nok arbejde og nok at se til.</t>
  </si>
  <si>
    <t xml:space="preserve">Ingen udfordringer lige nu. </t>
  </si>
  <si>
    <t xml:space="preserve">Virksomheden ønsker en fast kontingent. Virksomheden betaler overkontingent, fordi de ikke når at indberette lønsummen. </t>
  </si>
  <si>
    <t>DI Life Science</t>
  </si>
  <si>
    <t>46.46.10</t>
  </si>
  <si>
    <t>464610 Engroshandel med medicinalvarer og sygeplejeartikler</t>
  </si>
  <si>
    <t xml:space="preserve">Underlagt større organisation, da ejet af Philips. Men Agito alene har vækstet gennem corona - modsat Philips. Akkivisitonen af Philips betyder, at der er stort fokus på vækst, men corona har også øget fokus på, hvad virksomheden kan. </t>
  </si>
  <si>
    <t xml:space="preserve">Den normale forretning har været udfordret på corona. Der arbejdes som et tredjepartsservicemarked. Det vil sige, at reparatører ikke kunne komme ud til deres maksiner. Men kunder er så småt vendt tilbage igen. Der har ikke været fyringer, og der har ikke været anvendt støtteordninger.  </t>
  </si>
  <si>
    <t xml:space="preserve">Virksomheden har ikke brugt DI, men Kenneth har kun været i stillingen i et år. Derudover er det udtryk for mangelnde kendskab. Derudover ligger forretningen i udlandet. Jeg henviste bl.a. til DIBD og oplyste, at vi også kan hjælpe, hvis virksomheder søger nye markeder udenfor Danmark. </t>
  </si>
  <si>
    <t>DI Horsens</t>
  </si>
  <si>
    <t>DI Digital</t>
  </si>
  <si>
    <t>62.01.00</t>
  </si>
  <si>
    <t>620100 Computerprogrammering</t>
  </si>
  <si>
    <t xml:space="preserve">Efter samråd med Stine besluttede jeg ikke at ringe til denne virksomhed, da de for nylig har været igennem en onboarding-proces, som der er blevet fulgt op på. </t>
  </si>
  <si>
    <t>Maler-, tømrerarbejde. De kører hele entrepriser.</t>
  </si>
  <si>
    <t>Svært ved at følge med i det administrative. Har ikke søgt hjælpepakker, og derfor lidt udfordret af, at han ikke kan betale sin skat og moms, som han plejer</t>
  </si>
  <si>
    <t>Han bruger ikke DI, men jeg opfordrede ham til at bruge DI mere, såfremt der opstod et eller andet. Jeg sagde, at vi havde mange ting i posen, der kunne hjælpe, hvis han kom i problemer.</t>
  </si>
  <si>
    <t>32.99.00</t>
  </si>
  <si>
    <t>329900 Anden fremstillingsvirksomhed i.a.n.</t>
  </si>
  <si>
    <t xml:space="preserve">Det går godt; fint med ordrer; faktisk ligger tallene kun 10 % under niveauet fra før corona, så intet at klage over. </t>
  </si>
  <si>
    <t>Egentlig kun, at man begynder at mærke mangel på materiale og stumper, som man skal bruge i produktionen. Lidt atypsk virksomhed - kun én stor kunde - så sålænge det går godt for dem, går det også godt for AKK.</t>
  </si>
  <si>
    <t xml:space="preserve">Ikke det helt store. Har bogholder ansat til at tage de daglige spørgsmål med DI - og hører intet negativt herfra. </t>
  </si>
  <si>
    <t>Det gælder om at følge med - der er rigeligt at lave. Positiv fremgang - det gælder for så vidt hele området. En masse privatsalg og større anlægsprojekter.</t>
  </si>
  <si>
    <t>Mangel på kvalificeret arbejdskraft. Det er dyrt at hente nye, gode medarbejdere ind. Stor konkurrence fra de omkringliggende byer som Vejle, Kolding og Esbjerg hvor medarbejdere kan tjene mere.</t>
  </si>
  <si>
    <t xml:space="preserve">Ikke noget konkret. </t>
  </si>
  <si>
    <t>33.14.00</t>
  </si>
  <si>
    <t>331400 Reparation af elektrisk udstyr</t>
  </si>
  <si>
    <t>Går relativt godt.</t>
  </si>
  <si>
    <t>Lider stadig af omsætningsnedgang grundet corona-nedlukning. Har stadig hjemsendte medarbejdere.</t>
  </si>
  <si>
    <t>Fortsætte med at presse på politisk for yderligere genåbning. DI og Bilbranchen (som repræsenterer deres kunder) har indtil nu gjort det godt i forhold til genåbning. Været gode til at forklare politikere, ("der aldrig har haft et job") om vigtigheden af genåbning.</t>
  </si>
  <si>
    <t>31.09.00</t>
  </si>
  <si>
    <t>310900 Fremstilling af andre møbler</t>
  </si>
  <si>
    <t>Covid-19, bruger meget tid på refusion. Ved symptomer sendes medarbejder straks hjem. Nye regler giver mere administration og mindre refusion. Salg på største markedet USA er faldet -35%, butikker er lukket pga. Covid-19. Skandinavien er vokset dog ikke tilsvarende.</t>
  </si>
  <si>
    <t>Manglende arbejdskraft eller kvalificeret arbejdskraft er et problem. Ufaglært arbejdskraft.</t>
  </si>
  <si>
    <t>Regler for kompensation er for kompliceret. De har benyttet sig af momslån, men ikke søgt andet hjælp, det var for kompliceret.
Reduktion af virksomheds beskatning.</t>
  </si>
  <si>
    <t>Murersektionen, Kloaksektionen, Danske Shipping- og Havnevirksomheder, ATL - Transportens Arbejdsgivere, Den Særlige Arbejdsgiverforening</t>
  </si>
  <si>
    <t>DI Dansk Byggeri, DI Transport</t>
  </si>
  <si>
    <t>De har meget travlt. Snakken om forsinkede materialeleveringer fylder meget, men de har endnu ikke mærket noget til det. De mærker derimod en del til prisstigninger på materialer. Derudover fylder dårlige udbudsmaterialer primært inden for byggeri, en del. Ej samme udfordringer med udbudsbetingelser for  anlægsprojekter. Bifalder dog, hvis det bliver kutyme at spørge entreprenørerne til råds inden et evt. udbud bliver sat i gang, da de oplever, at deres erfaringer ikke bliver anvendt. Han ser gerne at Arkil og MJ Eriksson går forrest i en dialog herom.</t>
  </si>
  <si>
    <t xml:space="preserve">Der er altid lidt med personlaejura. Corona giver ikke manglende arbejde men følgevirkninger. De har været ramt af pendlerordning ifm corona i Nordjylland og har tumlet meget med at få kompensation. De mails de har fået fra DI vedr. corona har været fine og givet en generel forståelse af principperne.  </t>
  </si>
  <si>
    <t xml:space="preserve">Han er ganske godt tilfreds med medlemsskabet, men erkender at han ikke bruger DI meget. Han har tidligere døjet med at kunne få tilstrækkelig med juridisk rådgivning i det tidligere Dansk Byggeri, men har ikke haft en sag i "det nye" DI. Di gør det godt pressemæssigt.  Byggaranti kunne godt tåle bedre markedsføring. Mærker generelt ikke til at Dansk Bygegri er rykket ind i DI.  </t>
  </si>
  <si>
    <t>DI Lolland-Falster</t>
  </si>
  <si>
    <t>Nakskov og Omegns Arbejdsgiverforening</t>
  </si>
  <si>
    <t>Der er godt gang i butikken, så der er fokus på at følge med efterspørgslen.
Virksomheden er underleverandør til bygge- og anlægsbranchen.</t>
  </si>
  <si>
    <t>Udfordingen er at skaffe materialer, og hvis der ikke kan leveres, så har det konsekvenser for kunderne.
Der ventes prisstigninger på VVS.</t>
  </si>
  <si>
    <t>Kunne godt ønske, at DI var mere skarp overfor regeringen i sin retorik. Men har forståelse for, at det er vigtigt at kunne samarbejde og fremstå seriøs.</t>
  </si>
  <si>
    <t>Det går rigtig godt. De føler sig kendt på deres faglighed, og det er de glade for. De var kede af regeringens nedlukning, mest fordi de ikke var enige, de er kun gået 5 % ned p.gr.a. Corona.</t>
  </si>
  <si>
    <t>Har ikke nogen udfordringer. Han har 5 virksomheder der supplere hinanden godt, og han har et godt forretningskoncept (og kultur).
Han bruger ikke tid på netværk og at blive set, men bruger sin tid på kunderne. Opgaverne komme tit af sig selv, da de er et godt kendt navn (fra 1977). Kan dog godt peget på 2 emner han gerne vil sikre sig vi holder fokus på.</t>
  </si>
  <si>
    <t xml:space="preserve">Han var oprindelig medlem af en Elektronikbranhce, som fusionerede ind i DI - og er derfor blevet hængende. Han er ikke så meget til snak og netværk, men rigtig gerne kort, præcis viden om faglige emner. </t>
  </si>
  <si>
    <t>På index 85. Optimistisk ift. at komme retur slut 2021 eller start 2022. Har skruet en lille smule ned i arbejdsstyrken.</t>
  </si>
  <si>
    <t>Ikke noget væsentligt.</t>
  </si>
  <si>
    <t>Oplever en fin service. Virksomheden får god hjælp, når de henvender sig til DI.</t>
  </si>
  <si>
    <t>Talte med administrativ medarbejder. Hun mente ikke at den adm. dir. ville deltage. Men hun sagde at det nok var hende der bedst kunne svare. Hun kunne sige at de generelt var godt tilfreds med medlemsforholdet: De følte sig godt informeret og ringede bare hvis der var behov for hjælp.</t>
  </si>
  <si>
    <t>26.51.00</t>
  </si>
  <si>
    <t>265100 Fremstilling af udstyr til måling, afprøvning, navigation og kontrol</t>
  </si>
  <si>
    <t xml:space="preserve">Corona driller, mest fordi der er stor fravær af personale som følge af sygemeldte medrabejdere eller karantæne som følge af families smitte samt hjemmeværende børn. 
produktion halter bagefter </t>
  </si>
  <si>
    <t xml:space="preserve">Bekymring for produktion i nærmeste ½ år fordi der er meget fravær og desuden skal afvikles ferie.
Oplever at administrative byrder fylder meget. </t>
  </si>
  <si>
    <t xml:space="preserve">Få mindsket de administrative byrder - gør det enklere og mere digitalt.
Meget tilfreds med DI nyhedsmails m.v. Synes at Lars Sandahl gør det godt og får repræsenteret virksomhedernes behov. </t>
  </si>
  <si>
    <t>Der er godt gang i transportbranchen, så det går godt og man er ikke voldsomt påvirked af COVID-19. Så det der optager mest, er drift af virksomheden.</t>
  </si>
  <si>
    <t>Ikke voldsomt meget, men måske at der skal tages ekstra hensyn pga. COVID ved sygemeldinger, således at der nogle gange er køretøjer, som ikke kommer ud at køre. Og så er der en generel mangel på folk, så det kan være svært at rekruttere.</t>
  </si>
  <si>
    <t>Vi er der, når de har behov for sparring vedr. overenskomster, og de har umiddelbart ikke behov for mere end det, og han kunne ikke komme på forbedringsønsker.</t>
  </si>
  <si>
    <t>46.61.00</t>
  </si>
  <si>
    <t>466100 Engroshandel med landbrugsmaskiner, -udstyr og tilbehør hertil</t>
  </si>
  <si>
    <t>Positivt. Forst and Gardening går godt. Så 2020 var godt.</t>
  </si>
  <si>
    <t xml:space="preserve">Nervøse for Corona og 3 bølge. Click and collect udgør kun ca. 10%. De ønsker byggemarkeder - fysiske salg åbne (kunder vil føle og røre). </t>
  </si>
  <si>
    <t>Støtte op om branchen -  kun 25 inde i større byggemarkeder. Støt op om liberale erhverv - skal være blandt DI's budskaber..</t>
  </si>
  <si>
    <t>78.10.00</t>
  </si>
  <si>
    <t>781000 Arbejdsformidlingskontorer</t>
  </si>
  <si>
    <t xml:space="preserve">Går ikke så godt i deres Oil &amp; Gas afdeling, eksporten til Norge stoppede da grænserne lukkede, 2020 har været et vanvittigt år for dem. Vindafdelingen går væsentlig bedre.   </t>
  </si>
  <si>
    <t xml:space="preserve">Få løst karantænereglerne ned Norge - reglerne ødelægger deres drift. De forsøger at køre dobbelture/trippelture på mandskabet. Social sikring af mandskabet i udlandet, Lønkompensation var ikke helt god for dem.  Fik dog hjælp med faste omkostninger. </t>
  </si>
  <si>
    <t xml:space="preserve">DI har hjulpet dem godt med hjælpepakker, Synes vi gør det godt - hurtigt svar og kompetent hjælp. </t>
  </si>
  <si>
    <t>Gulvsektionen</t>
  </si>
  <si>
    <t>43.33.00</t>
  </si>
  <si>
    <t>433300 Udførelse af gulvbelægninger og vægbeklædning</t>
  </si>
  <si>
    <t>Glimrende. Har masser at lave. Har ikke mærket corona.</t>
  </si>
  <si>
    <t>Ingen</t>
  </si>
  <si>
    <t>Intet. Vi ringer altid til jer, hvis vi har brug for det.</t>
  </si>
  <si>
    <t>78.20.00</t>
  </si>
  <si>
    <t>782000 Vikarbureauer</t>
  </si>
  <si>
    <t>Rekrutteringer er faldet helt i sænk - tjener lidt penge på vikarer - ledelsen er selv gået ud og arbejdet som vikarer - har slet ikke brugt hjælpepakkerne</t>
  </si>
  <si>
    <t xml:space="preserve">Corona, corona og corona, men har ikke givet op. </t>
  </si>
  <si>
    <t>Er rigtig glade for DI, og det fungerer rigtig godt. Er rigtig glade for Industriens Pension.</t>
  </si>
  <si>
    <t>det går rigtig godt i virksomheden. Virksomhedens største udfordring er at følge med ordrerne.</t>
  </si>
  <si>
    <t>Coronaen generelt</t>
  </si>
  <si>
    <t>Der er umiddelbart ikke noget at pege på. Synes virksomheden bliver hjulpet godt fra DI, særligt i personalepørgsmål</t>
  </si>
  <si>
    <t>28.11.10</t>
  </si>
  <si>
    <t>281110 Fremstilling af vindmøller og dele hertil</t>
  </si>
  <si>
    <t>Bøvler med covid - rejser. Ellers går det godt</t>
  </si>
  <si>
    <t xml:space="preserve">udfordret - når ikke tallene for </t>
  </si>
  <si>
    <t>Tilfreds - yderst. Men bruger os heller ikke så meget men vores image er godt.</t>
  </si>
  <si>
    <t>71.12.20</t>
  </si>
  <si>
    <t>711220 Rådgivende ingeniørvirksomhed inden for produktions- og maskinteknik</t>
  </si>
  <si>
    <t xml:space="preserve">Virksomheden kan mærke, der er tilbageholdenhed med investeringer - og derfor er omsætningen nede med 25 pct. Service delen af virksomheden kører fortsat som normal. </t>
  </si>
  <si>
    <t>Testmuligheder har fyldt meget - men det ser ud til at være løst nu. Virksomheden holder fast i medarbejderne på trods af nedgang i omsætningen - de har brug for kompetencerne, når virksomheden skal op i gear igen.</t>
  </si>
  <si>
    <t>Stor ros til DI og DI's håndtering af krisen. Vi er gode at bruge, når det brænder på. Og vi er klar til at hjælpe!</t>
  </si>
  <si>
    <t xml:space="preserve">Det går fint pga optur med e-handel. Har Ecco som kunde og det påvirker selvfølgelig negativt. </t>
  </si>
  <si>
    <t>Få kvalificeret arbejdskraft på IT-udvikling. Absolut største udfordring og begrænsning for vækst</t>
  </si>
  <si>
    <t xml:space="preserve">Bedre rammevilkår ifm. lavere personsskatter. Indslusningspakke til kvalificeret udenlandsk arbejdskraft, så det bliver nemmere at rekruttere </t>
  </si>
  <si>
    <t>Fremstillingsindustrien, Aluminium Danmark</t>
  </si>
  <si>
    <t>25.62.00</t>
  </si>
  <si>
    <t>256200 Maskinforarbejdning</t>
  </si>
  <si>
    <t xml:space="preserve">Lidt ned i kandance i 2020 slutningen. MEN NU går det hele amok rent omsætningsmæssigt. Omsætningsrekord 1 kvt. 21 på basis af 2-3 mand færre. Ekstrem travlhed. </t>
  </si>
  <si>
    <t>Mangler industriteknikkere (indkøring af cnc maskiner) - har fået en mand nu og bruger mange ressourcer på at optimere til
Skal have flere ansatte - og har svært ved at rekruttere de rette profiler. Skal have undersøgt mulighederne for at understøtte produktionen med mere automatisering - nyansat medarbejder skal drive indsatsen omkring aut.</t>
  </si>
  <si>
    <t>UDDANNELSE AF FAGLÆRTE  og understøtning af de svage på arbejdsmarkedet til de funktioner, der ikke kan automatiseres.</t>
  </si>
  <si>
    <t>Har reduceret kraftigt fra 25 mand til 8 ansatte. Kan ikke få lov at komme ud til kunder. ingen direkte salg (hovedkunde sygehuse) og hovedmarkedsproduktet er neddroslet (operationer) Ingen specialmesser. Kundedreven innovation - løsningerne tilpasses sammen med kunden.</t>
  </si>
  <si>
    <t>Bekymring: materialeprisstigninger /inflationsfrygt - 5 breve med info om prisstigninger fra materialeleverandører. Alle materialer der indgår i produktet (hjul, plastkomponenter, alu...). Egen fri kapacitet er reduceret 100% fordi centrale medarbabejdere er afskediget. Salg og eksport.</t>
  </si>
  <si>
    <t>DI's indsats omkring hjælpepakker burde fokusere mere på direkte støtte/understøtte enkeltvirksomheder. Har ikke behov for flere rådgivertilbud - ønsker konkrete 1.1 tilbud (hjælp til udvikling af eksport website...). Hjælpepakkerne skal støtte op omkring hjælp til eksport (ikke igennem et rådgiverforløb). Eksport eksport eksport. Skabe overblik/analyser fra DI der belyser det overophedede marked (mangler og stigende priser) og dets mulige konsekvenser.</t>
  </si>
  <si>
    <t>Kranbranchen, Fremstillingsindustrien</t>
  </si>
  <si>
    <t>28.22.00</t>
  </si>
  <si>
    <t>282200 Fremstilling af løfte- og håndteringsudstyr</t>
  </si>
  <si>
    <t xml:space="preserve">Corona fylder lidt hos kunderne. Har mærket lille nedgang sidste forår, men nu ok. Normal gænge. Efterslæb i markedet. Ser lyst på fremtiden. Har behov for at sende sælgere ud. </t>
  </si>
  <si>
    <t>Ikke haft brug for hjælpepakker i et år. Ikke problem med rekruttering af arbejdskraft. Adgangen til udenlandske markeder er svær som følge af corona.</t>
  </si>
  <si>
    <t xml:space="preserve">Gode til at informere.
Lidt kontakt med Persjur. Også god kontakt til Arbejdsmiljø og Kranbranchen. </t>
  </si>
  <si>
    <t>45.20.10</t>
  </si>
  <si>
    <t>452010 Autoreparationsværksteder mv.</t>
  </si>
  <si>
    <t xml:space="preserve">Forsøger at holde hjulene i gang. Nabo til DKs største arbejdsplads, lufthavnen. Forventer kæmpe ketchupeffekt når tingene åbner op. </t>
  </si>
  <si>
    <t xml:space="preserve">Har normalt en lærling om året. Bruger DBR (Danks Bil Råd) til overenskomster. </t>
  </si>
  <si>
    <t xml:space="preserve">Ser gerne en snarlig genopåbning. Justering af kompensationsordning - grænsen på 35 pct er urimeligt høj sat - burde have været 20 eller 25 pct. </t>
  </si>
  <si>
    <t>85.53.00</t>
  </si>
  <si>
    <t>855300 Køreskoler</t>
  </si>
  <si>
    <t>undervejs med generationsskifte  - ramt corona  - særlig samfundsmæssig interesse og derfor god beskæftigelse  - fin vækst. - certifikater  nydt godt af uddannelse og certifikaters fornyelse.</t>
  </si>
  <si>
    <t>udsættelse af certifikater - hvordan sikrer man chauffører i fremtiden - uddannelse og efteruddannelse - hvornår åbner samfundet igen. test krav om selvtest. coronakrav til afstand  udfordring ved at være privat udbyder  - forskelsbehandling i forhold til de offentlige udbydere  - ikke andel i midler til f.eks fjernundervisning. ønsker et stærkt fokus på de private udbydere og deres betydning.  transport er et vækstområde  fokus på det i en kommende trepartsaftale</t>
  </si>
  <si>
    <t>Stor ros til Michael Boas , som er den primære kontaktperson i DI. Også glad for personalejuridisk rådgivning.</t>
  </si>
  <si>
    <t>-
Jeg har markeret 'Ønsker ikke at deltage' idet direktøren oplyser på sin telefonsvarer, at de ikke er tilgængelige pga. 2 dages kursusaktivitet.</t>
  </si>
  <si>
    <t>43.22.00</t>
  </si>
  <si>
    <t>432200 VVS- og blikkenslagerforretninger</t>
  </si>
  <si>
    <t>Lidt svært at planlægge arbejdsopgaver, især i starten af Corona-perioden, da der ofte var en eller flere ansatte, der havde været tæt på en coronasmittet, og som derfor  måtte i carantæne - eller firmaet skulle betale 700,- kr hver gang, for en lyntest.</t>
  </si>
  <si>
    <t>Ansatte der ikke har en god arbejdsmoral, og som ofte kan det hele på den halve tid (men ikke når det kommer til stykket). Har IGEN en ansat der har været der i 6 uger, og allerede har været syg (eller haft barn syn) syv gange. Det er svært at få god stabil arbejdskraft.</t>
  </si>
  <si>
    <t>Bruger os ikke så meget (ud over Byg Garanti) Har dog ved flere lejligheder talt med en jurist, men er desværre tit startet med en meget ung og uerfaren person, og har måtte bede om at tale med en "ældre og mere garvet)</t>
  </si>
  <si>
    <t xml:space="preserve">Det går fint, firmaet er lige startet i DK, alt er meget nyt i forhold til kontrakter mm. men det fungerer godt. Kedeligt med Corona test, men det er OK, og de er bare glad for at de kan fortsætte med arbejdet. </t>
  </si>
  <si>
    <t xml:space="preserve">Det tager lang tid at tale med fagforening og kunder. De skal hver uge vise timesedler mm for at dokumentere at overenskomsten opfyldes. Det koster ressourser. </t>
  </si>
  <si>
    <t xml:space="preserve">God ydelse med den nationale afdeling med Robert - godt arbejde. 
Generelt for de 35 virksomheder som det italienske handelskammer har med at gøre, så har de alle Robert som kontakt. Forslag om at der kobles endnu en medarbejder på (ikke kritik af Robert, han gør et godt arbejde). </t>
  </si>
  <si>
    <t>Foreningen af Rådgivende Ingeniører, FRI, Dansk Automationsselskab</t>
  </si>
  <si>
    <t>Går fint. Personalet sidder i vidt omfang hos kunderne, der især kommer fra pharma, medical devices o.lign.</t>
  </si>
  <si>
    <t>Oplever at de får god rådgivning fra DI, også om corona. Er glad for, at DI har været fremme i skoene under corona.
Vil gerne høre mere om DI Life Science - hvordan de kan blive tættere tilknyttet. Jeg formidler kontakten via Peder Søgaard</t>
  </si>
  <si>
    <t>Alufacadesektionen</t>
  </si>
  <si>
    <t xml:space="preserve">Vi har en regering, der bruger alt for mange penge. Vi forstår ikke, at de sætter i værk at lave et håndværkerfradrag. Det har fyldt en del hos os, når branchen er spændt så hårdt for. Ellers har vi det godt og er godt tilfredse. </t>
  </si>
  <si>
    <t xml:space="preserve">Vi ligger i Vendsyssel og fik lov til at prøve at blive lukket helt ned. Vi har undret os over hvor forskellen er mellem os Vestegenen og vollsmose. Vi har ikke problemer deroppe. Vi har ikke haft smittede. Vi er 45 ansatte. Vi blive testet 1 gang om ugen. 
Vi er et sted, hvor vi ikke kan se langt frem. Entreprønørerne lægger ordrerne så sent som muligt. 
Vi er kommet godt igennem 2020. Andre har været hårdere ramt. </t>
  </si>
  <si>
    <t xml:space="preserve">DI har været gode til at hjælpe vores bogholdere med at få styr på en masse udfordrniger vedr. corona. DI's juridiske afdeling var gode til at hjælpe. DI's information om sammenlægningen mellem DI og DB har også været ganske udmærket . </t>
  </si>
  <si>
    <t>Anlægsentreprenørsektionen</t>
  </si>
  <si>
    <t>det går godt. masser at lave
dog svært at finde gode folk</t>
  </si>
  <si>
    <t>nej</t>
  </si>
  <si>
    <t>tilfreds</t>
  </si>
  <si>
    <t>DI Handel, DI Life Science</t>
  </si>
  <si>
    <t>46.43.10</t>
  </si>
  <si>
    <t>464310 Engroshandel med hårde hvidevarer</t>
  </si>
  <si>
    <t>Det er Anette, der primært har kontakten med DI. Lars Ole Møller Jensen er bestyrelsesformand, så han ved ikke noget om virksomhedens relation til DI. Derfor har jeg talt med Anette.
Det går fint. Dagsordener kommer meget periodevist, men lige nu er der intet særligt. Virksomheden har vænnet sig til coronasituationen og føler sig trygge ved håndteringen heraf. De er rigtig glade for DI, og de bruger os dels til certificeringer og dels til personalejuridisk hjælp. De bruger vist ikke branchefællesskaberne så meget.</t>
  </si>
  <si>
    <t>Nej, lige nu er der ikke de store udfordringer</t>
  </si>
  <si>
    <t>Lige nu er der ikke de store ønsker. Virksomheden er overordnet tilfreds</t>
  </si>
  <si>
    <t>Industriens Almene Arbejdsgiverforening</t>
  </si>
  <si>
    <t>DI Fødevarer</t>
  </si>
  <si>
    <t xml:space="preserve">Virksomhedens direktør befinder sig i England grundet Corona og kan ikke kontaktes. Det er ikke lykkedes at få andre i virksomheden til at besvare spørgsmålene. </t>
  </si>
  <si>
    <t xml:space="preserve">Umiddelbart går det fint, vi er del af byggebranchen, så vi skal ikke klage. Vi er optaget af leveringssikkerhed og priser på råvarer. Udfordringer med de varer, der kommer ind med containere. Råvarerpriserne på stål stiger fx meget lige nu, og det fylder. </t>
  </si>
  <si>
    <t xml:space="preserve">Råvarerpriserne der er høje. Vi frygter, at firmaer begynder at hamstre råvarer, og nogle ligger inde med noget, de ikke skal bruge endnu. Lige nu kan vi godt få de varer, vi har brug for, men frygter, at der kan komme udfordringer. Vi har en leverandør i Litauen, som er påvirket. Det kan svinge lynhurtigt. </t>
  </si>
  <si>
    <t xml:space="preserve"> Har ikke nogle konkrete sitiationer. Lige nu får virksomheden hjælp fra DI i forhold til personale og er meget tildfreds med DI's hjælp. </t>
  </si>
  <si>
    <t xml:space="preserve">Umiddelbar reaktion: I sender jo ellers så mange spørgeskemaer! :-) Får god juridisk hjælp af Danske Arks jurister rådgivning om kontrakter. Bruger også Personalejura til sparring. Har også gjort brug af nyhedsbreve, specielt i forhold til Corona. Virksomheden har klaret sig positivt igennem corona. Har ikke kunnet bruge hjælpepakker, da man skal for langt ned i omkostninger. </t>
  </si>
  <si>
    <t xml:space="preserve">Byggeribranchen er lidt ophedet. Nervøs for prispoltiik, nogle holder sig tilbage, og Klaus C. er selv nervøs for igangværende arbejder. </t>
  </si>
  <si>
    <t xml:space="preserve">Savner ikke noget som sådan. Vigtigt at offentlige arbejder fortsætter. Der var en pukkel før jul, Ikke så meget igangsat efter jul, det må ikke gå i stå. </t>
  </si>
  <si>
    <t>Det går godt, der er mange opgaver der presser på, som helst skal udføres lige nu.</t>
  </si>
  <si>
    <t>Arbejdsbyrde.</t>
  </si>
  <si>
    <t>Har god glæde af informationer fra DI og benytter si af at kunne kontakte DI omkring rådgivning. Er tilfreds med DI.</t>
  </si>
  <si>
    <t>43.99.10</t>
  </si>
  <si>
    <t>439910 Murere</t>
  </si>
  <si>
    <t xml:space="preserve">Forsinkelser og tidsforskydninger af projekter giver problemer. Projekter kommer ikke i gang som aftalt - det har været en stor udfordring de seneste par år.  </t>
  </si>
  <si>
    <t xml:space="preserve">Ikke udover ovenstående. Har styr på coronahåndteringen takket være god organisation og bl.a. test af danske og udenlandske medarbejdere hver uge. Har også nødvendig adgang til arbejdskraft.  </t>
  </si>
  <si>
    <t xml:space="preserve">Er medlem af bestyrelsen for Malersektionen og har derfor mulighed for at give sin mening til kende den vej rundt. Generelt godt tilfreds. Der er indkøring pt. i forhold til sammenlægningen ml. Dansk Byggeri og DI der lige skal helt på plads. Ny konsulent, der skal ind i bestyrelsens arbejde. 
Glad for oplægget til sammenlægningen. </t>
  </si>
  <si>
    <t>Danske Shipping- og Havnevirksomheder</t>
  </si>
  <si>
    <t>52.29.10</t>
  </si>
  <si>
    <t>522910 Skibsmæglere</t>
  </si>
  <si>
    <t>Det går rigtig hos virksomheden, Ikke ramt af corona.</t>
  </si>
  <si>
    <t>De har travlt på den gode måde..</t>
  </si>
  <si>
    <t xml:space="preserve">De bruger ikke rigtig DI, måske har de brugt personalejura. Jeg har sagt at de er velkomne til at kontakte os, hvis de på et tidspunkt har lyst til at høre mere om vores netværk og services. </t>
  </si>
  <si>
    <t xml:space="preserve">Som det plejer. Har travlt. I vinter roligt. Mange forespørgsler. Kommer nok til at mange medarbejdere. Har kunnet fastholde medarbejdere. Vækstet. Laver både for private kunder og for virksomheder. Spænder bredt. Nybyg. Private. Erhverv. De bremsede forskelligt. Først til vinter har vi skullet gøre noget ekstraordinært, men det er sædvanligt. Stigende antal forespørgsler tidligt på sæsonen. </t>
  </si>
  <si>
    <t xml:space="preserve">Vi har haft problemer med leveringstid og priser på materialer i øjeblikket. Det er et problem  ift. at tage ordrer ind. Fordi leverandører ikke kan holde deres priser. Og de kan ikke love en specifik pris frem i tiden. Derfor bliver jeg nødt til at takke nej til større ordrer, hvis f.eks. en arkitekt vil have en sikkerhed for en bestemt pris 6-12 frem i tiden. For leverandøren kan kun love en pris een måned frem i tiden. Derudover: at have lærlinge har været et problem under corona, fordi skolen var ufleksibel ift. at finde nye løsninger på f.eks. praktiklængde. Men vi satsede og fastholdt lærlinge. Men det er et stort sats. Lønkompensation til lærlinge har fungeret godt! Vi har fået op til 90% kompensation. Det har været medvirkende til, at jeg har kunnet fastholde lærlinge. Ud af 15 medarbejdere er seks lærlinge. </t>
  </si>
  <si>
    <t>Ikke gøre noget bedre. Efter det bliver DI - det er blevet mere professionelt. Er glad for, at fusionen kom samtidig med corona. Det har været en hjælp. I starten af nedlukningen var vi rådvilde. Og vi havde en forventning om at høre noget fra Dansk Byggeri. Men først 14 dage senere kom der en skrivelse om, hvordan vi skulle forholde os. Dét var selvfølgelig for sent. Men jeg har stor respekt for, at nu er det anderledes. Så snart der kommer en udmelding fra regeringen, så får vi et nyhedsbrev fra DI en halv time efter.</t>
  </si>
  <si>
    <t>46.76.00</t>
  </si>
  <si>
    <t>467600 Engroshandel med andre råvarer og halvfabrikata</t>
  </si>
  <si>
    <t>Corona fylder naturligvis meget, men indretter sig efter virkligheden. Har været ramt i 2020, men aner bedre tider alerede og er positiv ift. 2021. Brugte pakken genstart nu og vil gerne have flere af disse initiativer</t>
  </si>
  <si>
    <t>De fokuserer på virksomheden og alle enheder af ASA Group - som er mange selskaber i forskellige brancher. nogen har klaret sig godt og andre dårligt. Det er fordelen ved et konglomorat.</t>
  </si>
  <si>
    <t>Kan ikke forstå man skal have en bog der så tyk for en overenskomst. Han føler det er for at holde 3f og Dansk Industri beskæftiget. Der skal mere fokus på SMV generelt og især ift overenskomster. De skal forenkles så det giver mere mening for SMV'er og det er nemmere at efterleve. Føler DI er for meget vendt mod store virksomheder. Synes iøvrigt at Dansk Industri skal politisk arbejde efter en Minimums løn.
Trods dette er han generelt meget tilfreds med Dansk Industri og vores tilbud.</t>
  </si>
  <si>
    <t>Vejbygningssektionen</t>
  </si>
  <si>
    <t>42.11.00</t>
  </si>
  <si>
    <t>421100 Anlæg af veje og motorveje</t>
  </si>
  <si>
    <t>Alt er godt:)</t>
  </si>
  <si>
    <t xml:space="preserve">Har selv stor vækst, men er meget positiv. Markedet er specielt, når det offentlige stopper med at udbyde. </t>
  </si>
  <si>
    <t>Var ikke fuldt ud opmærksom på services.</t>
  </si>
  <si>
    <t>DI Fødevarer, DI Handel</t>
  </si>
  <si>
    <t>11.07.00</t>
  </si>
  <si>
    <t>110700 Fremstilling af læskedrikke; fremstilling af mineralvand og andet vand på flaske</t>
  </si>
  <si>
    <t>Det går fint. Virksomheden er i god vækst. Intet særligt at bemærke.</t>
  </si>
  <si>
    <t xml:space="preserve">Er i gang med at udvide produktionen - har problemer i forhold til anlæg og få det op at stå, men intet med DI at gøre. 
Samarbejdsproblemer med person fra fødevaremundighederne - problemfyldt samarbejde. DI har allerede været involveret. </t>
  </si>
  <si>
    <t>Asiros Nordic er godt tilfreds, har ikke yderligere input. DI stiller op når virksomheden har brug for det.</t>
  </si>
  <si>
    <t xml:space="preserve">Carsten er træt af Corona og håndteringen fra regeringen. Det fylder at Carsten synes han (og kolleger) tager slæbet for DK og regeringen bliver ved med at holde i jerngreb. Carsten mangler folk hvilket bevirker at han og hans folk arbejder voldsomt under pres. </t>
  </si>
  <si>
    <t xml:space="preserve">Han er i øvrigt heller ikke imponeret over Dansk Byggeri og håndteringen af de ting han har haft med til deres jurister. Vi taler om at der nu er en væsentlig større platform efter sammenlægning og han siger at han glæder sig til at opleve service og hjælp når han kontakter DI næste gang. Alternativt gider han nemlig ikke betale til os længere. Han mangler folk </t>
  </si>
  <si>
    <t xml:space="preserve">Vi kan yde service og hjælpe når han ringer ind i stedet for at henvise til hans egen advokat. </t>
  </si>
  <si>
    <t>Det går godt - de har travlt. (Første skema er gået ned, så jeg prøver at rekonstruere)</t>
  </si>
  <si>
    <t>Har generelt svært ved at skaffe tømrersvende. Har 5 lærlinge.</t>
  </si>
  <si>
    <t xml:space="preserve">Morten Jensen (Tømrermesteren) sidder i et affaldsudvalg i kommunen. De har forsøgt at kontakte DI efter fusionen for at få de opterede statistikker over affald (og omkostninger ved at afskaffelse af erhvevsaffald), idet deres kommune ligger i den dyre ende. De har fået oplyst, at vi i DI er pressede grundet fusionen, mne vil meget gerne opdateres på hvornår denne statistik foreligger. </t>
  </si>
  <si>
    <t>Danske Energi- og Forsyningsselskabers Arbejdsgiverforening</t>
  </si>
  <si>
    <t>35.30.00</t>
  </si>
  <si>
    <t>353000 Varmeforsyning</t>
  </si>
  <si>
    <t xml:space="preserve">Godt. Store grønne / bæredygtige projekter. </t>
  </si>
  <si>
    <t>Nej, der er corona. Har lært at håndtere det.</t>
  </si>
  <si>
    <t>Bare fortsætte som hidtil</t>
  </si>
  <si>
    <t xml:space="preserve">Går godt, sindssygt travlt + må sige nej til ordrer og virksomheden ønsker ikke at blive større (bygger nybyggede huse). Har mange lærlinge - beholder dem, der er bedst og sender de andre videre andre steder i erhvervslivet </t>
  </si>
  <si>
    <t xml:space="preserve">Oplever meget langsommelig sagsbehandling i kommunen - særligt under corona, hvor kommunens administrative medarbejdere arbejder hjemme. Det er tungt bureaukrati og corona bruges som undskyldning for mange ting... </t>
  </si>
  <si>
    <t>Virksomheden er fint tilfredse, de har meget lidt berøring med DI og har heller ingen bemærkninger til, hvordan DI-Dansk Byggeri fusionen er forløbet.</t>
  </si>
  <si>
    <t>Tilbudsgivning og arbejdsmiljø. Arbejstilsynet er begyndt at være lidt aggressive.</t>
  </si>
  <si>
    <t>Alt for mange udbud og mangler kompetent arbejdskraft. Generelt mangel på tømrere, og dem der er, er ikke kompetente nok. Kunne reelt set eskalere firmaet til det dobbelte, hvis den kompetente arbejdskraft var tilgængelig.</t>
  </si>
  <si>
    <t>Nye lærlinge og kompentent arbejdskraft. Og få Arbejdstilsynet "i en line igen".</t>
  </si>
  <si>
    <t xml:space="preserve">Har meget at lave, men kan ikke se længere frem - </t>
  </si>
  <si>
    <t>Svært at få kvalificeret arbejdskraft, det er svært at få ingeniører - og svært at få f.eks. VVS firmaer til at arbejde for dem - har hørt at det er på vej til at blive som i 2006, - arbejder positivt på fremtiden, men det er svært når man husker på 2006 - prøver at ekspandere, men det er svært at se fremad.</t>
  </si>
  <si>
    <t xml:space="preserve">Huske på at situationen i 2006 ikke kommer til at ske - f.eks. annoncekampagne - så situationen ikke gentager sig.
Gøre noget ved at der skal betales på licitationer - at det f.eks. bliver gratis når der er medlemsskab af DI - virksomhederne bliver bombarderet med at kunne være med til licitationer - vil være bedre at det var DI som var den som var med til at håndtere det og samordne udbud. At alt bliver gjort korrekt jf. </t>
  </si>
  <si>
    <t>Malersektionen</t>
  </si>
  <si>
    <t>43.34.10</t>
  </si>
  <si>
    <t>433410 Malerforretninger</t>
  </si>
  <si>
    <t xml:space="preserve">Det går godt arbejdsmæssigt, der er faktisk for meget. Arbejder for boligselskaber. 
Kan ikke bruge hjælpepakkerne. Forventer at der kommer problemer med virksomheder der snyder med LOK. </t>
  </si>
  <si>
    <t xml:space="preserve">Danske medarbejdere er største problem, dårlig dansk arbejdskraft uden respekt for virksomhedens vilkår. Udenlanske er bedre og mere pligtopfyldende.  </t>
  </si>
  <si>
    <t xml:space="preserve">DI skal være hårdere overfor Malerforbundet. 
Tidl. medlem af DM men glad for DI / DB! Fusionen er gået godt. 
Kan ikke få lærlinge men straffes økonomisk for ikke at have det. Har tidligere haft lærlinge men vil i dag hellere betale bøde for ikke at have det da arbejdskraften er for dårlig. </t>
  </si>
  <si>
    <t>46.11.00</t>
  </si>
  <si>
    <t>461100 Agenturhandel med landbrugsråvarer, levende dyr, tekstilmaterialer og halvfabrikata</t>
  </si>
  <si>
    <t>Ikke ramt af Corona.</t>
  </si>
  <si>
    <t>100% tyskejet datterselskab. Får sin kapital fra det tyske moderselskab.</t>
  </si>
  <si>
    <t xml:space="preserve">Martin sagde at de måske egentlig var lidt fejlplaceret hos DI, da de er en 100 % landbrugsvirksomhed. Men de kom ind i DI i 2014-15, da de byggede en fabrik og havde brug for en overenskomst. Siden da har de kun brugt os til diverse (personale)juridiske spørgsmål, hvilket de har været godt tilfredse med. Aftalt at Martin får tilsendt brochuren med oversigt over medlemsfordele. </t>
  </si>
  <si>
    <t>Vi mærker ikke noget. Vi er i gang med at lukke virksomheden.</t>
  </si>
  <si>
    <t>vi kan ikke skaffe dansk arbejdskraft.</t>
  </si>
  <si>
    <t>ingen ønsker. Det kører som det skal - I er der når vi ringer.</t>
  </si>
  <si>
    <t>Det strategiske fylder rigtig meget. Hvilke medarbejdere og hvor, hvilken retning osv. Har strategi-konsulent tilknyttet 4 dage om ugen og er ved at implementere et nyt strategisk projekt.</t>
  </si>
  <si>
    <t>Ja, udlæg af registreringsafgift.</t>
  </si>
  <si>
    <t xml:space="preserve">Nyhedsbrev en gang om ugen må gerne være meget mere enkelt. Evt. sætte det op under kategorier (autolak, salg, registreringsafgift, mv.). Forslag kunne være at have en liste over BIL's medarbejdere </t>
  </si>
  <si>
    <t>Der er usikkerhed med leverandøren /bilfanrikken. HVilke biler kan de levere og kan de levere de nye grønne biler, som kunderne efterspørger. Der er lige modtaget en ny kontrakt med Citroën, men ellers er Semler leverandør og det er virksomheden godt tilfreds med. Afgiftsomlægningen er landet OK. Det er hårdt kikvideitetsmæssigt at skulle lægge afgift ud i op til et helt år. Der er styr på medarbejderne.</t>
  </si>
  <si>
    <t xml:space="preserve">Virksomheden har flere afdelinger og flere har været ramt af Coronaudbrud. Virks har haft mobil testcenter ude og har været nødt til at lukke to afdelinger i en uge hvert sted. Det giver usikkerhed og utryghed hos medarbejderne. Man har et godt beredskab i virksomheden. </t>
  </si>
  <si>
    <t>Virksomheden bruger DI meget personalejuridisk. Anders roser DI og mener DI gør havd DI kan. Hvis virksomheden skulle ønske noget mere, så var det at DI, som er så stor og betydningsfuld en organisation, havde større indflydelse hos regeringen/politikerne.</t>
  </si>
  <si>
    <t>Bilmarkedet - både brugte og nye - er presset.</t>
  </si>
  <si>
    <t>Virksomheden er meget bekymret i forhold til, hvad det er for et marked, vi kigger ind i efter corona. Hvad betyder f.eks. de mange hjemmearbejdspladser, mindre kørsel? I reparationsafdeling var væsentlig mindre aktivitet pga. færre autoskader.</t>
  </si>
  <si>
    <t>Kan hjælpe med at give bilbranchen et bedre image, f.eks. i forhold til grøn omstilling. Afgiftsændringer på autoområdet giver en masse økonomiske udfordringer. Efterlyser en skrotningsordning for ældre diselbiler, ala den i Tyskland (6000 euro).</t>
  </si>
  <si>
    <t xml:space="preserve">OK - lockdown har haft stor betydning for bilbranchen, men det lysner. </t>
  </si>
  <si>
    <t xml:space="preserve">Nye lovkrav kan have stor betydning. DI webinarene er OK &amp; oplysende - men kunne godt være mere fokusretet på de konkrete følger for virksomhederne. Deloitte og øvrige revision begynder at fylde det "rådgivningsrum" som DI kunne/bør varetage. </t>
  </si>
  <si>
    <t>Mere konkret oplysning om nye lovkravs betydning for virksomheder, især de med &gt; 100 ansatte
Ros til Corona indsats &amp; beredskab fra DI</t>
  </si>
  <si>
    <t>Det går godt - de har travlt, men kun fordi de fleste er ved at komme tilbage på arbejde. Forretningen er tilpasset og kunderne vender tilbage på værkstedet. I salg er de begunstiget som WW forhandlere og har salg af elbiler som går strygende.</t>
  </si>
  <si>
    <t>De kæmper med tingene, fordi de er få mennesker. De stoler ikke på en opblomstring før påske - nok til den anden side af sommeren. De er ikke ramt specielt meget, men koncernen er ramt meget.</t>
  </si>
  <si>
    <t>Johnny har ikke fulgt med i de mange mails han får fra os. De er så presset, at der ikke er tid til at være med. Johnny er en del af driften og derfor læser han ikke mange mails. Det er fordi de er i en overlevelsesperiode. Johnny er dog meget tilfreds med, at vi altid er parate til at hjælpe, når han tager fat i os. Det var særligt en ros til personalejura.</t>
  </si>
  <si>
    <t>Vi ser meget ind i effekten af genåbningen af vore fysiske forretninger. Vi skal sikre et fornuftigt kundeflow. 
På eftermarkedet kan vi stadig mærke konsekvensen af nedlukningen og den mindre kørsel på vejene.</t>
  </si>
  <si>
    <t>Først og fremmest at styre vores virksomhed fornuftigt igennem pandemien med særligt fokus på vores organisering.</t>
  </si>
  <si>
    <t>Jeg er egentlig ganske godt tilfreds. Der har været et godt informationsniveau igennem hele perioden med corona. Og en god løsning på vores likviditetsklemme, som ny registreringsafgift medførte, med en udskydelse af indbetalingen for marts måned.</t>
  </si>
  <si>
    <t>Industriens Almene Arbejdsgiverforening, Affalds- og Ressourceindustrien</t>
  </si>
  <si>
    <t>38.32.00</t>
  </si>
  <si>
    <t>383200 Genbrug af sorterede materialer</t>
  </si>
  <si>
    <t>Driver i princippet de to virksomheder som en. 
Indsamler olieforurenet vand. 
12 køretøjer i hele landet. Spildolie fra landbrug, industri, mekanikerværksted mm. 
Renser vand op på en facilitet i Horsens. 
Stort set upåvirket af corona. Ingen aktivitets nedgang. 7 medarbejdere blev sendt hjem, men det var helt off, for de blev ikke påvirket, så de trak folk tilbage. 
Har samlet meget mere olie end året før. 
Avista Green - nyopført spildolieraffinaderi. Markederne arbeder deres vej. 
Kalundborg er meget interessant industrimæssigt. Mærsk er flyttet til fx. 
Symbiosen - rigtig godt samarbejde med Kalundborg Kommune. Mange positive ting. Ikke noget at brokke sig over fra deres side. 
Med i ARI - lidt issues med miljøstyrelsen. 
- Grøn omstilling - smøremidler skal jo bruges lige meget hvad. Tager en begrænset ressource fra naturen og oparbejder 
- Det gode erhvervsklima</t>
  </si>
  <si>
    <t xml:space="preserve">Følge med. </t>
  </si>
  <si>
    <t>Meget aktiv i ARI og glad for det</t>
  </si>
  <si>
    <t>Fremstillingsindustrien, Dansk Automationsselskab</t>
  </si>
  <si>
    <t>46.90.00</t>
  </si>
  <si>
    <t>469000 Ikke-specialiseret engroshandel</t>
  </si>
  <si>
    <t xml:space="preserve">Ganske godt nu. Helt dårligt i 2020. Økonomien vendte sidst i 2020. Forventninger om, at det holder i 2021. Har deltaget i 'Genstart nu' i efteråret kom med god inspiration. Laver en masse med DI Handel, som er rigtig gode til inspiration og digitalisering.  </t>
  </si>
  <si>
    <t xml:space="preserve">Nej - Det går godt. Styr på tingene. Ellers har de DI til at hjælpe. </t>
  </si>
  <si>
    <t xml:space="preserve">De er rigtig glade og specielt for Lars Sandahl. Han er erhvervslivets ven. 
Savner fysiske møder i DI specielt pga. mødeforplejningen og de gode fysiske rammer.  </t>
  </si>
  <si>
    <t>Fint. Tabte penge sidste år pga. corona. Tvunget ind i DI, fordi fagforening krævede, at alle medarb. var medlem. Ellers lockdown. Krav om ditten og datten, f.eks. pension. Har altid betalt ud over mindstelønnen, har bl.a. en ung flygtning ansat til (hvad jeg også vil mene er) en meget rimelig løn.</t>
  </si>
  <si>
    <t>Mange administrative byrder. De systemer, hun havde opbygget, inden de blev medlem af DI, skulle hun starte helt forfra med.</t>
  </si>
  <si>
    <t xml:space="preserve">Ved at lette de enorme mængder administrative byrder og i det hele taget lette mulighederne for selvstændige også ift. banklån, (manglende) ret til sygedagpenge, resultatet af trepartsforhandlinger, fagforeninger etc. </t>
  </si>
  <si>
    <t>Træsektionen, Malersektionen</t>
  </si>
  <si>
    <t>Murersektionen, Malersektionen</t>
  </si>
  <si>
    <t>Svært omkring arbejdet i vinteren. Starten af året har været svær at få tilrettelagt</t>
  </si>
  <si>
    <t>Corona. har meget udenlandsk arbejdskraft. Dokumentation hele tiden. Nye regler hele tiden. Svært at overholde reglerne. Meget administravitet bøvl</t>
  </si>
  <si>
    <t>Mere enkle regler. Få en "drejebog", så det er lettere at forstå</t>
  </si>
  <si>
    <t>Murersektionen</t>
  </si>
  <si>
    <t>Det går fint, og høj beskæftigelse. De er mest optagede af om de kan få kvalificeret arbejdskraft</t>
  </si>
  <si>
    <t xml:space="preserve">nej, ikke noget, der er corona relateret - der er normal drift med de normale udfordringer. Udfordringen med materiale-leverancer, forventer han normaliseret hen af vejen. </t>
  </si>
  <si>
    <t xml:space="preserve">Han er bekymret for, at det er svært at få kvalificeret arbejdskraft, og det skal endnu mere på dagsordenen. Der er sat et arbejde igang, men vi skal have de unge mennesker mere ind i branchen. Lempeligere tilgang til udenlandsk arbejdskraft, hvis det ikke kan lade sig gøre med flere unge. Bedre info om at vi køber hænder, og ikke billig arbejdskraft - de er under overenskomst og dermed OK. Væk med det dårlige image ved udenlandsk arbejdskraft- fagforening er bøvlet. </t>
  </si>
  <si>
    <t>25.29.00</t>
  </si>
  <si>
    <t>252900 Fremstilling af andre tanke og beholdere af metal</t>
  </si>
  <si>
    <t>Fint - mærker corona - men optimistisker</t>
  </si>
  <si>
    <t xml:space="preserve">coronaen </t>
  </si>
  <si>
    <t>ikke umiddelbart</t>
  </si>
  <si>
    <t xml:space="preserve">Det går godt. Meget godt. Man bliver sat i karantæne, hvis man blot har været i nærkontakt. 
Også hjælpepakker og kompensation er nemt. 
Glad for løbende information. </t>
  </si>
  <si>
    <t>Nej, det er meget styr på både sikkerhed - både ift. sundhed og sikkerhed.</t>
  </si>
  <si>
    <t xml:space="preserve">Nyt medlem - derfor ikke mange erfaringer. Som det står lige nu, er han glad for medlemskab. </t>
  </si>
  <si>
    <t>43.29.00</t>
  </si>
  <si>
    <t>432900 Anden bygningsinstallationsvirksomhed</t>
  </si>
  <si>
    <t>Optaget af møder</t>
  </si>
  <si>
    <t>Hvad skal vi forberede os til i fremtiden - tomrum lige nu. Uvisheden om åbning og hvad sker der.</t>
  </si>
  <si>
    <t>Smittede kolleger. Skal alle hjem. Deler biler. Bilerne skal renses.</t>
  </si>
  <si>
    <t>Føler sig godt oplyst. Synes DI er godt med alle vegne. Bruger os mest som oplysning. Og glad for ATL</t>
  </si>
  <si>
    <t>DI Dansk Byggeri, DI Dansk Byggeri</t>
  </si>
  <si>
    <t>00.00.00</t>
  </si>
  <si>
    <t>000000 Ukendt</t>
  </si>
  <si>
    <t>Det går godt hos os, og vi er i øjeblikket meget optaget af, at sikre kvalitet i kundeoplevelsen. Det er det.</t>
  </si>
  <si>
    <t>Priser på alle råvarer stiger, og det er på tværs af alle produkter across the board, og det er nok det, der presser os mest. Det er nok en coranaproplematik, men jeg ved det ikke, for her taler jeg som privatperson.</t>
  </si>
  <si>
    <t>Jeg er helt ny på posten (ca. 14 dage), men Mads er glad for samarbejdet, og det vil jeg håbe at jeg også bliver.</t>
  </si>
  <si>
    <t>Ikke berørt af corona. Fuld gang i efterspørgslen</t>
  </si>
  <si>
    <t>Ingen. Business as usual.</t>
  </si>
  <si>
    <t xml:space="preserve">Er glad og tilfreds med DI. Primært medlem af DI pga overenskomst. </t>
  </si>
  <si>
    <t>Bruger den lokale mand til evt. spørgsmål om akkorder mv.</t>
  </si>
  <si>
    <t>Masser af laver - med i BYG garanti af hensyn til kunderne primært.</t>
  </si>
  <si>
    <t>Blev ramt af nedlukning i Nordjylland og havde kontraksligtarbejde i anden kommune der bleb besværliggjort grundet nedlunkningen. Har ingen akuttet behiov for DI.</t>
  </si>
  <si>
    <t>47.64.20</t>
  </si>
  <si>
    <t>476420 Cykel- og knallertforretninger</t>
  </si>
  <si>
    <t xml:space="preserve">Vi har aldrig givet underskud før, men det sidste år har virkelig virkelig været hårdt. Jeg kan ikke leve med usikkerheden længere, så derfor har jeg valgt at sælge min andel af virksomheden. Usikkerheden vil altid være der som selvstændig erhvervsdrivende, men gennem det sidste år har intet været forudsigeligt og vores normale gode perioder har været ikke eksisterende på grund af ristriktioner. </t>
  </si>
  <si>
    <t>Corona! Vi er tyndslidte og vi har ikke vished for hvornår vores kundegrundlag kommer igen.</t>
  </si>
  <si>
    <t xml:space="preserve">Det har været super fint med gode informationer om corona gennem nyhedsbreve, men det har stadig været vanskeligt at navigere i hjælpepakker og derfor har vi bedt vores bogholder om at stå for alt med det. </t>
  </si>
  <si>
    <t xml:space="preserve">stille 
er kommet i gang igen - må være kunder i butikken </t>
  </si>
  <si>
    <t>Corona
Hjælpepakker hjælp en smulle</t>
  </si>
  <si>
    <t>Bryggeriforeningen</t>
  </si>
  <si>
    <t>11.05.00</t>
  </si>
  <si>
    <t>110500 Fremstilling af øl</t>
  </si>
  <si>
    <t>Problemet er nedlukning. 72% af oprindelige omsætningen er væk, derfor arbejdes der rigtig meget med alternativer. Har modtaget lønkompensation.</t>
  </si>
  <si>
    <t>Nedlukningen er det største problem, Håber på bedre muligheder i foråret.</t>
  </si>
  <si>
    <t>Glad for informationsmails i forbindelse med corona situationen og forhandlingerne om hjælpepakkerne. Er klar over mulighederne for at benytte sig af DI.</t>
  </si>
  <si>
    <t>Hjælper mest som underentreprenør. Har pt. 12 ansat. Corona giver udfordringer med udenlandsk arbejdskraft.</t>
  </si>
  <si>
    <t>Bruger arbejdskraft fra Litauen - Udfordringer pga. af Covid.</t>
  </si>
  <si>
    <t>Hvis behov, ringer firma til DI. Har faktisk lige talt med en fra DI.</t>
  </si>
  <si>
    <t>25.93.00</t>
  </si>
  <si>
    <t>259300 Fremstilling af trådvarer, kæder og fjedre</t>
  </si>
  <si>
    <t>Det går fint, travlt med gamle kunder - men svært at møde nye kunder, men ingen beslutningskraft</t>
  </si>
  <si>
    <t>Rejserestriktionerne - kunderne vil auditere</t>
  </si>
  <si>
    <t>Få åbnet grænserne - det opleves som ulige, at de udenlandske leverandører</t>
  </si>
  <si>
    <t xml:space="preserve">Det går godt, bortset fra at han er plaget af retssag. Han sælger huse til ejendomsmæglere, det er et godt forretningsområde. </t>
  </si>
  <si>
    <t xml:space="preserve">Har en større retssag som entreprenør på Nordhavnshusene. Retssagen kører nok et par år endnu, han har brugt 1,2 mill. på advokat og forventer at bruge 1,5 mill mere. Han føler, at storkunderne er rockere i jakkesæt. Han bygger med hjertet og vil ikke længere byde på store byggesager i København, hvor det er hårdt mod hårdt. </t>
  </si>
  <si>
    <t>Han synes DI (Dansk Byggeri) skal ansætte en voldgiftsadvokat der kan hjælpe medlemmerne i sager overfor ikke-medlemmer. Han forstod godt, at vi ikke kan gå ind i sager mellem medlemmer. DI Dansk Byggeri skal måske kigge på det og tale med ham om hvad rådgivningen dækker.</t>
  </si>
  <si>
    <t xml:space="preserve">Det går ok lige nu. </t>
  </si>
  <si>
    <t xml:space="preserve">Virksomheden har lange leveringstider på 12 måneder. Og det betyder at virksomheden i 2020 og starten af 2021 ikke er påvirket af Corona. Men virksomheden får problemer, da virksomheden ikke har fået så mange ordre under nedlukningen. Så det er vigtigt, at DI sætte fokus på at staten skal hjælpe de virksomheder, der har et efterslæb og som først bliver for alvor ramt af nedlukningen noget senere. </t>
  </si>
  <si>
    <t xml:space="preserve">Se ovenfor - DI skal sørge for hjælp til de virksomheder, der først oplever udfordringer med Corona langt senere på grund af meget lange leveringstider. </t>
  </si>
  <si>
    <t>Stilladssektionen</t>
  </si>
  <si>
    <t>Det går fint. Ingen problmer, der er arbejde nok at få</t>
  </si>
  <si>
    <t xml:space="preserve">Mangler kvalificeret arbejdskraft arbejdskraft (bruger ikke udlændinge). </t>
  </si>
  <si>
    <t>Alt fungerer godt. Ikke noget der mangler.</t>
  </si>
  <si>
    <t>Udmærket - byggebranchen er ikke ramt særlig hårdt</t>
  </si>
  <si>
    <t>Mangler materialer - flamencoplader er det store issue</t>
  </si>
  <si>
    <t>Ikke lige noget her og nu</t>
  </si>
  <si>
    <t>Salg går fantastisk i BAG. Begrænset ramt af nedlukning. Afgiftsændring har været meget gunstig for BMW biler, herunder Mini. Værksted startet fint ud i januar, men der siden været lidt afmatning. Men ikke behov for at sende folk hjem fra værksted. Pladeværksted i BAG har haft meget lidt at lave pga. få skader på vejene.</t>
  </si>
  <si>
    <t xml:space="preserve">Nedlukninger, restriktioner, hjemsendte børn gennem et helt år har givet anledning til stress og kortere lunte. Tæret på det psykiske. Det indirekte påvirkning af driften. </t>
  </si>
  <si>
    <t xml:space="preserve">Faldgrupper i onlinesalg - Forbrugeraftaleloven er "ikke lavet til biler" - refundering af registreringsafgift som en del af fortrydelse. 
GDPR og hvordan biler kommunikerer er en udfordring - kvaliteten af data og gør det rigtige med pågældende data. 
Konkurrenceregler er svær størrelse med flere og flere samarbejder, bestyrelser, ERFA-grupper, uddannelser. 
Glade for DI - tilgængelige og hurtige til at informere om nyt. Kompetent rådgivning. </t>
  </si>
  <si>
    <t xml:space="preserve">Det går forrygende - 58 % af ordrebogen for 2021 er allerede fyldt op.
Fokus på kerneforretning. har lige ansat 5 nye medarbejdere .
Er ved at udvikle et nyt digital salgsværktøj, som de har fået medfinansiering til fra SMV-digital og Innobooster. Det er kørt nemt med støtteansøgninger. Stor ros til dette. 
99 % til eksport. </t>
  </si>
  <si>
    <t xml:space="preserve">Nej - har lige ansat 5 nye medarbejdere. 
Udfordring er stålpriserrne udsving og mangel på stål. Virksomheden har 120 tons stål på lager, men det rækker kun til 2021. 
Virksomheden er ved at udvide for ca. 12. mio. kr. - så finansering via realkreditlån er vigtigt. </t>
  </si>
  <si>
    <t xml:space="preserve">Virksomheden bruger ikke DI super aktivt, så jeg anbefalede, at de tog mere fat i os. </t>
  </si>
  <si>
    <t>Den Særlige Arbejdsgiverforening</t>
  </si>
  <si>
    <t>82.92.00</t>
  </si>
  <si>
    <t>829200 Pakkerier</t>
  </si>
  <si>
    <t>73.11.10</t>
  </si>
  <si>
    <t>731110 Reklamebureauer</t>
  </si>
  <si>
    <t>Det går fint. Holde kunderne glade - vi har fået flere kunde runder krisen.</t>
  </si>
  <si>
    <t xml:space="preserve">Corona - todelt, kontoret og hverdag. Kunder der er i pressede situationer. Stopper med annoncering. </t>
  </si>
  <si>
    <t>Presse på for at genåbne DK</t>
  </si>
  <si>
    <t>68.20.40</t>
  </si>
  <si>
    <t>682040 Udlejning af erhvervsejendomme</t>
  </si>
  <si>
    <t>Likviditetsproblemer og travlhed op mod forårssæsonen. Hård kamp.</t>
  </si>
  <si>
    <t xml:space="preserve">Likviditet og 3 store sager der er blevet til retsager. Tager hårdt på virksomheden. 
Masser af arbejde, folk vil ud og sejle efter corona og køber sejlbåde. </t>
  </si>
  <si>
    <t xml:space="preserve">Juridisk rådgivning. </t>
  </si>
  <si>
    <t>DI Thy/Mors</t>
  </si>
  <si>
    <t>29.32.00</t>
  </si>
  <si>
    <t>293200 Fremstilling af andre dele og tilbehør til motorkøretøjer</t>
  </si>
  <si>
    <t>Det går godt for Be-Ge Seating, som formået at øge omsætningen og hyre flere medarbejdere på trods af coronakrisen og brexit. Derfor har det ikke været nødvendigt for virksomheden at søge om lønkompensation eller andre hjælpepakker fra staten.</t>
  </si>
  <si>
    <t>1) Be-Ge Seating eksporterer 85 pct. af varerne og er derfor meget afhængig af, hvordan det går på eksportmarkederne. Det første derfor til en nedgang i ordrebøgerne, da coronakrisen brød ud i marts 2020. Efterfølgende gik det godt for virksomheden, men ordreindgangen faldt igen i december og frem til februar, hvor det mest af Europa har været lukket ned. Der har således været flere udsving i eksporten som følge af coronakrisens bølger, men nu er eksporten i vækst.
2) Be-Ge Seating sælger 20 pct. af deres varer til Storbritannien. Det har derfor givet problemer, at der nu er kommet en lang sagsbehandlingstid i toldssytemet. Derfor sender virksomheden deres varerne i større pakker til deres kunder i Storbritannien. Trods brexit har virksomheden således formået at øge deres salg til Storbritannien.</t>
  </si>
  <si>
    <t>Be-Ge Seating er godt tilfredse med deres medlemskabet af DI. Virksomheden har blandt andet nytte af DI's nyhedsbreve, webinarer om muligheder på eksportmarkederne og den direkte medlemsservice.
Virksomheden har følgende input til forbedringer:
1) Lars Sandahl giver den for meget gas i nyhedsbrevene til medlemmerne om blandt andet coronakrisen. Virksomheden anerkender, at DI har arbejdet hårdt for at sikre, at coronakrisen ikke rammer virksomhederne unødigt hårdt, men påpeger at DI ikke kan tage æren for alt. Der er derfor behov for større ydmyghed i kommunikationen, så DI's værdi for medlemmerne fremstår mere troværdig.. 
2) Det er vigtigt, at der sikres en balance i tiltag mod coronakrisen. Nedlukningen af Nordjylland i november ramte de lokale virksomheder hårdt, og det må ikke gentage sig. Desuden er det virksomhedens erfaring, at det har stillet danske virksomheder bedre i konkurrencen på eksportmarkederne, at Danmark samlet set har haft en mindre omfattende nedlukning end de lande, vi normalt sammenligner os med. Det understreger, at corona-tiltag er et konkurrenceparameter. DI bør derfor have en mere offensiv dagsorden om konsekvenserne af nedlukningen for virksomhederne. Et sådan budskab kan passende underbygges med de kommende årsregnskaber, som viser, hvilke konsekvenser nedlukningen har haft for en stor del af dansk erhvervsliv trods hjælpepakker.
3) Be-Ge Seating får god rådgivning fra DI's personalejuridiske afdeling, men vil gerne have svar på skrift, når de sender konkrete spørgsmål i stedet for at blive ringet op. Skriftlige svar fungerer nemlig som en form for opslagsværk, som virksomheden kan bruge på et senere tidspunkt, når den personalejurdiske problemstilling melder sig igen.</t>
  </si>
  <si>
    <t>27.12.00</t>
  </si>
  <si>
    <t>271200 Fremstilling af elektriske fordelings- og kontrolapparater</t>
  </si>
  <si>
    <t>Det går fint - er lidt på 2020-niveau. Skar lidt ned i personalet i forbindelse med første Corona-bølge. Så de fik tilpasset sig fint.
Kører lidt business-as-usal men mangler fysisk kontakt med kunderne.</t>
  </si>
  <si>
    <t>De har lært, at de ALDRIG vil søge arbejdsfordeling mere.  De fik"1000 forskellige svar" på forespørgsler om betaling af Gdage, hvilket har stået dem dyrt. De betalte nemlig de normale dage - og nu er det nyt år, så kan de ikke få pengene tilbage. Frank mente, at de havde været i kontakt med DI men var ikke helt sikker. Efterlyste ensartede retninglinier, og nogle der havde overblikket over "hele pakken".
Har haft meget stor glæde af IKUF - uddanner ufaglært til faglærte - meget glad for ordningen.</t>
  </si>
  <si>
    <t>Følger at DI er aligned i forhold til, hvad der rører sig.
Orienteret ham om forskellige "netværksaktiviteter" i forhold til GF, årsdag m.v. som han helt klart vil blive bedre til at bruge.</t>
  </si>
  <si>
    <t>Det går rigtigt godt. Der er rigeligt at lave, slår rekorder for indtjening/omsætning.</t>
  </si>
  <si>
    <t xml:space="preserve">Problemer med at få uddannet arbejdskraft - tager 2-3 år at oplære i epoxy/polyurethan gulve og det er ikke noget man kan lære på skolen. </t>
  </si>
  <si>
    <t>Pensionsordning i overenskomsten er ikke særligt god. Ville gerne have bedre forsikringsdækning og forrentning eller mulighed for at vælge alternativ. Især hvis man er ung og kommer til skade.</t>
  </si>
  <si>
    <t>27.40.00</t>
  </si>
  <si>
    <t>274000 Fremstilling af elektriske belysningsartikler</t>
  </si>
  <si>
    <t>Det går godt.</t>
  </si>
  <si>
    <t>Mangel på arbejdskraft.</t>
  </si>
  <si>
    <t>Vores nyhedsbreve er for selvfede. Når f.eks. noget politisk er blevet gennemført er der ingen grund til at skrive om, at det er et resultat af DI's indsats. Bare skriv, at det er blevet gennemført.</t>
  </si>
  <si>
    <t>Mangel på mandskab og materialer</t>
  </si>
  <si>
    <t>Der er ikke så meget at lave, men det kommer nok. I øjeblikket er det et spørgsmål, om vi overhoved vil byde på de bud, der kommer ud, for vi får for lidt ud af det. Det kan være svært at sige, om det er Coronarelateret.</t>
  </si>
  <si>
    <t xml:space="preserve">Priserne er lave. Vi har brug for at å noget mere at byde på. Folk er bange for ikke at have nok at lave. Momspenge er med til at gøre konkurrencen svær. Konkurrenterne sætter priserne ned, fordi de låner fra deres momspenge. Det virker ikke helt gennemtænkt. </t>
  </si>
  <si>
    <t>Det er svært at sige, om DI kan gøre noget ved den situation, men det er ikke helt gennemtænkt.</t>
  </si>
  <si>
    <t>Der er masser at lave, sætter omsætningsrekord i 2020, ser ikke ud til, at det aftager. Kun få problemer med at modtage materiale i april 2020, ellers kører det - og hurtigt.
Øvrigt: 75% af sagerne ligger på Sjælland</t>
  </si>
  <si>
    <t>Ikke timer nok i døgnet, de har travlt.
Øvrigt: har været igennem en digitaliseringsproces, fået hjælp hos Væksthus Fyn. Fået hjælp til projektstyring og timeregistrering.</t>
  </si>
  <si>
    <t>Ikke umiddelbart nogen kommentarer. De har ikke brugt DI endnu efter sammenlægningen.
Før sammenlægningnen deltog de i møde i Alubranchen, fået sparring om arbejdsgiverforhold, har brugt hjemmesiden til at finde kontaktperson ved specifikke udfordring - kommer der til at gøre igen, hvis behovet opstår.</t>
  </si>
  <si>
    <t>Var kun medlem grundet krav fra 3F og havde ikke det store til overvs for hverken DI, Dansk Byggeri eller 3F. Syntes pengene blev brugt på "pamperi" og reklamer og ikke til gavn for ham eller medlemmerne. Havde ikek behov for yderligere.</t>
  </si>
  <si>
    <t>52.29.20</t>
  </si>
  <si>
    <t>522920 Speditører</t>
  </si>
  <si>
    <t>Det går godt. Hårdt ramt positivt, siden marts sidste år. Fastholdt sommerniveau, altså masser af lastbiler på gaden ( 20-25 stk.)</t>
  </si>
  <si>
    <t xml:space="preserve">At følge med, finde lagerfolk i Skanderborg...svært at finde folk. Bjørn har talt med 3F i Skanderborg, kan heller ikke hjælpe </t>
  </si>
  <si>
    <t>Bruger ikke DI så meget. Fungerer fint med det han bruger os til, mest juridisk. Glade og tilfredse</t>
  </si>
  <si>
    <t>DI Bornholm</t>
  </si>
  <si>
    <t xml:space="preserve">Det går godt, kun stor efterspørgsel pt - god omsætning, holder øje med om vi har kapacitet nok. </t>
  </si>
  <si>
    <t xml:space="preserve">Det der bl.a. optager Morten mest er, at hvordan markedet bliver efter genåbningen - voldsom efterspørgsel, mangel på chauffører, kunder stiller ekstra store krav etc. Måske en farlig cocktail af forskellige forhold. </t>
  </si>
  <si>
    <t xml:space="preserve">Ønske: Færre fonde og opsparingsordninger i overenskomsterne og mere på lønnen, som er mere synligt for medarbejderne. </t>
  </si>
  <si>
    <t>64.30.30</t>
  </si>
  <si>
    <t>643030 Investeringsselskaber</t>
  </si>
  <si>
    <t>Corona med syge meldinger på eksportmarkeder. Svært at finde fol. Har ikke lærlinge da det er svært med eksportchauffører.</t>
  </si>
  <si>
    <t>For dyrt med danske chauffører..</t>
  </si>
  <si>
    <t xml:space="preserve">Vil gerne have mere besked, hvad  sker der i transportbranchen, især omkring EU i nyhedsmail... </t>
  </si>
  <si>
    <t>De er mega trætte af de åndsvage test af deres udenlandske (polske) håndværkere. De skal testes ved grænsen (hurtigtest), efter 3 dage PCR test. Det skal du føre en logbog over som arbejdstilsynet kan tjekke. Polakkerne er 4 uge i DK og så 1 uge hjemme, og det giver sindsygt meget adminstrationsarbejde i øjeblikket. De har også haft nogle der var syge, og nå de så hyrer underentrepriser ind så giver 3F giver dem ballade fordi de ikke er på overenskomst, så det ender ofte med de faktisk dropper det...</t>
  </si>
  <si>
    <t xml:space="preserve">Kan ikke få styren hjem fra Texas pga. vejret det ovre har lukket produktionen. Det betyder at flamingo (ekspanderet polyStyren) og lignende produkter eksploderer i pris, men fordi man har faste priser på mange ydelser så kan man ikke bare hæve prisen for at dække omkostninge. </t>
  </si>
  <si>
    <t xml:space="preserve">Ikke noget vi kan gøre bedre. Vi kan ikke løse problemerne med fagforeninger lige umiddelbart og heller ikke vejret i Texas...  </t>
  </si>
  <si>
    <t>Turisme &amp; Oplevelse</t>
  </si>
  <si>
    <t xml:space="preserve">COVID-19 lønkompensation. I og med at mange arbejder hjemme - er der ingen der kører cykel mellem steder. De har brug for genåbning. Der er for meget skærmekampagne. Der er for lidt fokus på, de små virksomheder der mister sit livgrundlag og virksomhed. </t>
  </si>
  <si>
    <t>Det samme som under pkt. 1.
Hvad skal der ske efter CORONA og lønkompensation.</t>
  </si>
  <si>
    <t xml:space="preserve">Hvis der skal være langsom genåbning af DK - så skal lønkompensationen fortsætte. Arbejdsfordeling vil ikke virke, da medarbejderne går ned i betalingog derved risikerer virksomhederne at miste medarbejdere. 
DI, gør det godt, Særligt Lars. Men I må gerne skal være mere opmærksomme på, at de private virksomheder er bekymret for deres ansatte. Det er som om at den offentlige debat er at jobs er sikret. Debateten tager mere udgangspunkt i den offentlige sektor, hvor stillingerne er mere sikre Det stjæler billedet. 
Støtten til virksomhederne er ikke bare gjort med lønkompensation mv. Der er alt for tung adm., som er alt for dyr for virksomhederne. Regeringen har ikke den fornødne erfaring i at drive virksomhed. De mangler kompetencer, og det hjælper s¨heller ikke af at de som skal adm. regelerne heller ikke har erhvervserfaring fra det private arbejdsliv. De har ingen indsigt i hvordan det er at drive virksomhed. 
I forhold til grøn omstilling skal DI prøve at være mere dybdegående inden for den enkelte branche.  </t>
  </si>
  <si>
    <t>De kæmper en del oven på nedlukningen - de kan ikke få bilerne på grund af produktionstab hos bilproducenterne og værkstederne er stadig ramt af lav trafik på vejene.</t>
  </si>
  <si>
    <t>Samme som i første spm.</t>
  </si>
  <si>
    <t>Vi gør det godt og de bruger os, når der er behov for det.</t>
  </si>
  <si>
    <t>Genåbningen har været helt afgørende for os. Nu ser vi frem til at se flere kunder igen. Eftermarkedet hænger stadigvæk i bremsen, fordi mindre trafik på vejene betyder, at færre biler skal repareres. Men nu starter hjulskiftesæsonen heldigvis.</t>
  </si>
  <si>
    <t>Likviditetsklemmen på salg af grønne biler i kølvandet på den nye registreringsafgift. Vi er ikke presset på likviditet, men det er ubegribeligt, at man kan pålægge vores branche den byrde. Leveringer af reservedele og forsinkelser på biler fra fabrikken samt bøvl med grænsehandel til England.</t>
  </si>
  <si>
    <t>Jeg er godt tilfreds. God rådgivning, og I har fingeren på pulsen i forhold til vigtige emner, som I bringer op eksempelvis webinar om agentmodeller og RPA. Jeg håber også, at der kommer møder i Executive Gruppen, når vi igen er lukket op.</t>
  </si>
  <si>
    <t>Meget bedre efter, vi har måttet åbne salgslokaler op.</t>
  </si>
  <si>
    <t>Fortsat ikke helt oppe i gear endnu på grund af nedlukning.</t>
  </si>
  <si>
    <t>Fortsætte med at presse på for yderligere genåbning.</t>
  </si>
  <si>
    <t xml:space="preserve">Det går fantastisk godt. De kører 'gods' til grusgrave og arbejder for byggefirmaer og entreprenører. 
Hele deres år er allerede besat og det har aldrig været bedre.   </t>
  </si>
  <si>
    <t xml:space="preserve">Finde biler nok. Og hænder nok til at møde efterspørgslen. </t>
  </si>
  <si>
    <t>Nej, ikke rigtig. Hvis vi har noget så spørger vi. Vi får god hjælp, hvis vi har spørgsmål eller udfordringer.</t>
  </si>
  <si>
    <t>DI Fødevarer, DI Service, DI Handel</t>
  </si>
  <si>
    <t>46.21.00</t>
  </si>
  <si>
    <t>462100 Engroshandel med korn, uforarbejdet tobak, såsæd og foderstoffer</t>
  </si>
  <si>
    <t>Kører pænt - større omsætning og indtjening i 2020 end i 2019.
Optaget af restriktioner fra Fødevarestyrelsen og Arbejdstilsynet. Registreringer i AT med datablade og risikovurderinger, som har krævet indkøb af softwaresystem - men har en god dialog.
Indkører robotsystemer</t>
  </si>
  <si>
    <t>Har skrevet til DIs direktion for et halvt år siden om straksafskrivninger, hvor de ønsker at fordele det over længere tid.  Ønsker udviklingsomkostninger fordelt anderledes mellem universiteter og virksomheder, der er små. hr lige bevilliget 0,5 mio. kr. til Odense Universitetshospital til en forsker - store virksomheder kan donere meget mere og derved få større projekter igennem.</t>
  </si>
  <si>
    <t>Virksomheden er SMV med 30 ansatte, men de har problemer som store virksomheder, da de er meget videnstunge og samarbejder med universiteter/hospitaler - derfor føler de at de falder mellem to stole i DI.</t>
  </si>
  <si>
    <t xml:space="preserve">Udfordringer deler vi andre steder. </t>
  </si>
  <si>
    <t xml:space="preserve">Vi føler os umiddelbart godt taget af. Godt initiativ med Medlemmernes Dag og tak for tilbudet. Men ikke det store at sige. </t>
  </si>
  <si>
    <t>DI Fødevarer, DI Life Science</t>
  </si>
  <si>
    <t xml:space="preserve">Det går rigtig godt - svært ved at følge med - COVID-19 har givet et boost - folk er mere bevidste om sundhed - flere tager kosttilskud - ingen MEA ramt af COVID-19 - </t>
  </si>
  <si>
    <t>Pga. COVID-19: Fremmøde + tilrettelæggelse af arbejde + mødeprocent/fordeling/det sociale element/tilknytning mellem medarbejder og virksomhed - men ingen store og alvorlige problemer - i 2020 benyttede virksomheden sig i et eller andet omfang af lønkompensation.</t>
  </si>
  <si>
    <t>Virksomheden bruger DI meget på det personalejuridiske område - og er meget tilfredse med service og rådgivning - dog en konkret sag, hvor virksomheden ikke har hørt noget på en konkret henvendelse -  aftalt at de sender en rykker.</t>
  </si>
  <si>
    <t xml:space="preserve">Vi er et byggefirma, og vi er ikke gået ned i tempo. </t>
  </si>
  <si>
    <t xml:space="preserve">Embedsmændene arbejder hjemme fra og det kan mærkes på sagsbehandlingstiderne. Byggetilladelser kommer alt for sent. René vurderer, at det Ikke ond vilje, men Corona fustrationer, der nedsætter arbejdstempo. 
Derfor måtte de i starten af corona hjemsende  folk i en månedstid.
enkelte sendt </t>
  </si>
  <si>
    <t xml:space="preserve">corona - er en udfording. men René vurderer ikke at ID kan gøre mere, men harn håber på en hurtigere genåbning. </t>
  </si>
  <si>
    <t>Tryk nok på nu.Til fødevareindustrien. Force indenfor fødevare. Gulve skal kunne tåle varmt vand. 9 mm belægning. Danish Crown, Alrla, Carletti er blandt kunder. Har fyldte ordrebøger.</t>
  </si>
  <si>
    <t>Coronatest hele tiden. Tyskere medarbejdere testes hele tiden - en af dem i 18 år. Skal selv uddanne. Findes ikke uddannelse i at lægge gulve - kæmpet for i 25 år. Kan derfor ikke få lærlinge</t>
  </si>
  <si>
    <t>Hvis jeg har problemer, så ringer jeg. Tilfreds med DI</t>
  </si>
  <si>
    <t xml:space="preserve">kunder - dejligt at det strømmer ind, der har vi ventet på </t>
  </si>
  <si>
    <t xml:space="preserve">sager afvist lønkompesation, så skal der søges på ny, men god behandling og dialog med myndighederne </t>
  </si>
  <si>
    <t>Vi er gode - han bruger os meget ved han altid kan få hjælp</t>
  </si>
  <si>
    <t xml:space="preserve">Ordreindgang ser fornuftig ud. Men det hele er lidt coronakaos. </t>
  </si>
  <si>
    <t xml:space="preserve">Prisstigninger på grund af råvarer - og problemer med at skaffe dem. siger nej til ordrer. kommer til at vare mindst frem til på den anden side af sommerferien. priser afgivet i januar er allerede forældet. Leverandører udnytter situtationen. </t>
  </si>
  <si>
    <t>bruger ikke DI - ved ikke hvad de skal bruge os til (har orienteret bredt om DI's ydelser)</t>
  </si>
  <si>
    <t>Nok at lave, men priserne er lave. Der er</t>
  </si>
  <si>
    <t>Der er hård konkurrence</t>
  </si>
  <si>
    <t>Egentlig ikke noget. Jeg er tilfreds med medlemsskabet</t>
  </si>
  <si>
    <t xml:space="preserve">Vi har travlt </t>
  </si>
  <si>
    <t xml:space="preserve">Travlhed siden december øget vognparken med 25 %. Der er altid lidt udfordringer, rekruttering er en udfordring. De bruger faceboogk til rekruttering. Kan ikke sætte en finger på hvor travlheden kommer fra. Februar har været mere travlt end december. Feb. har været helt vildt travl. </t>
  </si>
  <si>
    <t xml:space="preserve">Rekruttering af medarbejdere bøvler meget - det vil vi gerne have hjælp til. 
Aflønning af vores medarbejdere stemmer ikke overens med den pris vi kan få for at køre. 3% stigning i løn er også den prisstigning som vi skal hente hos kunderne. Der er altid nogen der kan gøre det billigere. Der er dem der kører uden overenskomst og dem kan vi ikke konkurrer med. 
MIljøzone reglerne der træder i kraft i 2022 er en udfordring - Det må DI gerne se på. VIrksomhedn har 7-8 biler som ikke kan køre i de zoner. Rn bil der er 7-8 år gammel er for tidligt at udskifte. I forhold til de penge man lægger i en bil er det ikke tid til at skifte den. DI må gerne se om der kan gives dispensation indtil bilerne skal skiftes ud naturligt. </t>
  </si>
  <si>
    <t>Fiskeindustriens Arbejdsgiverforening</t>
  </si>
  <si>
    <t>46.38.10</t>
  </si>
  <si>
    <t>463810 Engroshandel med fisk og fiskeprodukter</t>
  </si>
  <si>
    <t>omsætningsnedgang på 80 %. Har fyret folk, kompensation. hjemsendt mange funktinærer (udfordringer ift. relationer)</t>
  </si>
  <si>
    <t>Krydstogtstop - rejsepas - turisme. kompensationspakker er for dårligt forhandlet. for kort  varsel med forlængelser
egenbetaling på folk - når man ikke får lov at disponere over dem. synes at ansøgninger er svære at udfylde. Erhvervsstyrelsen umulige at få hjælp fra</t>
  </si>
  <si>
    <t>Har brug DI ift. personalejuridisk og ift. hjælpepakker. Har været glade for hjælpen.</t>
  </si>
  <si>
    <t>43.12.00</t>
  </si>
  <si>
    <t>431200 Forberedende byggepladsarbejder</t>
  </si>
  <si>
    <t>Der er masser at lave men for få medarbejdere.</t>
  </si>
  <si>
    <t>Arbejdskraft, det er svært at finde "normalt tænkende folk" her skal der Stjæles fra andre virksomheder. Søger meget, holder samtaler hele tiden og det fylder meget. De nye medarbejdere skifter hurtigt arbejde</t>
  </si>
  <si>
    <t>Er glad for medlemsskabet, men der er rigtigt meget papirarbejde, meget burokrati fra det offentliges side - arbejdstilsynet f.eks. og det er svært at "orke" det papirarbejde der skal til, kun Djøffere i det offentlige som finder på nye bürokratiske ting. Flere iværksættere som Torben kender, tør ikke starte, fordi det er dokumentationsarbejde, og vil gerne have at DI arbejder for at afskaffe burokratiet for de små virksomheder.
DI bør arbejde for at f.eks. forsikringsselskaber skal tage autoriserede kloakmestre til at lave forsikrings skader, i stedet for at det er uautoriserede entreprenører der udfører arbejdet.
Det er for djøfficeret til at Torben vil udvide virksomheden</t>
  </si>
  <si>
    <t xml:space="preserve">Det går dårligt pga. Corona 75% fald i omsætning. De er på 50% arbejdsfordeling. </t>
  </si>
  <si>
    <t xml:space="preserve">Corona har gjort, at deres omsætning er faldet med 75%. Virksomheder i Norge får statsstøtte til at bruge norske underleverandører, så der kan de ikke længere konkurrere. De kan ikke sende salgskonsulenter til Sverige pga. Corona, så der er det også svært, kursen på den svenske krone hjælper heller ikke. De håbede at få gang i England, men det har Corona også ødelagt. Vigtigt at få gang i samfundet igen. </t>
  </si>
  <si>
    <t xml:space="preserve">De er tilfredse med vores indsats. </t>
  </si>
  <si>
    <t>DI Energi</t>
  </si>
  <si>
    <t>Det går fantastisk godt! Virksomheden er fordoblet i størrelse sidste år. Den står for at teste vinger til vindmøller for danske / europæiske producenter - også enkelt fra udenfor Europa. Der er meget travlt.</t>
  </si>
  <si>
    <t>Største udfordring er at følge med væksten og få god styr på forretningen i en vækstperiode.</t>
  </si>
  <si>
    <t>Han læser nyheder og abonnerer også på nyhedsbrev fra DI Energi. Men der er ikke megen tid til at engagere sig uden for virksomheden - pga. travlheden.
De spørgsmål, hvor virksomheden har søgt rådgivning hos DI, har vi kunnet svare på. Der var f.eks. for nyligt et spørgsmål om erhvervslejeloven, som de fik et tilfredsstillende svar på.</t>
  </si>
  <si>
    <t>23.14.00</t>
  </si>
  <si>
    <t>231400 Fremstilling af glasfiber</t>
  </si>
  <si>
    <t xml:space="preserve">Godt med arbejde </t>
  </si>
  <si>
    <t xml:space="preserve">kan være svært at få materialer inden for kort tid. Man skal huske at bestille i god tid.  </t>
  </si>
  <si>
    <t xml:space="preserve">ikke noget </t>
  </si>
  <si>
    <t>47.76.10</t>
  </si>
  <si>
    <t>477610 Blomsterforretninger</t>
  </si>
  <si>
    <t xml:space="preserve">(han talte på vegne af hele virksomheden Ilse Jacobsen - ikke kun Blomsten.... Det er 'bare' en blomsterbutik som han sagde. Derfor er pointerne et udtryk for hvordan det generelt går). 
Det er udfordrende lige nu med Corona, så det går mindre godt pga lukkede brtikker. 
De er optaget af leveringssituationen og hvornår butikkerne igen må åbne. </t>
  </si>
  <si>
    <t xml:space="preserve">7 burtikker lukket og kunderne er ikke rigtig vendt tilbage. 
Nedlukning/Corona. </t>
  </si>
  <si>
    <t xml:space="preserve">De har store problemer med hjælpepakkerne - først og fremmest det forhold, at man skal bruge P numre ( Produktionsnummer) for at få andel i dem. Det er en hjælp til små butikker, men små kæder som deres er udfordrede og de har fået 0 kr. i støtte/kompensation. DI har ikke været stærke nok til at tale den sag igennem overfor systemet. </t>
  </si>
  <si>
    <t>Tagdækningssektionen</t>
  </si>
  <si>
    <t>43.91.00</t>
  </si>
  <si>
    <t>439100 Tagdækningsvirksomhed</t>
  </si>
  <si>
    <t>VH har jævn og god aktivitet og har ikke været udfordret af corona.
VH store kunder er KBH lufthavn siden 1991 (giver en del arbejde) samt A.P. Møllers domicil (begge kunder kræver politigodkendte MA).
Vej og park samt også private kunder. VH har stort lager, som udnyttes indkøbsmæssigt (VH med i indkøbsforening Inca), så selv Icopal og Phønix henter materialer hos VH.
10 faste MA de senere år er passende størrelse. Ejer kører selv i kassebil som sine MA og trives i marken (ikke med adm. og papir). 
VH skylder ikke noget, hvilket giver sikkerhed og frihed. 
VH har altid haft haft en elev ad gangen.</t>
  </si>
  <si>
    <t>VH står for at skulle sælges pga. alder (74 år), men desværre ikke relevante potentielle købere.
Ejer har udlejningsejendomme til pensionisttilværelsen snart (74 år p.t.).</t>
  </si>
  <si>
    <t>VH synes, at DB er alt for bange for 3F, men forhåbentligt har DI musklerne til at kæmpe mod 3F.
Eksempel: MA stopper og aflever møgbeskidt vogn på alle måder. MA trukket for 4 timer for rengøring af vogn, hvilket MA accepterede. 3F og DB var imod at trække i løn, men ejeren holdt fast og sådan endte det.</t>
  </si>
  <si>
    <t>ramt af Corona da det er eksport orienteret virksomhed. 96% akrtivitet er eksport, Vi plejer at rejse meget i hele verden.
vi har benyttet os af mulifgeden for at udskylde moms, men ellers kunne vi ikke bruge de hjælpepakke, som regering lancerede - det passede ikke til vores virksomhed.
14 - 15% nedgang</t>
  </si>
  <si>
    <t>Corona</t>
  </si>
  <si>
    <t>virksomheden følger i DI's mails for at holde sig orienteret
DI har presset på regering og det er godt.
Fornemmelsen af, at DI gør som de kan for at skubbe gang i  eksport.</t>
  </si>
  <si>
    <t>21.20.00</t>
  </si>
  <si>
    <t>212000 Fremstilling af farmaceutiske præparater</t>
  </si>
  <si>
    <t>Pushing sales, flat economy - no difference from before Corona</t>
  </si>
  <si>
    <t>no specifiks.  We used the MOMS ability ( wait with payment)</t>
  </si>
  <si>
    <t>DI gives a veru useful service, good corona action. good email service with relevant topics...</t>
  </si>
  <si>
    <t>Det går rigtig godt. Vi passer bare vores job. Meget postive, men skal hen i maj for at kunne måle på det</t>
  </si>
  <si>
    <t>Bekymringer for forsyningssikkerhed til byggebranchen og produktionsindustrien, Søger ikke om kompensation- Var på fordelingsordning sidste år i 8 uger. Svært at finde salgsfolk på Sjælland. Bruger meget energi på bæredygtighedsvinklen. Er godt med på den digitale bølge. Handler kun B2B.</t>
  </si>
  <si>
    <t>Er glade for vores personalejuridiske bistand og er ved at sætte sig ind i hvad de eller kan bruge DI til</t>
  </si>
  <si>
    <t>Det går fint. En omsætningsfremgang på ca. 15% i 2020.</t>
  </si>
  <si>
    <t>Nej - faktisk ikke. Desværre er grænsen til Tyskland stadigvæk lukket for private så det kniber lidt med grænsehandlen.</t>
  </si>
  <si>
    <t>Virksomheden er meget tilfreds med DI/ATL og de tilbud man har til medlemmerne, herunder nyhedsmail m.m.</t>
  </si>
  <si>
    <t>Det går ikke så stærkt pga. covid-19. de er ikke produktionsvirksomhed, men lever af at komme til andre virksomheder og hjælpe dem</t>
  </si>
  <si>
    <t>Ja. covid-19. Der hvor VH har job, skal de ansatte testes hele tiden (de kommer blandt i procesindustrien (medico) samt hos sukkerfabrikker etc.)
VH har pt. fået aflyst i opgave for 40 mand i Norge pga. covid-19</t>
  </si>
  <si>
    <t>Nej, de klarer sig selv! VH anvender ikke DI så meget siger CEO (kan dog se at adm. gør det lidt). CEO skal nok kontakte os, hvis han får behov.</t>
  </si>
  <si>
    <t xml:space="preserve">Det går meget stærkt, ikke nogen problemer som sådan </t>
  </si>
  <si>
    <t>Nej</t>
  </si>
  <si>
    <t xml:space="preserve">Ikke noget som sådan, DI gør det udmærket. Kurser "fylder" meget for direktøren, men DI gør det udmærket og skal fortsat have fokus på det. </t>
  </si>
  <si>
    <t>Den store udfordring i BN Byg er at skaffe arme og ben nok - det gælder hele branchen. Og endnu mere: Stigende materialepriser og svigtende leverancer.Brian fortæller, at priser og leveringer kan de slet ikke styre pt. Han fortæller f.eks. at de lige nu har projekter, de ikke kan gøre færdige, fordi de mangler gulvisolering og ikke kan skaffe det. De må omrokere ræøkkefølge i færdiggørelse af projekter ud fra hvad der er muligt, men kan ikke færdiggøre til tiden. Fire-fem projekter har det indtil nu været nødvendigt at sætte på hold. I nogle tilfælde er det en underlevrandør (f.eks. murerens) problem, men Brian kan ikke lide at presse nedad, han vil gerne have gode samarbejdsrelationer. Kun gøre det, vi kan gøre. Priserne stiger og stiger, det er svært at kontakte kunder og sige, at noget blæiver måske 17-18% dyrere eller mere. Ngle kunder får at vide fra banken, at de skal udskyde byggerier, hvilket giver usikkerhed. Brian har oplevet at en taglægning blev hele 60% dyrere pga. de stigende materialepriser. Store aktører - Bygma/Stark - prioriteres højest fra materialeleverandører, og der lukkes for ordretilgang for BN. Brian har oplevet, at en bekræftelse af en ordre, der måtte vente fra om eftermiddagen til næste morgen kl. 5 betød, at der bleve 4 ugers længere leveringstid, fordi ordrebogen i mellemtiden var fyldt op hos spærfabrikken. Stark tager forbehold for prisstigninger, så varer stiger efter betailing.
Der er masser at lave, kunne bruge flere folk - men samtidig er det oogså svært at hyre ind, for udebliver materialerne, står man pludselig med fire mand og en lift og ikke noget at lave. Og så er der kun én til at betale - det er Brian. Det er kæmpe udfordringer. Ingen kan svare på hvor længe, det vil vare
Jeg spørger til om han kan få kvalificeret arbejdskraft, når ellers materialerne er der? Der er nok, der søger, men det er ofte folk, han ikke kan bruge, f.eks. nogen der kræver for meget i løn, eller nogen der er blevet sure på deres nuværende arbejdsgiver. Brian vil gerne have gode folk.
BN bygger både for store virksomheder, industri, private og boligselskaber. (Fortsætter i næste felt)</t>
  </si>
  <si>
    <t>(Fortsat fra feltet ovenfor) Problemerne med materialer gør, at BN oplever utålmodige og sure kunder. Det kan han godt forstå, men det er en stressfuld situation at være i for ham. Han har aldrig misset end deadline før, og sætter en ære i, at alting kører på snor og linje og imødekomme kunderne fleksibelt. Det er vanskeligt id en situation, der er nu. Han siger: 'Det er ekstremt hårdt. Vi har ikke en chance!'
Brian havde håbet, vi kom styrkede ud af coronakrisen, tænkte mere på andre, men det ser ikke sådan ud nu. Hans forsøger at fokusere på det positive, og så i fht. medarbejderne. Der har været et super godt samarbejde omkrign udfordringerne i virksomheden, f.eks. etablerede de en ordning,hvor de kunne støtte hinanden økonomisk i foråret 2020, hvor der ikke var fuld arbejdstid til alle.Brian slutter med at sige, at BN nok skal komme igennem - nok også på en fornuftig måde. Men udfordringerne vil nok strække sig ind i 2022....</t>
  </si>
  <si>
    <t>Materialeudfordringerne kan DI ikke gøre noget ved. Brian ser ikke noget, DI kan gøre for at hjælpe i den aktuelle situation.</t>
  </si>
  <si>
    <t>Det går OK. Der bruges meget tid på at tjene de samme penge. De regner med, at det er pga. corona, at alting tager længere tid. Desuden er der langt flere om buddet, det er for let for speditørerne at tage flere transportører ind. Effektiviteten falder, for der er ikke mere gods på lastbilerne.</t>
  </si>
  <si>
    <t>Egnet arbejdskraft - biler står stille fordi det er billigere end at tage en urutineret afløser</t>
  </si>
  <si>
    <t>Hun kan ikke komme på noget</t>
  </si>
  <si>
    <t>Industriens Almene Arbejdsgiverforening, Guld- og Sølvvarefabrikantforeningen</t>
  </si>
  <si>
    <t>32.12.00</t>
  </si>
  <si>
    <t>321200 Fremstilling af smykker i ædle metaller og relaterede produkter</t>
  </si>
  <si>
    <t>Virksomhedens situation afspejler deres kunders - d.v.s detailhandlen og mere specifikt smykkeforretningerne. Man lider under nedlukningen og har ikke omsat noget nævneværdigt indtil den begrænsede genåbning, og mærker stadig i stor stil centernedlukningerne. Heldigvis er virksomheden relativt velkonsolideret og har store forventninger til, at omsætningen vil tage fart igen, når genåbningen for alvor kommer.</t>
  </si>
  <si>
    <t>Det er primært coronaen, der fylder for virksomheden.</t>
  </si>
  <si>
    <t xml:space="preserve">Man er glad for at være medlem af DI og tilfreds, ligefrem imponeret af vores rådgivning omkring lønkompensation og hjemsendelser i forbindelse med corona. LH nævner, at han er lidt ærgerlig over, at han altid glemmer at få meldt sig til den årlige Tivoli-tur (formentlig i regi af IAA), men at det jo er hans egen fejl. </t>
  </si>
  <si>
    <t>41.10.00</t>
  </si>
  <si>
    <t>411000 Gennemførelse af byggeprojekter</t>
  </si>
  <si>
    <t>Arbejdskraft og prisudvikling. Hvad kommer der til at ske hen over sommeren?</t>
  </si>
  <si>
    <t>Helt umuligt at få god og veluddannet arbejdskraft. De unge sælger sig selv på noget de rent faktisk ikke kan, når det kommer til stykket.
Forventer at der generelt vil komme prisstigninger i byggebranchen</t>
  </si>
  <si>
    <t>Bruger os ind imellen, og er godt tilfreds</t>
  </si>
  <si>
    <t>32.30.00</t>
  </si>
  <si>
    <t>323000 Fremstilling af sportsudstyr</t>
  </si>
  <si>
    <t>Går ikke godt - kan ikke afsætte produkter - cykler til fitnesscentre. Sælger gangske lidt til private</t>
  </si>
  <si>
    <t>Udfordring  med hele Coronatiden - prøver at sætte gang i noget nyt - men kan ikke ikke komme ud og tale med producenter - De afventer vaccinationer.</t>
  </si>
  <si>
    <t>De arbejder på noget nyt - håber på nye produkter i efteråret.</t>
  </si>
  <si>
    <t xml:space="preserve">fint - driften går fint </t>
  </si>
  <si>
    <t>nej - alt går sædvanligt - ingen corona udfordringer</t>
  </si>
  <si>
    <t>Ikke noget specielt - har tre lærlinge og største problem er at de vil læse videre bagefter, så der kan mangle håndværkere.</t>
  </si>
  <si>
    <t>Der er ikke for meget at lave. Der er for få store projekter - der er afventning i markedet.</t>
  </si>
  <si>
    <t>Omstilling til grøn energi er ikke godt for dem - de leverer til kraftværker o.lign..
Derudover adgang til England - Brexit - det er kaotisk</t>
  </si>
  <si>
    <t>Ikke pt. - udover nedenstående</t>
  </si>
  <si>
    <t>46.69.00</t>
  </si>
  <si>
    <t>466900 Engroshandel med andre maskiner og andet udstyr</t>
  </si>
  <si>
    <t xml:space="preserve">Jeg har forsøgt at fange Hans nogle gange. Da jeg kom igennem, var han hos en kunde, og havde ikke tid. Han ville egentlig gerne snakke, men var af naturlige årsager forhindret. </t>
  </si>
  <si>
    <t xml:space="preserve">Om de kan nå alle de opgaver, som kommer ind. Følge med. </t>
  </si>
  <si>
    <t>Der er ikke nok arbejdskraft på Bornholm. Har allerede 5 lærlinge. Manglende byggetilladelse helt generelt.</t>
  </si>
  <si>
    <t>Savner ikke noget fra DI.</t>
  </si>
  <si>
    <t xml:space="preserve">Overlevelse. Alt er sat på stand by. 50 pct. af medarbejderne er fratrådt. Håber på mere rejseaktivitet i foråret,når der lukkes op. Masse job hos Maersk men bekymret for, om man kan løfte opgaven, hvis man ikke kan få de opsagte medarbejdere tilbage. </t>
  </si>
  <si>
    <t xml:space="preserve">Krisehåndtering som følge af Corona. Øget konkurrence fra andre, da de har mistet deres markeder og nu vender næsen mod Bornholm. Svært at følge med med nye tilbud osv. da de pt. ikke er ret mange medarbejdere. </t>
  </si>
  <si>
    <t>Virksomheden er generelt tilfredse med de ydelser, de får i DI. Virksomheden mangler hjælp til hvordan e-handel kan laves optimalt. Har vi kurser eller lignende i dette?</t>
  </si>
  <si>
    <t>10.32.00</t>
  </si>
  <si>
    <t>103200 Fremstilling af frugt- og grøntsagssaft</t>
  </si>
  <si>
    <t>Gang i omsætning. Vi har mistet 3/4 dele af omsætning - index 25. Vi er så eksponeret overfor restaturationsbranchen som vi er. Kan mærkes intens. Vi tager penge med på arbejde for at få virksomheden til at holde hjulene i gang. det er dyrt og demotiverende. Kan jeg finde noget omsætning et sted, osm gør at det ikke får mig og virkosmheden til at stå værre. 
Prøve at sørge for at der også fidnes en virksomhed på den anden side.</t>
  </si>
  <si>
    <t>At holde virksomheden kørende i disse tider.</t>
  </si>
  <si>
    <t>Køber I most kunne jeg godt være interesseret i at levere det ;) Salgsfrememende initiativer. eksportfremstød. Omsætning omsætning omsætning. Alt andet kan og må vente. Medmindre det handler om sætning, er jeg ikke interesseret i at høre fra jer.</t>
  </si>
  <si>
    <t>01.62.00</t>
  </si>
  <si>
    <t>016200 Serviceydelser i forbindelse med husdyravl</t>
  </si>
  <si>
    <t xml:space="preserve">Ramt af Corona og hjemsendelser. Har passet butikken til. Optimere interne arbejdsgange. </t>
  </si>
  <si>
    <t xml:space="preserve">Underleverandør, og kunderne har nedgang. En kunde har fyret 400 personer. Etablere ny netværk, kontakter, og relationer. </t>
  </si>
  <si>
    <t xml:space="preserve">Hjælp til gode webmøder, og hjælp til digital omstilling. </t>
  </si>
  <si>
    <t>Industriens Almene Arbejdsgiverforening, Dansk Vask-, Kosmetik- og Husholdningsindustri</t>
  </si>
  <si>
    <t>DI Byg, DI Handel</t>
  </si>
  <si>
    <t>46.49.90</t>
  </si>
  <si>
    <t>464990 Engroshandel med andre husholdningsartikler</t>
  </si>
  <si>
    <t>Det gik godt og er gået nogenlunde fri af Covid-19 udfordringer. Har jaft lidt karantæner blandt medarbejdere på grund af smitte, men det der det.</t>
  </si>
  <si>
    <t>Har ikke nogen udfordringer ud over det almindelige i dagligdagen.</t>
  </si>
  <si>
    <t>Var meget fint tilfreds med Dansk Industri og bruger/udnytter de ydelser som stilles til rådighed.</t>
  </si>
  <si>
    <t>De mangler opgaver</t>
  </si>
  <si>
    <t>Mangler opgaver, ikke nok kundere.</t>
  </si>
  <si>
    <t>Ikke saa meget. Aabne landet igen.</t>
  </si>
  <si>
    <t>22.21.00</t>
  </si>
  <si>
    <t>222100 Fremstilling af plader, ark, rør og slanger samt profiler af plast</t>
  </si>
  <si>
    <t xml:space="preserve">Der er gang i forretningen. Så hverdagen går med at passe forretningen. Der er ingen konkret, som optager virksomheden i øjeblikket. </t>
  </si>
  <si>
    <t xml:space="preserve">Virksomheden har ingen udfordringer, der var værd at påtale. Det går rigtig godt for virksomheden, de har meget travlt på den gode måde. Corona fylder ikke særligt meget, de tager selvfølgelig de nødvendige forholdsregler, men det forhindrer ikke virksomheden i at udføre deres arbejde. </t>
  </si>
  <si>
    <t>Jesper havde intet, vi umiddelbart kunne gøre for ham. Han har brugt os før til personalejura og byggetekniske spørgsmål, og ellers var han glad og tilfreds. Hvis der opstod en udfordring, ville han sørge for at kontakte DI, så vi kan hjælpe ham.</t>
  </si>
  <si>
    <t>EmballageIndustriens Arbejdsgiverforening</t>
  </si>
  <si>
    <t>17.21.00</t>
  </si>
  <si>
    <t>172100 Fremstilling af bølgepap og pap og emballage af papir og pap</t>
  </si>
  <si>
    <t>Det går godt, vækster 40% i år i omsætning + indtjening. 
Egne kunder + grossister i DK til mindre emballageopgaver</t>
  </si>
  <si>
    <t>Ingen nævneværdige - Corona har vist sig som en vækstdriver via forøget købsmønstre hos forbrugerne.</t>
  </si>
  <si>
    <t>Pt bruger de DI i begrænset omfang - men kan se muligheder i juridisk assistance og eksportsparring via DIBD.</t>
  </si>
  <si>
    <t>Helt utrolig godt. Lavede meget erhvervskunder til privatkunder</t>
  </si>
  <si>
    <t xml:space="preserve">Vi rimelig ordrebog i hele året. Leverandører siger udsolgt eller prisstigninger. Lige pludselig prisstigninger. isolering, stålplader. Prisstiginger til trælaster. 40 år i byggeriet. Uvant at det kommer så hurtigt. Materialeknaphed. Går rigtig godt - bliver brugt. Svenskerne hellere. mere og mere admnistrative byrder. Statistikker til ditten og datten. Sikre din egen ryg fri. Tvist i byggeriet. Dækket sig selv af. Ikke i vækst - tør ikke være det nok svært at </t>
  </si>
  <si>
    <t xml:space="preserve">Ikke været de store klager. Ikke mærket overgangen. </t>
  </si>
  <si>
    <t xml:space="preserve">Back in business. Delvist tvangslukket tidligere. 30% hjemsendt, men i turnus.
Vi er vant til at navigere i smult vande. Vant til at omstille sig. Bedre stilet end de meget store. Vi skal være obs på de nye agent-aftaler + nye onlinekanaler. Tilmeldt webinar om agentaftaler. Rimeligt aktiv på Dis hjemmeside 
Har gjort brug af DI i en personalesag - det gik vældig fint! </t>
  </si>
  <si>
    <t xml:space="preserve">1. Søgning af lønkompensation. Dette er besværligt, fordi vi har valgt at køre turnus. Ændringer i indberetningssystemet har gjort det besværligt. Regnearket for hver medarbejder, der var tilknyttet ordningen, var en god ie, men tilbagekaldsdage skabte en difference. Vi kan ikke rette i ansøgningen, og de kan først hjælpe os manuelt den 31.3. Dette forstyrrer min kvartalsbalance.
2. Vi prøver hele tiden at ruste os til den ketchupeffekt, vi forventer, vil komme efter nedlukningen. Endnu mærker vi den ikke, men vi er godt stillede. Har købt godt til lager.
3.  Vi er godt stillet ift. den grønne omstilling, idet vi har gode, kendte produkter. </t>
  </si>
  <si>
    <t>Vender tilbage, hvis det ikke lykkes med lønkompensationen.</t>
  </si>
  <si>
    <t>Meget arbejde og fyldte ordrebøger</t>
  </si>
  <si>
    <t>Deres største udfordring at nå alt det arbejde, som de har. En enkelt medarbejder er hjemsendt pga. corona smitte i dennes familie, og derfor havde Anders et personalejuridisk spørgsmål. Jeg anbefalet han til at tag fat i Personalejura senere i dag, hvilke han ville gøre.</t>
  </si>
  <si>
    <t>Virksomheden synes vi gør det godt, og de har ikke mærket den helt store forskel i overgange fra Dansk Byggeri til DI. De føler, at de får den sammen service og er tilfredse.</t>
  </si>
  <si>
    <t>81.30.00</t>
  </si>
  <si>
    <t>813000 Landskabspleje</t>
  </si>
  <si>
    <t>Travlhed i virksomheden - en balance for ønsker heller ikke at udvide med flere projekter. Men det er svært at finde kvalificeret arbejdskraft</t>
  </si>
  <si>
    <t>At skaffe kvalificeret arbejdskraft - men som beskrevet i pkt. 1 er det lidt af en balance, da vh ikke ønsker at udvide med yderligere projekter.</t>
  </si>
  <si>
    <t>På sigt vil der være stor mangel på unge mennesker i håndværkerfagene. DI kunne måske gøre noget mere for at nå ud til de unge mennesker, så der var nogle flere, der fik interesse og øjnene op for at få en håndværksmæssig uddannelse.</t>
  </si>
  <si>
    <t>Travlt. Skal sortere og prioritere opgaver.</t>
  </si>
  <si>
    <t>At der skal prioriteres og sorteres i ordrer. Prispres og udbud/efterspørgsel.
Materialepriser er steget eksplosivt.
Adgang til arbejdskraft. Vikarbureauer er ikke gode. Ikke til udenlandsk arbejde.</t>
  </si>
  <si>
    <t>Glad for information fra DI. Det går for stærkt til at have tid til at deltage i aktiviteter fra DI.</t>
  </si>
  <si>
    <t>Brolægningssektionen, ATL - Transportens Arbejdsgivere</t>
  </si>
  <si>
    <t xml:space="preserve">Går udemærket, fuld knad på, Corona taler de meget om, men har ikke den store indflydelse på deres arbejde. De har mange private, der har tid og råd til at få lavet noget. </t>
  </si>
  <si>
    <t xml:space="preserve">Nej ikke rigtig, men der er lang leveringstid ved køb af lastbiler og nogle gange også udfordringer med leveringstid af reservedele til lastbiler. Så meget knald på, at det kniber med grusgravene med at følge med. Kører langt og svært at få rigtig kvalitet. </t>
  </si>
  <si>
    <t xml:space="preserve">Svært at svar på på stående fod. Han bruger ikke DI så meget. 
Medlem af så mange organisationer, at det er svært at finde ud af hvor man skal være med - de bruger 50.000 kr. på mange forskellige kontingenter. Er det nødvendigt? Her til foråret har de planer om at sætte sig ned og se på hvad de betaler for, og hvad der er nødvendigt. </t>
  </si>
  <si>
    <t>Retningslinjer i forhold til corona. Det er en opgave, som kan løses, men kræver en indsats. Heldigvis har vi gode medarbejdere, så alt går</t>
  </si>
  <si>
    <t>Det samme som i spørgsmål 1</t>
  </si>
  <si>
    <t>Godt tilfreds med medlemsskabet, og bruger også de forskellige servies i organisationen, når de har behov for det.</t>
  </si>
  <si>
    <t>16.29.00</t>
  </si>
  <si>
    <t>162900 Fremstilling af andre træprodukter; fremstilling af varer af kork, strå og flettematerialer</t>
  </si>
  <si>
    <t xml:space="preserve">Bedste år nogensinde. Vildt travlt. Laver for andre - egen serie - begge dele godt. 2020 godt, 2021 bliver outstanding. God momentum på eksport. </t>
  </si>
  <si>
    <t>Jobcentre må ikke henvise til prøveordninger i øjeblikket - helt hjernedødt. Kan ikke se på CV eller ansøgning. Men nødt til at have folk ud - se om have hænderne klar. Plejer at have godt samarbejde med jobcentre i København og Furesø. Nedlagt ordning pga smitterisiko. Jobcentre siger at de har masser af folk. Lasse vil gerne. Kunne ansætte nogle af dem fra Tårnby (lufthavnen). Udskudt til 6. april.
OBS Brexit betyder noget. Kæmpe bøvl at få ting ud og ind af England</t>
  </si>
  <si>
    <t>Rose DI's kommunikatin - meget og klarhed. 
Spændene at se hvilken vej HASU trækker TMI. Udgpkt at producere i Danmark - dagsorden vedr uddannelse og snedkerlærlinge. Hvis ingen producerer i Danmark, så uddør vores evne til design. Danmark skal ikke være et museum - får første pudserobot (colloborative) i næste uge. Første i Danmark til det - alle snedkerne kan programmere.TMI fremme og vise, hvordan man kan hæve hele branchen. Derudover svært at rekruttere til industrien. Dialog med NEXT - skændsel den måde unge får fejret "eksamen" på/overdraget svendebrev. Community i Midtjylland - tjek om det kan inspirere/udbrede
Inden for sidste halve/hele år er stukket af- krav til dokumentation. Altid gjort det, men nu skal dokumenteres, har fSC, (haft proces med Væksthuset om komme videre.) Særligt kravstillelse i USA</t>
  </si>
  <si>
    <t>Det går godt. Optaget af at kunderne skal have det godt. En anderledes, travl tid. Lidt udsving i ordrene</t>
  </si>
  <si>
    <t>Levering af materialer og mangel på bl.a. stål. Stigende priser.</t>
  </si>
  <si>
    <t>Efterlever anbefalingerne vi sender ud. DI kan ikke hjælpe det store ift. udfordringerne.</t>
  </si>
  <si>
    <t>Kører med biler, men dog noget ordrendegang. Ingen hjemsendelse.</t>
  </si>
  <si>
    <t>Nej, ikke udover ordre nedgangen.</t>
  </si>
  <si>
    <t>De bruger os aktivt, når de har spørgsmål.</t>
  </si>
  <si>
    <t>Det går fint, det er tilbudsgivning</t>
  </si>
  <si>
    <t>Ja arbejdskraft</t>
  </si>
  <si>
    <t>Nej det er der ikke, vi ringer ind ind hvis vi har spørgsmål og så får vi den hjælp der er brug for</t>
  </si>
  <si>
    <t>Det går godt, der er rigeligt at lave. Nybyggeri og ombygning.</t>
  </si>
  <si>
    <t xml:space="preserve">Svært at få murere. </t>
  </si>
  <si>
    <t>Det er ikke fuld fart på - skyldes corona og vejret</t>
  </si>
  <si>
    <t xml:space="preserve">Udover corona, vejret, så er der lidt udfordringer med nogle interne stridigheder. </t>
  </si>
  <si>
    <t>Er godt tilfreds - bliver godt orienteret om lovkrav og også tilfreds med den juridiske rådgivning de får</t>
  </si>
  <si>
    <t xml:space="preserve">Det går OK, Skoda i Åbenrå har ikke haft så store udsving, som andre under covid-19 krisen. De har solgt biler etc. </t>
  </si>
  <si>
    <t>Nedlukningen var svær, når de skulle køre flere km for at aflevere en bil. Det var bøvlet.
Men de små forretninger har haft det værre end dem selv. VH vil ikke klage.</t>
  </si>
  <si>
    <t>Ikke noget (ud over at sende en check en gang imellem ;-)) - de er godt tilfredse. Vi må gerne hjælpe dem, som har det værre end dem.
Jeg må godt ringe igen.</t>
  </si>
  <si>
    <t>Det går bare derudad, og der er fart på.</t>
  </si>
  <si>
    <t>De har udfordringer med amterialer + stigning i priserne på materialer. Det er en udfordring ift. de priser de har afgivet tilbud på, når folk ønsker tilbudsfristen forlænget, så er de nødt til at sige at det er med forbehold for stigning i materialepriserne.</t>
  </si>
  <si>
    <t>Det havde han ingen ideer til. Dog var der stor ros for det tiltag der var kommet fornyligt med 80% i støtte til miljørådgivning. Dog vidste han ikke om rosen skulle rettes hertil eller til Mette Frederiksen.</t>
  </si>
  <si>
    <t xml:space="preserve">Fint. Der er meget godt gang i omsætningen og forretningen. </t>
  </si>
  <si>
    <t xml:space="preserve">Ikke rigtig. Corona fylder ikke noget. </t>
  </si>
  <si>
    <t xml:space="preserve">DI er et tungt system og han er kun medlem fordi han skal være det/af nød. Ved ikke om han bliver ved med at være medlem. 
Største kritikpunkter er, at han bare bliver henvist til en hjemmeside når han ringer med personalejuridiske spørgsmål. 'jeg ringer ind for at få svar - ikke for at blive henvist til en hjemmeside. Det er ikke medlemstilfredshed i min verden.' 
Derudover bliver han 'bombarderet' (eget ord) med ønsker til statistik om virksomheder som faktisk bare tager tid fra ham frem for at hjælpe. </t>
  </si>
  <si>
    <t xml:space="preserve">2020 var i første omgang hård, da man mistede festival-sænenen. men har nu fået flere ordrer hos alle eksisterende kunder. F.eks. byggebranchen og industribranchen. </t>
  </si>
  <si>
    <t xml:space="preserve">Har brug for assistance fra tyske og hollandske kollegaer, der krydser grænser. Svært at finde hoved og hale i regler, da de ændrer sig hele tiden. Er glad for FAQ.  Også udfordret af, at der er en samfundsforståelse af, at man ikke bør holde kundemøder.  </t>
  </si>
  <si>
    <t xml:space="preserve">Nej. Super godt tilfreds.DI kan dog italesætte, at man skal give tilliden tilbage erhvervslivet.  </t>
  </si>
  <si>
    <t>29.20.00</t>
  </si>
  <si>
    <t>292000 Fremstilling af karosserier til motorkøretøjer; fremstilling af påhængsvogne og sættevogne</t>
  </si>
  <si>
    <t xml:space="preserve">Stefan Petersen er den nordiske direktør og bosiddende i Sverige (+46722539019). 
Kent Madsen er(+4528932519) er landeansvarlig/salgschef for Danmark. 
Brenderup er i dag ejet af en svensk kapitalfond, Accent Equity 2012. 
Accent købte Brenderup af svenske Malmø baserede Thule i 2014. 
Trailerforretningen omfatter produktion i Jönköping, Sverige og Polen. I begge lande er der henholdsvis svenskere og polakker i produktionen. 
Der er ingen produktion i Danmark. Stoppede for fire år siden. 
Afsætning går til Danmark,Sverige, Norge, Tyskland , Polen, Frankrig, Benelux, Schweiz, Spanien, Ukraine og Italien. I Italien er de ligeledes en mindre produktion. 
Under Thule ejerskabet har man tidligere forsøgt sig med eksport af delvist samlede trailere til henholdsvis Afrika og USA. Det viste sig dog ikke at være en succes. For mange fejl og opfølgning.  
De kæmper pt. med at følge med efterspørgslen. </t>
  </si>
  <si>
    <t xml:space="preserve">Brenderup største udfordringer pt. at følge med udfordringen. Dvs. en positiv følge af COVID19:-)
Da genbrugsstationerne lukkede i foråret, 2020 stoppede alt salg. Men kom meget kraftigt igen da DK genåbnede og Brederup blev lagt ned på efterspørgslen. Desuden kæmper de pt. med at følge med efterspørgslen på bådtrailere. Ligesom der bygges i de private hjem og købes sommerhuse til fritid, så købes der pt også mange både.  </t>
  </si>
  <si>
    <t>Kent er godt tilfreds med DI.</t>
  </si>
  <si>
    <t>Forsvars- og Aerospaceindustrien i Danmark</t>
  </si>
  <si>
    <t>DI Digital, DI Rådgiverne</t>
  </si>
  <si>
    <t>Samarbejde med Lockheed, hvor  Bridgeit ApS er prime på leverencer inden for support. Derudover er fokus på udbygning af samarbejde med industripartnere i ind- og udland.</t>
  </si>
  <si>
    <t>Ne,, p.t. går alt rigtig godt med forretningen.</t>
  </si>
  <si>
    <t>Virksomheden er rigtig glade for deres medlemsskab af FAD, og ser frem til flere fysiske arrangementer med muligheder for at skabe nye netværk og relationer der kan føre til samarbede.</t>
  </si>
  <si>
    <t xml:space="preserve">DI er elendige i forhold til at gøre opmærksomme på det store problem vi har med mangel arbejdskraft. Smede, maskinarbejde osv. Man bruger penge på fine brochurer... Utilfreds medlem. Ikke så meget snak. </t>
  </si>
  <si>
    <t>70.21.00</t>
  </si>
  <si>
    <t>702100 Public relations og kommunikation</t>
  </si>
  <si>
    <t>Det går faktisk fornuftigt inden for ramme, de har. Komme vækstende ud af 2020. Havde det bedste år nogensinde. Den måde de arbejdede på i 2020, er også den måde, de arbejder i 2021. De er derfor optaget af at arbejde med de rigtige opgaver, på de rigtige måder med de rigtige kunder. Skyder derfor ikke med spredhagl. Holder sig til det, hvad de er bedst. Holder fast i sig selv og egen arbejdsmetode. Er også opsøgende. Det vanskelige for branchen er, at der er meget få opgaver. Er ikke så offentligt tunge - og de offentlige tunge er på strandhugst i det private. Har altid været tunge på det private.</t>
  </si>
  <si>
    <t xml:space="preserve">Samme udfordringer som alle mulige andre med arbejde med hjemsendte børn og hjemmearbejdsplads. At kunne få folk til at arbejde som hjemsendte og omstille sig til setup der går fra rejsearbejde til onlinemøder. Fornuftig ligevægt i mellem dem der trækker, og dem der ikke trækker - og det fylder at finde en balance, hvor alle kan være i det, og det er fornuftigt. Det er vanskeligt at finde en retfærdig balance. </t>
  </si>
  <si>
    <t xml:space="preserve">Deltager i vores arrangementer, det gør leder også. Savner noget på medarbejderniveau - vidensdelingsforum for seniorkonsulenter (fx talentudvikling for yngre  branchen). Normalt råber dir. op, hvis der er noget. Nyt medlem og godt tilfreds. </t>
  </si>
  <si>
    <t>Brolægningssektionen</t>
  </si>
  <si>
    <t>Alt for travlt. Mangler folk til at give tilbud og til at udføre arbejde på pladserne.</t>
  </si>
  <si>
    <t>Mangler folk alle steder. 
Svært at finde ud af corona-restriktionerne. Fx i Ishøj, hvor politiet kommer og splitter dem, hvis de er lidt for mange på pladsen.</t>
  </si>
  <si>
    <t>De har travlt og er ikke mærket af corona</t>
  </si>
  <si>
    <t xml:space="preserve">Ingen nævneværdige. </t>
  </si>
  <si>
    <t>Virksomheden er overordnet tilfreds og har ingen særlige ønsker</t>
  </si>
  <si>
    <t>Det går godt! De har travlt. Kan være svært at følge med.</t>
  </si>
  <si>
    <t>Butikken har været lukket. Kan ikke klage over hastigheden med at få lønkompentation.</t>
  </si>
  <si>
    <t>Fortsæt den massive påvirkning af politikerne. Stor ros til Lars Sandahl! Fortsæt med at få gode løsninger for erhvervslivet. Sikre, at medlemmerne også er stærke, så DI bliver endnu stærkere. De er godt tilfredse med DI.</t>
  </si>
  <si>
    <t>Går godt - har ikke været berørt af corona - ikke selv haft nogen syge, og har ikke haft problemer med at komme af med deres varer, heller ikke til eksport.</t>
  </si>
  <si>
    <t>Ingen store udfordringer, men dog lidt i forlængelse af Brexit i forhold til at få råvarer fra England, hvor det tager lidt længere tid, og hvor det er lidt mere bøvlet i forhold til fortoldning mv.</t>
  </si>
  <si>
    <t xml:space="preserve">Bruger ikke DI så meget. Mest i relation til konflikter, hvor de ofte føler, at de kommer igennem til en praktikant, der ikke kan give et klart svar - dog har de altid kunnet trække nogle konklusioner ud af samtalerne, som de kunne bruge. Bruger standard-ansættelseskontrakter. </t>
  </si>
  <si>
    <t>Virksomheden er præget af manglende ordretilgang, og er det der optager virksomheden mest.</t>
  </si>
  <si>
    <t xml:space="preserve">Konkurrencen på markedet fylder rigtig meget, højrer priser fra underentreprenører. Rigtig mange anden og trejde pladser i licitationer. </t>
  </si>
  <si>
    <t>Virksomheden er godt tilfreds med den vejledning de henter fra DI. 
Virksomheden oplever at ordenlighed ikke er en selvfølge i byggebranchen, her mener virksomheden at DI kan være med til at sikre at arbejde er under ordentlige forhold.</t>
  </si>
  <si>
    <t>58.29.00</t>
  </si>
  <si>
    <t>582900 Anden udgivelse af software</t>
  </si>
  <si>
    <t>Det går godt. Der er tale om subscription baseret software. Så Det er ikke belastet af coronasitiationen.</t>
  </si>
  <si>
    <t>Der er ikke de store udfordringer med noget.</t>
  </si>
  <si>
    <t>Alt går godt som det er.</t>
  </si>
  <si>
    <t>43.11.00</t>
  </si>
  <si>
    <t>431100 Nedrivning</t>
  </si>
  <si>
    <t>Mister opgaver fordi andre virksomheder underbyder. Billig udenlandsk arbejdskraft.
Brunder vil ikke underbyde og betaler deres udenlandske medarbejdere samme løn som danskere.
Oplever at andre virksomheder får bortskaffet miljøfarligt affald påfaldende hurtigt på uærlig vis, hvilket gør dem billigere end Brunder.</t>
  </si>
  <si>
    <t>Mere kontrol med udenlandsk arbejdskraft, så det ikke er konkurrenceforvridende.</t>
  </si>
  <si>
    <t>Det går godt. De har travlt. 
De kan mærke, at den digitale omstilling presser lidt på.</t>
  </si>
  <si>
    <t xml:space="preserve">Mangel på folk med de rigtige kompetencer. Mangler mesterlærer </t>
  </si>
  <si>
    <t xml:space="preserve">Hjælp til køre/hvile-tid, som de er omfattet af, selv om de kun kører omkring 25 km. om dagen 
Hjælp til at ændre på regler, så bygherre skal sørge for afspærring af byggeplads, søge tilladelse hos kommune, m.m. Det bruger de alt for meget tid på. De har for mange ting, som er ude af deres hænder, i forhold til tilladelser m.m. </t>
  </si>
  <si>
    <t xml:space="preserve">Få gang i hjulene - post nedlukningen. </t>
  </si>
  <si>
    <t xml:space="preserve">Presset på likviditet. Leveringsproblemer i de kommende. Udbud vil ikke følge efterspørgsel. 
Kom fornuftigt igennem corona 2020. Særligt januar 2021 var presset. </t>
  </si>
  <si>
    <t xml:space="preserve">Vurderer, at Bilbranchen kæmper det de kan. Usikkerhed om fremtidens bilsalg. Pres fra rene brugtvognsforhandlere. </t>
  </si>
  <si>
    <t>45.31.00</t>
  </si>
  <si>
    <t>453100 Engroshandel med reservedele og tilbehør til motorkøretøjer</t>
  </si>
  <si>
    <t>Overenskomstdækning grund til indmeldelse, så det har fyldt administrativt. Virksomheden presset af Corona men regner med at gå i nul for 2020</t>
  </si>
  <si>
    <t>Coronarestriktioner og ansættelsesforhold. Får god hjælp af DI til det sidste</t>
  </si>
  <si>
    <t>Ingen input på dette</t>
  </si>
  <si>
    <t xml:space="preserve">Hvad der optager os mest er langsommelig sagsbehandling hos kommunerne. Det har både været et problem før og under corona. Vi udfører boring for de store private og kommunale vandværker, og kommunerne skal give tilladelse til al borearbejdet. Det kan trække ud i årevis - og så er det meget svært at være planlægger. Nogle kommuner er gode. Virksomheden udfører arbejde på Sjælland og Lolland-Falster. Generelt jo længere vi kommer syd på, jo værre (langsommere) bliver det. I Holbæk har virksomheden fine kommunale forbindelser, så der går det fint. </t>
  </si>
  <si>
    <t xml:space="preserve">Vi er nok dem, der svømmer lidt ovenpå arbejdsmæssigt i forhold til corona. Vi mærker ikke meget til coronaen. Vi kører vores normale arbejdstempo og har ganske normal omsætning. Virksomheden er coronaramt i og med, at vi har haft corona i huset, hvilket har været en udfordring i forhold til at få arbejdskraften til at løbe rundt. </t>
  </si>
  <si>
    <t xml:space="preserve">Vi føler, vi bliver straffet, fordi vi ikke har lærlinge ansat. Vi føler det som et overgreb, fordi vi ikke har mulighed for at have lærlinge - brøndborerfaget er ikke et lærlingefag. Det føles som en dummebøde. Vi synes, vi har taget vores del af slæbet ved at have flygtninge og folk i arbejdsprøvning ansat. Man burde tage hensyn til, hvis man ikke har mulighed for at have lærlinge, at så fritages man fra betaling, eller man kan gøre noget andet i stedet. </t>
  </si>
  <si>
    <t>Det går ganske fint. Er ikke påvirket af Corona. Det der optager dem lige nu er årsafslutningen. De har forskudt årsregnskab. (Slutter 30/4)</t>
  </si>
  <si>
    <t xml:space="preserve">Nej. Produktionen kører på fuld kraft og alle er på arbejde. Han overvejer at gå ind på det svenske og norske marked, men det er kun en overvejelse. </t>
  </si>
  <si>
    <t xml:space="preserve">Han har brugt DI ganske lidt. Det var ifm. en lokalaftale. Han havde ingen input til hvad der kunne gøres bedre, dette specielt fordi han ikke bruger DI i den udstrækning som han kunne.  </t>
  </si>
  <si>
    <t>46.51.00</t>
  </si>
  <si>
    <t>465100 Engroshandel med computere, ydre enheder og software</t>
  </si>
  <si>
    <t>Det går rigtig godt. Virksomheden er i er i gang med udvide. Dels er virksomheden ved at opkøbe en virksomhed mere og desuden er de i gang med at udvide lageret.</t>
  </si>
  <si>
    <t>Nej der er ingen udfordringer. Vi kan ikke klage.</t>
  </si>
  <si>
    <t xml:space="preserve">Vi får information fra DI og fra ATL og det fungerer godt. </t>
  </si>
  <si>
    <t>udfordringer med at overskue de mange regler, love og overenskomster. når man er en lille virksomhed og den salgs ligger på een person. Ringer til os i DI, det er meget lettere og får god hjælp.</t>
  </si>
  <si>
    <t>Godt tilfreds</t>
  </si>
  <si>
    <t>74.90.90</t>
  </si>
  <si>
    <t>749090 Andre liberale, videnskabelige og tekniske tjenesteydelser i.a.n.</t>
  </si>
  <si>
    <t xml:space="preserve">En del af rådgiverbranchen, som yder patenter, og har ikke været så konjektursfølsom. Når økonomien går godt bruger de fleste virksomheden virksomheden til nyskabelser, når det går dårligt bruger virksomhederne vores medlem til at forsvare sine patener og dermed også virksomheden. Der er sket et skift i deres kunder til at forsvare patenter mere end at skabe nyskabelser. </t>
  </si>
  <si>
    <t xml:space="preserve">Virksomheden ønsker at bruge os mere i fremtiden, men de har selv manglet tiden til det. </t>
  </si>
  <si>
    <t>42.22.00</t>
  </si>
  <si>
    <t>422200 Anlæg af ledningsnet til elektricitet og kommunikation</t>
  </si>
  <si>
    <t>Stor travlhed – kæmper med at følge med og nå de opgaver, virksomheden får. 
Har brug for flere medarbejdere, men det er vanskeligt inden for kloak/fjernvarme/kabel/entreprenør området. De ældre går på pension. Nye kommer ikke nok ind. Kan ikke selv have lærlinge, dertil er området for specielt til at kunne tilbyde en hel lærlingeuddannelse.</t>
  </si>
  <si>
    <t xml:space="preserve">Der er langt imellem de dygtige medarbejdere. 
Coronaen kræver ekstra opmærksomhed ved kundebesøg, afspritning, afstand mv. Og når medarbejdere skifter fra maskine til maskine.  Men har ikke kostet arbejde. </t>
  </si>
  <si>
    <t xml:space="preserve">Var godt tilfreds i Dansk Byggeri, og regner også med at være det i DI. Trækker på rådgivning omkring udbud og evt. tvister med bygherrer en gang imellem. Og det fungerer relativt godt – rådgivere må dog gerne være lettere at få fat i. </t>
  </si>
  <si>
    <t>Covid ramt siden jan 2020, også inden DK opdagede det, da 99 % af deres produktion går til eksport, primært fjernøsten. Omsætning daler og virksomheden bløder.</t>
  </si>
  <si>
    <t>Udfordrning ift hjælpepakker og krav om 30 5 hjemsendelse og omsætningsnedgang. de har 20 - 25 % og bløder, så ønsker DI arbejder for en sænkning af grænsen.
På fire måneder haft besøg af tre myndigheder. SKAT - transfer pricing pga nedgang i omsætningen formodentlig, Toldstyrelsen og Arbejdstilsynet. Vurderer at det har beslagt mere end 100 timer. Og det i en tid, hvor de kæmper for at få forretningen til at hænge sammen</t>
  </si>
  <si>
    <t>Påvirke til at lette administrative byrder. Til at sænke grænsen for at kunne gøre brug af hjælpepakker.
Jeg har sendt linkt til I dybden med hjemsendelser - måske en vej for dem.</t>
  </si>
  <si>
    <t>Virksomheden er en rådgivende virksomhed og har meget travlt i øjeblikket. Mærker ikke corona, arbejder hjemme. Mærker heller ikke Brexit i øjeblikket</t>
  </si>
  <si>
    <t>Ordrebogen er ok 6 mdr. frem, men derefter skal der arbejdes for at skaffe nye ordrer.</t>
  </si>
  <si>
    <t>Ønsker at blive kontaktet af DI - er medlem af FRI- for at få en dialog om, hvorledes DI virker og hvilke muligheder virksomheden kan drage nytte af medlemsskabet.</t>
  </si>
  <si>
    <t>Servicebranchens Arbejdsgiverforening</t>
  </si>
  <si>
    <t>DI Service</t>
  </si>
  <si>
    <t>81.29.00</t>
  </si>
  <si>
    <t>812900 Andre rengøringsydelser</t>
  </si>
  <si>
    <t>"Ned ad bakke". Spørgsmål om tid. Fra 100 pct. til 0</t>
  </si>
  <si>
    <t>Covid/19 og kundernes anvendelse af underleverandører, der betaler for lav løn til deres medarbejdere</t>
  </si>
  <si>
    <t>Samfundet skal lukke op igen, "stramme op i forhold til udenlandsk arbejdskraft".  Kan ikke konkurrere. Underleverandør har for billig arbejdskraft.
"I skal se at komme ud af jeres fine glashus" "I kigger bare ud på Rådhuspladsen"</t>
  </si>
  <si>
    <t>45.19.20</t>
  </si>
  <si>
    <t>451920 Engros- og detailhandel med lastbiler og påhængsvogne mv.</t>
  </si>
  <si>
    <t xml:space="preserve">Det går generelt ok på flere områder, men lidt bekymring omkring hvornår der opnås niveau som før lockdown. Kan betyde fyringer når støtteordningerne ophører. </t>
  </si>
  <si>
    <t xml:space="preserve">Problemer m at skaffe reservedele. Til auto ligger det i Europa og på halvledere til EDB i Kina korea </t>
  </si>
  <si>
    <t xml:space="preserve">Er godt tilfreds. </t>
  </si>
  <si>
    <t>Der har været brugt meget tid på tilbud.
Lige nu går det tilgengæld godt, da der er meget at lave.</t>
  </si>
  <si>
    <t>Det er svært at få kvalificeret arbejdskraft.</t>
  </si>
  <si>
    <t>Synliggøre manglende på arbejdskraft.</t>
  </si>
  <si>
    <t>46.34.10</t>
  </si>
  <si>
    <t>463410 Engroshandel med øl, mineralvand, frugt- og grøntsagssaft</t>
  </si>
  <si>
    <t>Det går ad helvede til. Var 17 medarbejdere. Har måttet opsige halvdelen af medarbejderne.
Uvisheden er det værste.</t>
  </si>
  <si>
    <t>Hjælpepakkerne er ikke realiteter. Jeg lægger 250t.kr. hver måned. Min pensionskasse er ved at være tom.
Vi har datoer på vores øl og vand
Der stod for 5 mio. kr. øl og vand på lager. Det kan vi ikke sælge. Der er ingen kunder. Restauranter og cafeer er vores kunder for 90 pct. 
Produktionsdato og udløbsdato skal være i samme måned for at vi kan få kompensation.</t>
  </si>
  <si>
    <t>DI gør det godt. Vigtigt, at DI presser på for at få mere åbnet op.
Aftalt, at LIN sender mailoplysninger, så Brian (og bogholder Iben) kan få tjekket, om der er særlige frister ift. kompensationspakkerne.</t>
  </si>
  <si>
    <t>Træsektionen, Bygningsentreprenørsektionen, Kloaksektionen</t>
  </si>
  <si>
    <t xml:space="preserve">Det går den rigtige vej, vi har måtte afskedige medarbejdere. Lidt nybyggeri og ellers hovedsageligt renoveringsopgaver optager os lige nu. I efteråret gik det i stå, og nu kan vi mærke, der sker noget mere. </t>
  </si>
  <si>
    <t xml:space="preserve">Corona har betydet, at vi desværre har måtte afskedige medarbejdere. Jeg tror, at corona er kommet for at blive, så vi tager de forbehold, og indstiller os på, at vi fremover må leve med corona som en del af hverdagen. Men det har overordnet set været et hårdt år. </t>
  </si>
  <si>
    <t xml:space="preserve">Vi har ikke brugt nogle hjælpepakker eller noget, og vi har altid haft elever, og det man har fået til sine elever har været guld værd. Det har været med til at redde os. </t>
  </si>
  <si>
    <t xml:space="preserve">Det går fornuftigt. Jeg vil sige, at det lige så godt som før Corona. Vi har travlt med arbejdsopgaver. </t>
  </si>
  <si>
    <t xml:space="preserve">Jeg synes ikke, vi har haft udfordringer. Sammenlignet med andre brancher har vi det godt. Jeg vil dog sige, at en helt generel udfordring er at skaffe medarbejdere, da det er de store spillere på markedet, der nemmest kan tiltrække arbejdskraft. 
 </t>
  </si>
  <si>
    <t>Det er svært at svare på. Jeg synes, det går sin nogenlunde gang, og vi er tilfredse</t>
  </si>
  <si>
    <t>Murersektionen, Træsektionen, Bygningsentreprenørsektionen, Kloaksektionen</t>
  </si>
  <si>
    <t>Holde skruen i vandet. Det er lidt svært at få opgaver hjem - været uheldigh på nogle bud. Der er mange små opgaver i øjeblikket.</t>
  </si>
  <si>
    <t>Egentlig ikke - interne strukteringerne. Ikke noget udadtil. Hodlnignen til håndværkere</t>
  </si>
  <si>
    <t>Pt synes jeg at det er lidt svært at komme kontakt med Dansk Byggeri. Det er svært at finde vejen ind til de services, som vi tidligere har anvendt.
Savner den nemmere kontakt med et kendt ansigt fra Dansk Byggeri (DI). I gamle dage var det Rold, og der er ikke rigtigt kommet noget til erstatning. 
Der kunne godt være mere fokus op lokalforeninger (Byg Møn). Her kunne man være med til at udvikle lokalsamfundet og samtidig fortælle om mulighederne i DI.</t>
  </si>
  <si>
    <t>43.21.00</t>
  </si>
  <si>
    <t>432100 El-installation</t>
  </si>
  <si>
    <t>Sønnen har overtaget forretningen. Det går godt.</t>
  </si>
  <si>
    <t>Ikkee umiddelbart</t>
  </si>
  <si>
    <t>Er glad for personalejura.</t>
  </si>
  <si>
    <t>Masser at lave. Bruger navnlig Dansk Byggeris erhversjuridisk afdeling hvis udfordringer med en kunde</t>
  </si>
  <si>
    <t>Svært at skaffe ordentlig arbejdskraft</t>
  </si>
  <si>
    <t>96.09.00</t>
  </si>
  <si>
    <t>960900 Andre personlige serviceydelser i.a.n.</t>
  </si>
  <si>
    <t xml:space="preserve">har det godt, det går godt </t>
  </si>
  <si>
    <t>nej - ikke påvirket af corona</t>
  </si>
  <si>
    <t>ingen holdning</t>
  </si>
  <si>
    <t xml:space="preserve">Faldende salg af nye biler som følge af Covid-19. Omsætningen er faldet med 20-25% det seneste år. Bekymret for hvordan fremtiden vil påvirke hans forretning.  </t>
  </si>
  <si>
    <t xml:space="preserve">Køb af biler er dalet under COVID-19. </t>
  </si>
  <si>
    <t>Vi ønsker hjælp/sparing omkring til hvordan vi kan udvikle hans forretning.Forventer lavere indtægter som følge af faldende salg af biler med forbrændingsmoto. El-biler skal ikke serviceres i samme omfang. Ideer til nye indtægter ønskes. Kan han fx lave aftaler med E.ON og Clever om opsætning af ladestandere på ved hans forretning?</t>
  </si>
  <si>
    <t>Der er meget travlt, så vi er mest optaget af at afslutte godt og prioritere i nye opgaver</t>
  </si>
  <si>
    <t>At det går stærkt.
Der er ikke kvalificeret arbejdskraft. Derfor fastholder man de nuværende.</t>
  </si>
  <si>
    <t>Der kommer mange mails som slettes, da der ikke er tid til at læse dem. Det vil være bedre, hvis viden dukkede op på facebook/linked in.</t>
  </si>
  <si>
    <t>Træsektionen, Snedkersektionen</t>
  </si>
  <si>
    <t xml:space="preserve">Travlhed - masser af arbejde. Corona har sat mange projekter i gang hjemme hos danskerne - det er kun rart. </t>
  </si>
  <si>
    <t xml:space="preserve">Finde kvalificeret arbejdskraft. </t>
  </si>
  <si>
    <t>Han kunne ikke se, hvad det skulle være pt.</t>
  </si>
  <si>
    <t>88.91.30</t>
  </si>
  <si>
    <t>889130 Børnehaver</t>
  </si>
  <si>
    <t>det der optager dem er den nye lovgivning for private institutioner.</t>
  </si>
  <si>
    <t xml:space="preserve">nye lovgivning 
den politiske del er vigtige. </t>
  </si>
  <si>
    <t xml:space="preserve">de er glade for medlemsskabet. </t>
  </si>
  <si>
    <t>Jernbanernes Arbejdsgiverforening</t>
  </si>
  <si>
    <t>42.12.00</t>
  </si>
  <si>
    <t>421200 Anlæg af jernbaner og undergrundsbaner</t>
  </si>
  <si>
    <t>Går supergodt. Svært at skaffe medarbejdere. Kunne sagtens ekspandere, men har ikke folk til det.</t>
  </si>
  <si>
    <t>Ligesom i flere år er største udfordring at skaffe kvalificeret arbejdskraft. I forbindelse med corona har hverdagen skulle tilrettelægges lidt anderledes, men ikke stort problem + corona var faktisk en god øvelse i fht. at få kigget organisationens struktur og processer godt igennem. Har haft god hjælp af digitalisering og teams-møder med byggepladserne</t>
  </si>
  <si>
    <t xml:space="preserve">Er godt tilfreds med medlemskabet + fusionen med Dansk Byggeri er gået gnidningsfrit, mærker ikke stor forskel i det daglige. men flottere og mere præsentabelt hovedsæde til møder + fordel ved at løfte flere i flok. Virksomheden opfordrer DI Dansk Byggeri til at arbejde for en branche med mindre suboptimering, mindre konfliktkultur (ikke mindst vs bygherrer),mindre spildtid og bedre videndeling ;-) </t>
  </si>
  <si>
    <t>det går godt, men der er stor konstant bekymring omkring corona for medarbejdere kunder mv</t>
  </si>
  <si>
    <t>alle beslutninger kører langtsom pga corona - hjemmearbejde gør det svært med at igangsætte nye initiativer - svært at komme ud.
Der er mangel på stål - stålpriserne er steget med op til 70%, de har ikke mulighed for fuldt ud at viderefakture udgiften. De oplever, at deres ordrer bliver annuleret - og så kan de bestille igen til en højere pris. De har en medarbejder, der bruger 1-2 timer hver dag for at skaffe stål</t>
  </si>
  <si>
    <t xml:space="preserve">Sikre hurtigere genåbning </t>
  </si>
  <si>
    <t xml:space="preserve">Virksomhed, der eksporterer 85-90% af produktionen. Ved nedlukningen sidste år kunne de ikke mærke det, troede de. 14 dage efter var der ingen internationale ordrer. Derefter støtteordningerne i brug og virksomheden har været glad for hjælpen. Ros til DI for vores arbejde i trepartsforhandlingerne. Lige nu er situationen, at de sidste 3 uger har været gode, så stemningen lige nu er god. </t>
  </si>
  <si>
    <t xml:space="preserve">Hvad sker der med genåbningen? Montører kan ikke sendes til Singapore, Norge og Irland (til løsning af konkrete sager i de lande). Det internationale er derfor stadigvæk under pres, fordi rejserestriktionerne gør det vanskeligt at afhjælpe problemerne. Der er ikke råd til at sende medarbejdere i eksempelvis 14 dages karantæne i udlandet inden en tjenesteydelse kan gå i gang. Der skal gang i coronapas. </t>
  </si>
  <si>
    <t xml:space="preserve">Coronapas og rejserestriktioner skal gøre så virksomhedsvenlige som muligt. Det er der behov for, så snart som muligt. Jo hurtigere, jo mindre brug for støtteordninger vil der være. </t>
  </si>
  <si>
    <t>Det går rigtigt godt.</t>
  </si>
  <si>
    <t>Udbudsregler er generelt meget tunge. Der  er brug for mere fokus på markedsdialog. Typisk er IT-kontrakter 7-10 år lange, så der skal mere fleksibilitet ind i IT-kontrakterne, så kunden er sikret den bedste løsning i hele kontraktperioden.
Det er svært at skaffe kvalificerede medarbejdere indenfor software-artiktekter og solutionsarkitekter.</t>
  </si>
  <si>
    <t xml:space="preserve">Bruger desværre ikke DI særligt meget - jeg anbefalede, at de tog mere fat i os. </t>
  </si>
  <si>
    <t>Det går godt. Udover restauration og detailhandel er/har været lukket det godt. Tror på økonomien og fremtiden. Adminstration udfordret af lønrefusionspakker. Ændringer gør det svært. Deres kunder er lukkede, men de er åbne, så det kan ikke få fuld refusion. selv om de ikke har noget at lave. Glad for DI. Dygtige kollger/værdi for pengene. Stor ros. Altid gode råd. Bruger os meget. Anden brancheforening gør det ikke nær så godt.</t>
  </si>
  <si>
    <t>Arbejdskraftmangel. Mangler både faglærte og elektrikerlærlinge. Forsøger at rekruttere bredt og fra andre brancher (it, mekaniker)  Den største udfordring de næste 5 år er at skaffe ordenlige/rigtige medarbejdere. Tøver med at rekruttere i Østeuropa. Har virkelig brug for indsats her.</t>
  </si>
  <si>
    <t xml:space="preserve">Savner relationsansvarlig i DI. Kan ikke finde de rigtige mennesker at spørge eller finde ud af hvem de skal tale med. Firslog at kigge på ny hjemmeside, da der er ny rådgivningside. Ærgerlig over overenskomstforhandling ikke er om løn, men om øvrige parameter. Slår hårdt igennem. rigtig dyrt at have medarbejdere. Vil hellere have vi forhandler på løn. Begynder kontrahere med små selvstændige enmandsvirksomheder istedet for at ansætte, da det er nemmere. Synes det er ærgerligt at han bidrager til at uderminere system, men det er meget bøvlet at have arbejdskraft ansat. </t>
  </si>
  <si>
    <t>skaffe nye opgaver, da eksisterende arbejde er afsluttet.
bl.a private sommerhuse</t>
  </si>
  <si>
    <t>fylde ordrebøger op 3 mdr. frem</t>
  </si>
  <si>
    <t>er nyt medlem og har ikke haft brug for os endnu, men er glad for det signal der kan sendes med Byg Garanti og DI medlemsskab.</t>
  </si>
  <si>
    <t>Selskabet producere bl.a. kørekort, nemidkort m.m. og da mange køreskoler har lukket er de ramt den vej rundt af COVID19. De får ingen hjælpepakker, så de vil gerne snart have gang i samfundet igen. i 2021 skal det tabte så indhentes på salget.</t>
  </si>
  <si>
    <t>Udfordringen er primært nedlukningen af samfundet og dermed også mange af deres kunder.</t>
  </si>
  <si>
    <t>Er overordnet tilfreds med DI. Bruger personalejura en del. Dog må DI gerne skubbe endnu mere på med at få samfundet og dermed erhverslivet åbent igen.</t>
  </si>
  <si>
    <t>Der er godt gang i forretningen på de fleste områder.</t>
  </si>
  <si>
    <t xml:space="preserve">Eksport fylder lige nu - og det at man ikke kan komme ud i verden på messer. </t>
  </si>
  <si>
    <t>DI kan hjælpe yderligt fra vores kontorer i udlandet  - ved at skabe forbindelser til netværk i andre lande. DI må meget gerne have særligt fokus på eksport fremstød og hjælpe med at "åbne døre" i udlandet - og særligt nu, da man har været afskåret så længe</t>
  </si>
  <si>
    <t>Ikke opnået kontakt</t>
  </si>
  <si>
    <t xml:space="preserve">manglende salg  - stort efterslæb - </t>
  </si>
  <si>
    <t>corona og uklare afgifter - hvad sker der på det grønne marked.</t>
  </si>
  <si>
    <t>DI skal arbejde forr Åbnet mere og mere (corona) -  - problem med forhandlervilkårene/kontraktvilkårene magtbalancen til salg/eftermarkedet/reservedelene  er skæv i forhold til importørene - giver ulige konkurrencesituation i forhold til uautoriserede forhandlere</t>
  </si>
  <si>
    <t>DI Transport, DI Handel</t>
  </si>
  <si>
    <t>Virksomheden var blevet ramt af Corona i dag, så havde ikke tid og overskud til at deltage.</t>
  </si>
  <si>
    <t>72.19.00</t>
  </si>
  <si>
    <t>721900 Anden forskning og eksperimentel udvikling inden for naturvidenskab og teknik</t>
  </si>
  <si>
    <t>Det går fornuftigt.Nogle områder er faldet og nogle steget. Har lvet forskudt regnskabsår og det er over samme budget som sidste år samme tid</t>
  </si>
  <si>
    <t>Det er besværligt at besøge kunder fysisk, så arbejder på nye digitale løsninger for at fatholde kontakten og dialogen med kunderne. Er ved at overgå til nyt økonomisk digitalt system.</t>
  </si>
  <si>
    <t>Ved ikke - bruger ikke DI aktivt.</t>
  </si>
  <si>
    <t>46.17.90</t>
  </si>
  <si>
    <t>461790 Anden agenturhandel med føde-, drikke- og tobaksvarer</t>
  </si>
  <si>
    <t>De føler at der er udfordrende ikke at vide hvad der kommer til at ske i forbindelse med corona. Den uvidenhed der er lige nu er svær.</t>
  </si>
  <si>
    <t>kunderne er derude, men de venter på at Coronaen slutter. Det er en frustrerende situation at være i.
Regeringen som lover en masse, men ikke hjælper når det kommer til stykket. Er økonomisk hårdt ramt.</t>
  </si>
  <si>
    <t>Er generelt meget tilfreds og bruger os til rigtig meget. Både på det personalejuridiske, hjælp til udenlandsk arbejdskraft m.m.  Er skiftet til os fra Dansk Erhverv. En lille udfordring de oplever nogle gange at de føler de bliver kastet lidt rundt med, og man fra DI's side ikke altid ved hvem de skal tale med. Det har de også henvendt sig om til os.</t>
  </si>
  <si>
    <t xml:space="preserve">Det går rigtig godt. Der er mangel på arbejdskraft. Hovedsageligt, udlærte tømrere. Vi har svært ved at håndtere udenlandsk arbejdskraft. </t>
  </si>
  <si>
    <t xml:space="preserve">Der er mangel på arbejdskraft. Hovedsageligt, udlærte tømrere. Vi har svært ved at håndtere udenlandsk arbejdskraft. I forhold til bæredygtighed oplever vi i stigende grad, at der er efterspørgsel og ønsker om fokus på grønne. </t>
  </si>
  <si>
    <t xml:space="preserve">Vi mangler ikke rigtig noget. Når vi har spørgsmål ringer  vi, og så får vi svar med det samme. Det er vi glade for! </t>
  </si>
  <si>
    <t xml:space="preserve">Corona stopper - ja og nej irriterende - masker i flere . Sager udskudt </t>
  </si>
  <si>
    <t>Arbejdet har forandret sig meget i den tid han har haft virksomhed. I starten (80’erne) var der måske 15-20 procent administrativt arbejde, nu er det mindst 50 procent. Havde ikke startet som selvstændig, hvis det havde været sådan før i tiden. Det fylder alt for meget og tager alt for meget tid. Mange i byggeriet har ikke den håndværksmæssige baggrund mere – f.eks. arkitekter og ingeniører. Problematisk at de ikke kender virkeligheden på byggepladsen, men er skrivebordsfolk. Og det er dem, der bestemmer.</t>
  </si>
  <si>
    <t>Har meget udenlandsk arbejdskraft. Tidligere selv arbejdet i Sverige og Tyskland og efterfølgende taget tysk arbejdskraft ind. Stadige udfordringer med 3F, som foretager utallige kontroller af løn og pension hos hans medarbejdere. Bruger urimelig meget tid og ressourcer på at forberede materiale og udfylde dokumentation til deres kontroller. Og bruger meget tid på 48 timers møder, tid som går fra det egentlige håndværk. Har alene i indeværende uge 2 af slagsen. Glad for DI’s bistand i disse sager, men klager over at 3F aldrig lukker sagerne, men forbeholder sig ret til at gå tilbage til sagen. Føles næsten som chikane.
Problem at 4-dages uge er afskaffet i OK, hvis en murer vil arbejde alle timerne på 4 dage og have fri fredag, skal betales overarbejde for de 4 dage og stadig løn for den 5. dag.</t>
  </si>
  <si>
    <t>Corona er altoverskyggende: Der har været i omsætning og de får nu tilskud fra staten. Der er også kommet færre ordrer, da deres kunder ikke ved noget om hvad fremtiden bringer med sig. De af deres kunder, der eksporterer, er også usikre på hvad der vil ske med eksporten til Asien, og hvad brexit på sigt vil betyde. Derfor er der færre ordrer. Frustrerende ja, men andre små virksomheder har det værre.
Uvisheden om hvad der sker, hvis der kommer en coronabølge igen om x-måneder. Hvor står virksomheden så. En lille produktionsvirksomhed er det et stort tab, hvis fabrikken må lukke ned i f.eks. to uger. Det kan virksomheden ikke bære.</t>
  </si>
  <si>
    <t>Virksomheden har valgt at bygge nyt og slå afdelinger sammen under et tag. Det har været en bekostelig og lang affære, og de havde set frem til at kunne åbne op og byde kunder indenfor i de lækre lokaler, men det har corona i den grad sat en stopper for. Det beskriver Bo, som virkelig dårlig timing.
andre der udfrodres i coronatid, er f.eks. vores voksenlærling - han har glædet sig til at komme i skole i Jylland, men kunne ikke få lov pga. corona. CC Plast overvejer en ny lærling, men for at være ærlig er der bedre muligheder for skole i Jylland fremfor Sjælland,  hvor store virksomheder som Lego, Grundfos og de andre store engagerer sig meget i det. De rigtig gode fascilteter mangler lidt i Øst-Danmark.
Grøn og digital omstilling følger de meget med i, men i forhold til deres egen ombygning, så kunne de nok godt have gjort mere. På det digitale følger de med i udviklingen. Det er nødvendigt på det marked.</t>
  </si>
  <si>
    <t>egentlig godt tilfreds, men har for travlt til at sætte sig ind i hvad DI kan tilbyde. de ville gerne have være med i fremstillingsindustriens C02-bereningsprojekt, men bestyrelse mente, at direktør hellere måtte fokusere på at få flere kunder i biksen efter ombygningen.
Forslag til DI:
-Lidt kortere nyhedbreve i bulletform en gang om ugen
- og et nyhedsbrev om hvilke DI-kurser der er relevante for netop min virksomhed indenfor de næste tre måneder - med et hurtigt link til dem (og evt. skriv at virk. der er medlememr af Industriens Arbejdsgivere i DK, får 50% rabat) - det er for besværlgit at skulle logge ind på mit.di.dk</t>
  </si>
  <si>
    <t>81.21.00</t>
  </si>
  <si>
    <t>812100 Almindelig rengøring i bygninger</t>
  </si>
  <si>
    <t xml:space="preserve">Det der er altomslugende for Ole Krog er regeringens korstogt mod privat institutioner. Ole Krog driver både rengøringsvirksomhed men også privat hjemmepleje. Ole understreger, at regeringens modarbejde af private institutioner på omsorgsområdet er rigtig hårdt for hans forretning. Men han synes, DI løfter dagsordenen godt til hans gavn. Ole peger på, at private institutioner kan give en helt anden kvalitet til borgerne end kommunen kan. Han føler, han bliver truet på sit levebrød og valgfriheden bliver taget fra borgerne, så Ole er meget glad for, at DI går ind i den kamp, for det er meget alvorligt for hele vores land, nævner Ole Krog. Økonomisk og lavpraktisk går det ellers fint - navnlig rengøring og housekeeping går godt. </t>
  </si>
  <si>
    <t>Konkret fylder regeringens (S) korstog mod private omsorgs-institutioner alt. Det er en sag, som tager det meste af Oles opmærksomhed for tiden, og han er meget i dialog med DI om udviklingen.</t>
  </si>
  <si>
    <t>Der er ikke noget, Ole kan nævne til det spørgsmål. Hvis der er noget, han gerne vil vende eller er i tvivl om, hiver Ole Krog fat i Felix Dalker (DI - Dansk Sundhed og Velfærd), og det fungerer altid godt. Ole kan godt lide Felix Dalker (DI), som beskrives behagelig at snakke med og hurtig til at hjælpe.</t>
  </si>
  <si>
    <t xml:space="preserve">Det går godt. Byggebranchen ikke så hårdt ramt. Optaget af holde god kontakt til medarbejderne, Det optager dem. </t>
  </si>
  <si>
    <t xml:space="preserve">1. Branchepolitiske specifikke ting. Transaktionomkostninger er oppe hos DI Rådigverne - det fylder meget at de bruger tid og penge på at vinde udbud og de omkostninger står ikke altid mål med den indtægt de så få når et projekt bliver vundet. Branche som bruger meget tid og penge på at vinde de udbud. Usund forretningsmodel. Klassisk problemstillinger. 
2. Forrretningsudvikling i udlandet, fx at få et coronapas. Del aktiviteter i Abu Dabi, toroto og canada. Svært at skabe tillid. </t>
  </si>
  <si>
    <t xml:space="preserve">Ingen brændende form. Ros til Lars Sanddahl for at udøve politisk pres på genåbning. Ros til Henriette Søltoft, har ikke mødt den nye branchedirektør for DI Rådgiverne endnu, men regner med at HES linje fortsætter. </t>
  </si>
  <si>
    <t>68.32.10</t>
  </si>
  <si>
    <t>683210 Administration af fast ejendom på kontraktbasis</t>
  </si>
  <si>
    <t>De går okay - arbejder med fastejendom, og er ikke økonomisk ramt. Er kommet ud med et godt regnskab.</t>
  </si>
  <si>
    <t>Nogle medarbejder finder undskyldning for at fortsætte med at arbejde hjemme. Det kan være svært at bevare kontakten og det sociale til disse kollegaer.</t>
  </si>
  <si>
    <t>Er meget godt tilfreds med DI. Speciel god i forbindelse med Corona-lukningerne. 
Vil dog gerne have DI til at arbejde for, at Mette Frederiksens udmelding "Alle bør arbejde hjemmefra" ændres så det hedder "Alle bør arbejde hjemmefra - dog kan private viksomheder selv fastsætter selv niveauet for dette afhængig af hvilken type job der er tale om"</t>
  </si>
  <si>
    <t>86.90.30</t>
  </si>
  <si>
    <t>869030 Psykologisk rådgivning</t>
  </si>
  <si>
    <t>Ikke lukket ned og hører ind under sundhedssystemet. Folk er tilbageholdende med at søge hjælp. Omsætter egentlig fint sammenlignet med perioden sidste år. De har dog ansat flere og ændret lokationer. Så bundlinjen er negativ.</t>
  </si>
  <si>
    <t xml:space="preserve">Folk er meget tilbageholdende med at søge fx gruppeforløb. Forsamlingsforløb - væsentlig flere steder. Det ligger i dvale. De prøver at køre længerevarende onlineforløb. Primært ønsker folk dog stadig at sidde fysisk hos en psykolog. </t>
  </si>
  <si>
    <t xml:space="preserve">Bruger juravagten en del gange - er ganske tilfreds. Også en konkret sag med en fast konsulent - ganske tilfreds. </t>
  </si>
  <si>
    <t xml:space="preserve">Det går meget godt. Arbjeder meget, men tjener ikke forfærdeligt mange penge. CEMAS har også været ramt af corona, primært i forhold til den ekstra administrationsbyrde/planlægning det medfører, hvis en medarbejder bliver syg eller hoster lidt. </t>
  </si>
  <si>
    <t>Planlæginingen fylder meget lige nu, særligt grundet corona. Det kræver ekstra administration for at få det til at gå op i en højere enhed og holde folk i arbejde.</t>
  </si>
  <si>
    <t>Lars-Erik sagde noget i stil med (og det her er løst citeret): "Vi bruger jer for lidt i forhold til, hvad vi betaler for. Men nåt jeg ringer får jeg hjælp - jeg glemmer måske bare at gøre det". Jeg tilbød ham at blive ringet op af en konsulent fra byggeriet ift. at få overblik over sine muligheder i DI, men det takkede han pænt nej til. Han var utrolig flink og gav grundlæggende udtryk for, at han nok bare skulle huske sig selv på at bruge os lidt mere</t>
  </si>
  <si>
    <t>DI Byg, DI Transport, DI Handel</t>
  </si>
  <si>
    <t>Ingen telefonnummer i SO</t>
  </si>
  <si>
    <t>Det går godt. Vi er i vækst.</t>
  </si>
  <si>
    <t>Vi har ikke de store udfordringer. Det væsentligste er, at vi savner vores messer, konferencer og VIP-arrangementer, hvor vi kan komme ud og skaffe nogle flere kunder.</t>
  </si>
  <si>
    <t>Vi har ikke de store behov, og er der noget, så ringer vi bare til jer.</t>
  </si>
  <si>
    <t>Industrisektionen</t>
  </si>
  <si>
    <t>16.23.00</t>
  </si>
  <si>
    <t>162300 Fremstilling af bygningstømmer og snedkeriartikler i øvrigt</t>
  </si>
  <si>
    <t>Det går fint.</t>
  </si>
  <si>
    <t>De er udfordret med det salgsmæssige, da virksomheden ikke kan komme ud til kunderne p.g.a corona.</t>
  </si>
  <si>
    <t>Virksomheden har ingen eksempler på stående fod.</t>
  </si>
  <si>
    <t>74.20.00</t>
  </si>
  <si>
    <t>742000 Fotografisk virksomhed</t>
  </si>
  <si>
    <t>Vi er ved at komme os efter en omstruktuering. De danske, svenske og norske afdelinger af virksomheden er blevet slået sammen og det har medført nogle fyringer. Arne Christensen er chef for kontoret og kundechef. Omstrukturering begyndte sidste år og er blevet færdig i år. Det har kostet 5 stillinger og præger virksomheden pt. Virksomheden er ikke særligt ramt af corona. Et par uger i foråret 2020 stod det lidt stille indtil folk havde vænnet sig til situationen, men så begyndte folk at få tid til at se på deres billeder og til at lave fotobøger. Virksomheden blev lidt ramt af at alle konfirmationer blev aflyst i foråret 2020, men oplevede et boost igen, da konfirmationer blev gennemført efter sommerferien. Det samme så virksomheden til jul. Alt i alt går det rigtig fint økonomisk i den danske afdeling.</t>
  </si>
  <si>
    <t xml:space="preserve">Arne Christensen beder om fortrolighed om dette. Men der er nogle sygemeldinger for tiden, som bekymrer, og som han tror hænger sammen med den usikkerhed, der har været omkring den omstrukturering virksomheden lige har været igennem. </t>
  </si>
  <si>
    <t>Er ikke alttid helt tilfreds med at skulle igennem den personalejuridiske hotline. Det er ikke altid, hvad vi har brug for, så nogle gange må vi bede om at tale med en rigtig jurist. Virksomhedens HR ligger nu i Norge, og den norske chef har også talt med folk i DI, og er tilfreds med det.</t>
  </si>
  <si>
    <t>Hvis man kigger lidt tilbage på, hvad der ramte det sidste år: Det værste har været ikke at kunne besøge nye potentielle kunder i DK. Ved virksomhedens opstart fokus på medico (primært Coloplast). Men senere ny strategi for at brede ud til fødevareindustri også (primært Arla i første omgang). Kæmpe pipeline i 2019 inden jul - 200 mio. oparbejdet i pipeline. Men næsten intet blev til noget pga. corona. Dog god ordre fra Coloplast fortsat. Trods corona også ordre hos Arla - lykkedes at sælge og køre projektet online (Gemba One). Landende ordre, selvom vi var dyrere. Arla meget begejstrede - også for online-modellen. Kæmpe succes - anbefaler os til andre. 
Gik fra at være helt nede og ikke vide, om vi ville overleve. Tretrinsplan for hvad der skulle lykkes for overlevelse. 1) Arla kontrakt, 2) Coloplast salg af 2. maskine, 3) Betalinger - afdrag. 1 og 3 lykkedes og sikrede overlevelse.</t>
  </si>
  <si>
    <t xml:space="preserve">Kun 2 år gammel virksomhed. Stor udfordring, at der pludselig var lukket for nye kunder. Har det der skal til i pipeline nu, men stadig meget udfordrede af usikkerhed om kundegrundlag. </t>
  </si>
  <si>
    <t>Netværk var grunden til, at de meldte sig ind i DI. Medlem af Foodtech kørt af Peter Lykke Fich - super glade for ham. Han skabte store muligheder, kontakt med fødevarekunder osv. Kæmpe fejl af DI at afskedige Peter. Netværket var ellers virkelig på vej mod noget godt. Undrer sig over, at de ikke er blevet ringet op med en forklaring, og hvad de næste skridt er. Ikke så professionelt. 
God advokatbistand ifm. personalesager.</t>
  </si>
  <si>
    <t>28.15.00</t>
  </si>
  <si>
    <t>281500 Fremstilling af lejer, tandhjul, tandhjulsudvekslinger og drivelementer</t>
  </si>
  <si>
    <t>De er påvirket af covid-19 - de er "halveret" ifht. til sidste år. De har ikke kunnet udnytte diverse tilskuds ordninger eller andet.
Læs også pkt. 3 - VIGTIGT</t>
  </si>
  <si>
    <t>De kæmper med udfordringerne, som vanligt. Det kan vi ikke gøre noget ved.
Læs også pkt 3 - VIGTIGT.</t>
  </si>
  <si>
    <t>Virksomheden er meget glade for, at Lars Sandahl er blevet direktør i DI. Når det er sagt føler de at industri interesserne er ved at drukne i alt muligt andet i DI. DI er blevet for store. Bent Selby Hervard deltager ikke så meget i arrangementer eller andet mere, da han ikke føler at hans interesser er i fokus. Der er for mange andre brancher, og der er for meget om de store virksomheder og for lidt om VH med 19 ansatte. 
NB - måske i fare for at udmelde sige</t>
  </si>
  <si>
    <t>Procesindustrien</t>
  </si>
  <si>
    <t xml:space="preserve">Mega ophængt pga. meget arbejde og travlhed da de er på råvaremarkedet, hvor det pt. er lidt kaotisk. De arbejder i to hold. </t>
  </si>
  <si>
    <t xml:space="preserve">Savner at kunne besøge kunder og leverandører. Vil gerne ekspandere i Sverige, men må vente til coronasituationen tillader det. Tager det som det kommer. </t>
  </si>
  <si>
    <t xml:space="preserve">Har ikke gjort så meget brug af DI endnu, da de er nye netværksmøder, som er en af grundene til medlemskabet sammen med det personalejuridiske, selv om han er glad for endnu ikke at have haft brug for det. Han vil gøre brug af netværk og netværksmøder, når coronasituationen normaliseres.  </t>
  </si>
  <si>
    <t>Vi har travlt</t>
  </si>
  <si>
    <t>Vi mangler dygtige medarbejdere</t>
  </si>
  <si>
    <t>Jeg er meget glad for den information i sender - ik' for meget og ik' for lidt.</t>
  </si>
  <si>
    <t>Corona fylder en del - både i VH og for MA's velbefindende. VH ville ønske, at der blev åbnet op for restauranter, så MA kunne komme ud at spise og blive gladere i deres dagligdag.</t>
  </si>
  <si>
    <t>VH er knapt så hårdt ramt, men de er ikke på 100%, da de kører en del for catering- og restaurationsbranchen, som er lukket ned. Går egentlig meget godt, selv om de ikke er på 100 %. Bor ude på landet og lægger ikke så meget mærke til corona. Tænker mest på de unge og de gamle, der er begrænset i deres frihed.</t>
  </si>
  <si>
    <t>VH synes at DI gør det godt. De synes måske, at DI favoriserer de store VH på konkurrence, men VH vurderer alligevel, at DI nok har en god balance mellem de små og de store VH.</t>
  </si>
  <si>
    <t>Godt gang i forretningen, de laver mange renoveringer i KBH.</t>
  </si>
  <si>
    <t xml:space="preserve">Nogle er bange for at få håndværkere på besøg pga. coronasmitte. 
Har været med i 40 år, AB18 er blevet for kompliceret og for stor en byrde. </t>
  </si>
  <si>
    <t>DI må hjælpe med at gøre AB18 til en mindre byrde.</t>
  </si>
  <si>
    <t xml:space="preserve">Op af bakke. Virksomhed stiftet 1962 - Niels selv med i over 40 år, har aldrig haft det så udfordrende før. 
Covid og Brexit (spec. fiskeriaftaler og told) fylder ekstremt meget
Virksomheden er rimeligt velpolstret - så klarer skærerne.
Har lavet er nyt produktsortiment, websalgs-produkter. Er inde hos flere danske kæder - detailsalg skaldyr.
Covid19 har haft den positive effekt, at man er kommet  
Stort </t>
  </si>
  <si>
    <t>Følgende:
1. covid19, eksportvirksomhed - primært Sydeuropa - via grossister til restauranter, så derfor hårdt ramt - indeks 30 ift 2019
Rejefabrik også, der også har haft det ekstremt hårdt som følge af nedluking - lageproduktion
Brexit: Lageprodukter til UK - så godt ud, men Brexitramt pga 20 % told. UK stort marked for dem. Ender med selv at skulle betale tolden, pga kunden vil havde varen inkl told. HAr fået modereret lidt på det ved at oprette UK-selskab, men fortsat en stor manko
NÆste udfordring: manglende fiskeriaftale med Norge, der ikke vil lave aftale med DK før de har aftale med UK. Roser Rasmus Prehn for hans indsats - 
Største ønske: få åbnet grænserne</t>
  </si>
  <si>
    <t xml:space="preserve">Tilfreds med DI, og glad for opringningen
Har brugt lønkompensations- og fastomkostningskomp-ordningerne. Hoppede dog ud af lønkomp sommer 2020 - for ufleksibelt </t>
  </si>
  <si>
    <t>Det går godt. Tallene ser fine ud.</t>
  </si>
  <si>
    <t xml:space="preserve">Har især problemer med manglende byggetilladelser fra Københavns Kommune. Folk er sendt hjem og laver ikke noget.  DI skal brug flere muskler overfor kommunen, så det kan få dem til at speede byggetilladelserne op hos kommunen. 
Bureaukrati i kommunen som gør folk bliver sendt hjem på bage en mistanke om corona. </t>
  </si>
  <si>
    <t xml:space="preserve">Det står  i pkt. 2. Han var meget glad for at vi ringede ham op. :) Det er især Københavns Kommune som skaber problemer. Han har allerede været i dialog med juridisk afdeling om problemet og også talt med Peter. Københavns Kommune er det store dyr i åbenbaringen. </t>
  </si>
  <si>
    <t xml:space="preserve">Gang i byggeriet. Det går ok. </t>
  </si>
  <si>
    <t>Vi klarer det fint. Vi har ingen større udfordringer lige nu.</t>
  </si>
  <si>
    <t>Det er rart at vide, at DI er der for mig. Jeg kommer fra Dansk Byggeri, så jeg har ikke brugt jer så meget endnu efter fusionen</t>
  </si>
  <si>
    <t>82.20.00</t>
  </si>
  <si>
    <t>822000 Call centres virksomhed</t>
  </si>
  <si>
    <t>. Er på 80% af omsætning og ønsker mere aktivitet i samfundet. Glæder sig til genåbning</t>
  </si>
  <si>
    <t xml:space="preserve">Ulrik Fjeldstedt Hjort, har henvist til Søren Harbo. Ulrik er ejer, søren CEO.
Virksomheden har været ramt af kunders frygt for smitterisiko det forløbne år, men det går bedre. 
Desuden er der fladende efterspørgsmål efter den ydelse, der hedder kontor fællesskab, da så mange er gået over til hjemmearbejde </t>
  </si>
  <si>
    <t xml:space="preserve">Ret nyt medlem. Ser muligheder i vores personalerådgivning. Det er vores driftleder, der har den kontakt til DI. Ansættelseskontrakter er vigtigt for dem, men vil fremover gerne inviteres så meget som muligt. Jeg nævnte at de automatisk er medlem af DI Hovedstaden og at det kunne være en netværksmulighed. </t>
  </si>
  <si>
    <t>Det går ok. Materialesituationen, herunder om vi kan opretholde flow i produtionen fylder. Besværligheder med at rekruttere funktionærer og projektledere,</t>
  </si>
  <si>
    <t>Leveranceusikkerhed fylder meget. Virksomheden samarbejder ed privare bygherrer, og de udviser tilbageholdenhed med at turde disponere og sætte opgaver igang. Arbejdsmarkedet er mere aggressivt. Andre virksomheder "hugger" ens arbejdskraft. Her nævnes særligt funktionærer og projektledere.</t>
  </si>
  <si>
    <t xml:space="preserve">Er ny i rollen som administrerende direktør. Bruger ikke DI så meget pt. og ønsker ikke at blive ringet op. Har brug for at blive onboardet. Jeg (uhve)  har aftalt med Henrik Søggard, at jeg tager kontakt til maria Rask Hetoft Poulsen angående hvem, som skal være kontaktperson og onboarde virksomheden, Har aftalt med Jesper Hjorth at jeg sender en mail til ham med en kontaktperson, som han selv kan kontakte. </t>
  </si>
  <si>
    <t>Det går godt, vi har travlt, så det er de verserende opgaver der fylder.</t>
  </si>
  <si>
    <t>Nej, det er business as usual, nu bare med mere sprit</t>
  </si>
  <si>
    <t>Det er meget mere besværligt at komme igennem til dem man har brug for efter sammenlægningen - tre gange så besværligt faktisk. Man bliver sendt rundt i systemet, fordi folk ikke ved hvem der er de rette at tale med. Det var meget nemmere før, der kom man igennem med det samme. De bruger primært DI til personalejuridiske spørgsmål.</t>
  </si>
  <si>
    <t xml:space="preserve">Det går udemærket vi har travlt. </t>
  </si>
  <si>
    <t>Supply fra Asien og Kina er et problem grundet corona. Ventetiden er 8-12 uger normalt, nu snakker vi en fordobling - det er svært fordi den har været pludselig. Selvopfyldende profiti. Alternative stumper, finde lager ved distrubutører og resellers. Går ud over indtjeningen. 
Kunder i UK tager det meget pænt. Importdeklerationer, men det bliver bedre. Tolden er nede på dage</t>
  </si>
  <si>
    <t xml:space="preserve">Der er sikkert meget DI kan hjælpe med, men lige nu har vi så travlt, at vi ikke har tid til at tage imod hjælpen. Har opfordret Max til at ringe, når og hvis de har brug for hjælp. </t>
  </si>
  <si>
    <t>81.22.90</t>
  </si>
  <si>
    <t>812290 Anden rengøring af bygninger og rengøring af erhvervslokaler</t>
  </si>
  <si>
    <t xml:space="preserve">Ikke ramt af corona. Mærker ikke noget i driften. </t>
  </si>
  <si>
    <t xml:space="preserve">Alt går fint. Dog ramt en del af sygdom. To langtidssygemeldte medarbejdere. Svært at planlægge og det giver en del udfordringer. Presser de øvrige medarbejdere og ledelsen. </t>
  </si>
  <si>
    <t xml:space="preserve">Det ved de ikke. De får et godt udbytte af at kunne sparre med os. Men de har været medlemmer i relativt kort tid, så de ved endnu ikke, hvad vi kan gøre bedre. </t>
  </si>
  <si>
    <t>28.25.00</t>
  </si>
  <si>
    <t>282500 Fremstilling af køle- og ventilationsanlæg (til industriel brug)</t>
  </si>
  <si>
    <t xml:space="preserve">De er opkøbt af WindowMaster </t>
  </si>
  <si>
    <t>Det går stærkt for tiden. Der er nok at lave</t>
  </si>
  <si>
    <t>Vi har de folk vi skal bruge. Men problemer med levering af materialer og priser derpå</t>
  </si>
  <si>
    <t>Der er ikke noget vi savner lige nu.</t>
  </si>
  <si>
    <t>Det går godt. De har meget travlt med opgaver.</t>
  </si>
  <si>
    <t xml:space="preserve">Nej. </t>
  </si>
  <si>
    <t>Ingen ting. Claus er godt tilfreds ´med den hjælp de får fra os, når de har spørgsmål.</t>
  </si>
  <si>
    <t>46.37.00</t>
  </si>
  <si>
    <t>463700 Engroshandel med kaffe, te, kakao og krydderier</t>
  </si>
  <si>
    <t>Det går fint. Hele branchen har lavere omsætning pga corona - folk drikker ikke så meget kaffe på arbejdet. Men det går og de får nye aftaler, sælger maskiner osv. Kom ud med et lille underskud sidste år. Er optimistiske.</t>
  </si>
  <si>
    <t>Afsætningsmæssigt er det sværere end sædvanligt. Sidste år fik de etableret advisoryboard i samarbejde med DI. Det er de glade for det men skal lige se hvad det afstedkommer.</t>
  </si>
  <si>
    <t>Er meget tilfreds. Adgang til kurser og nyheder. Bruger den juridiske afdeling løbende. På det politiske gør DI det rigtigt godt. Synes at regeringen har for lidt fokus på erhvervslivet.</t>
  </si>
  <si>
    <t>25.61.00</t>
  </si>
  <si>
    <t>256100 Overfladebehandling af metal</t>
  </si>
  <si>
    <t>Rigtig godt. Har haft en vækst på 30 % det sidste år.</t>
  </si>
  <si>
    <t>At finde ufaglært arbejdskraft, der har lyst til et varigt ansættelsesforhold (loyalitet)</t>
  </si>
  <si>
    <t>Er meget glade for DI. Fremhæver specielt at de synes DI er steppet meget op med hensyn til at fortælle hvad det er vi gør på det politiske område. Vi lykkes bedre med vores medlemskommunikation end tidligere.
Er en glad bruger af juraservice, selvom hun oplever at hun har brug for at tale med mere erfarne end dem, der tager telefonen i juravagten.
Deltager også i webinars og er glad for den bekvemmelighed, der ligger i det.</t>
  </si>
  <si>
    <t>46.46.20</t>
  </si>
  <si>
    <t>464620 Engroshandel med læge- og hospitalsartikler</t>
  </si>
  <si>
    <t>Situationen er okay, Comaca er kommet godt igennem coronakrisen, omsætning er ikke faldet grundet øget online-handel. 
Optaget af, hvordan tilværelsen bliver efter genåbningen. Hvilket marked ser vi ind i? Det digitale salg vil falde. Men bliver det opvejet af nyt salg fra fysiske butikker? Og er de butikker, der sælget vores produkter gået konkurs? Usikkerheden gør det svært for os at planlægge nyansættelser og udvidelser.</t>
  </si>
  <si>
    <t xml:space="preserve">Vi har måttet hjemsende sælgere, da de ikke har noget at lave - me vi kan ikke få del i hjælpepakker. Stigende fragtpriser. Materialemangel på verdensplan - f.eks. elektroniske chips. </t>
  </si>
  <si>
    <t xml:space="preserve">DI er en fed organisation, der fungerer ret fantastisk. Men I sender for meget information ud. For mnage og for lange mails. Drømmescenariet er én månedlig mail med information, der er relevant for Comaco. 
Indholdet DI sender ud er altid i høj kvalitet, men vi får så meget, at jeg har opgivet at læse det, selvom jeg ved, at der gemmer sig rigtig god relevant information i mange af jeres mails. De bliver slettet direkte eller lagt i en folder, hvor der står DI, og der forbliver de ulæste. 
Kunne DI ikke kategorisere mailsne bedre, så medlemmer kun fik mails, der er helt relevante? Vi er en handelsansatte med 10 ansatte, så vi har andre behov end Salling Group. </t>
  </si>
  <si>
    <t>Godt, lidt højere omsætning. Mere at lave pga. covid/19 på mange arbejdspladser, omrokering af medarbejdere, fra aften til dag pga. andre typer opgaver.
Brugt mere energi - fast vederlag faldet, men ekstraopgaver steget. Dvs. lidt mere omsætning.</t>
  </si>
  <si>
    <t>Ikke store udfordringer - god adgang til arbejdskraft, men mange administrative byrder, ikke glad for regeringen</t>
  </si>
  <si>
    <t>Meget tilfreds med DI - webinar er godt, rådgivning godt, "vanvittig glad for DI", hurtig kontakt. "Vi bliver fantastisk hjulpet". "DI mangler ikke noget"</t>
  </si>
  <si>
    <t>22.22.00</t>
  </si>
  <si>
    <t>222200 Fremstilling af plastemballage</t>
  </si>
  <si>
    <t>Det går godt</t>
  </si>
  <si>
    <t>Grøn omstilling</t>
  </si>
  <si>
    <t>Ikke ret meget, Vi har fået godt service indtil videre</t>
  </si>
  <si>
    <t>70.22.00</t>
  </si>
  <si>
    <t>702200 Virksomhedsrådgivning og anden rådgivning om driftsledelse</t>
  </si>
  <si>
    <t xml:space="preserve">Vi har meget travlt. En af vores hovedservices er afholdelse af generalforsamlinger, så vi har meget at se til. De skal være færdige inden 1. maj alle de store. Der tryk på. I forhold til corona er vi lige nu optagede af  udrulningen af vacciner. De er ikke umiddelbart vigtige for forretningen, men i forhold til onboarding af nye, er det vigtigt. Det er svært at gøre online, at lære over telefon eller over teams er ikke optimalt. Vi er en global virksomhed, så vores protokoller siger, at vi ikke må komme ind på kontoret, før der er vaccineret. Lige nu kører vi med meget lav bemanding. </t>
  </si>
  <si>
    <t xml:space="preserve">Vi diskuterer meget om worklife balance blandt medarbejderne. Det er gået af fløjten, nu hvor vi er hjemme, derfor er det også vigtigt, at vi kan komme tilbage. Men teams virker og folk har gode forbindelser, men der er noget, der går tabt, når man ikke møder ind. Men vores regnskab er gået over al forventning, men rent mentalt slider det på medarbejderne at være hjemme. Meget fokus på arbejdspladsen. 
Vil gerne have folk ind på kontoret igen. </t>
  </si>
  <si>
    <t>Jeg kunne godt tænke mig, at vi gjorde mere brug af DI's kurser. Hvis man kunne koble nogle af de forskellige faggrupper op til DI i forhold til kurser og forløb. At medarbejderne i højere grad kan gøre brug af kurserne. Er meget glad for, at vi er med i en gruppeordning med pension via Dansk Industri. Men synes ikke jeg har hørt så meget fra Dansk Industris side omkring det. Kunne godt tænke mig at blive opdateret fra Dansk Industri om den, fx hvis den bliver genforhandlet. Vi bruger også jurafunktionen, og det er godt med de templates der ligger, og at man kan ringe ind. Blev dog lidt overrasket på en sag vi kørte om en medarbejder, der brød en kundeklausul, som vi bad om rådgivning på. Men medarbejderen var rykket over til en kunde, som også er en DI virksomhed, så DI kunne ikke rådgive, så det var lidt svært. Vi skulle lige igennem et par advokater og DI, før vi kunne finde en advokat, der kunne tage den. Har også tænkt på, om jeg kunne komme med i et udvalg, men ved også, at det er ekstra arbejde, men kunne være spændende i forhold til fx netværk og videndeling.</t>
  </si>
  <si>
    <t>Det går super godt hos os. Kunder og virksomhed optager os mest lige nu. Vi leverer softwareløsning til pakkeforsendelser. Så med den øgede internet handel har vi haft en vækst på +45 pct. det seneste år. Men vi er meget ydmyge omkring, at mange andre brancher bløder.</t>
  </si>
  <si>
    <t>Nej, det synes jeg ikke. Kun at vi har så travlt, at vi ikke kan følge med. 
Vi har formået at få hjemmearbejde til at arbejde hjemme i over et år, men det sociale liv mangler selvfølgelig.</t>
  </si>
  <si>
    <t>Vi bruger jer ikke så meget på den generelle plan. Vi bruger jer rigtig meget til personalemæssige opgaver, afskedigelser, ansættelser mv. samt juravagten. Og så er jeres skabeloner eminente. Og så følge vi med i nyhedsbrevet, hvor I er gode til at komme med cases. 
Vi er meget tilfredse med vores medlemsskab af DI og den service vi får.</t>
  </si>
  <si>
    <t>Industriens Arbejdsgivere i Danmark, Kjøbenhavns Smedelaug, Aluminium Danmark</t>
  </si>
  <si>
    <t>25.92.00</t>
  </si>
  <si>
    <t>259200 Fremstilling af letmetalemballage</t>
  </si>
  <si>
    <t>OPSTART AF HELT NY FABRIK- HAR INGEN TID.</t>
  </si>
  <si>
    <t>45.20.40</t>
  </si>
  <si>
    <t>452040 Dækservice</t>
  </si>
  <si>
    <t>Ikke umiddelbart. Corona har fyldt meget, og det er fuldt forståeligt for I skal kæmpe for virksomhederne - men vi glæder sig til, at der kommer anden inspiration fra DI. Direktørmøderne har været gode.</t>
  </si>
  <si>
    <t>Conwx blev pr. 1. februar solgt til canadisk investor. De er hermed blevet en del af en stor konstellation og har fået en masse flere muskler ift. juridsk bistand, herunder personalejura. Jesper fortsætter selv, mens den anden stifter stopper til sommer. Virksomheden har slet ikke været ramt af corona, men har haft pæn fremgang, som de plejer.</t>
  </si>
  <si>
    <t>Ikke ramt af corona</t>
  </si>
  <si>
    <t>Conwx har primært brugt DI's mødelokaler til kundemøder og interne arrangementer samt den personalejuridiske rådgivning. Kunne godt have brugt mere rådgivning og sparring om ledelse og HR fra DI. Jeg lovede at sende oplysninger om LEVI. Derudover vil de gerne vide mere om sparring ift. SMV'er. Jesper nævnte, at det også var ham selv, der ikke havde været opsøgende nok i forhold til dette, så der var ingen kritik.</t>
  </si>
  <si>
    <t>08.12.00</t>
  </si>
  <si>
    <t>081200 Grus- og sandgravning; indvinding af ler og kaolin</t>
  </si>
  <si>
    <t>Virksomheden blev ramt af Coronaen. Virksomheden producerer kun 2 produkter og det ene blev ramt, sådan at produktion og lancering blev udskudt. Men virksomheden holder skindet på næsen nu.</t>
  </si>
  <si>
    <t>Virksomheden arbejder inden for nicher. Virksomheden bruger kun DI til personalesager, og det gør DI godt.</t>
  </si>
  <si>
    <t>74.10.10</t>
  </si>
  <si>
    <t>741010 Industriel design og produktdesign</t>
  </si>
  <si>
    <t>Forretningen!  CPHI er leverandør til luftfartsindustrien af sikkerheds- og bagagehåndteringslønsinger, og oplever voldsom efterspørgsel, Det skyldes, at de understøtter effektivisering i lufthavnene, og de fremadorienterede lufthavne efterspørger derfor helt vildt (trods coronakrisen), mens de 'fede katte' i branchen ikke tager dén udfordring op. CPHI har derfor nu ordrebogen fuld (trecifret miliionbeløb) - 'Nu skal vi vise, at vi kan levere', siger Peter. Virksomheden er Ikke berørt af materialemangel, f.eks. indenfor computerchips, så han ser ikke problemer dér.
CPHI er en virksomhed i stærk vækst - de var 12 mand i 2020, og er nok 80 når vi går ind i 2022. det er også baggrunden for indmeldelsen i DI, da væksten kræver ny struktur, bl.a. i fht. ansættelser/medarbejderadministration. HR er meget, meget glad for medlemskabet.</t>
  </si>
  <si>
    <t>Peter synes, vi gør det godt og har mange gode, relevante tilbud. DI gør det godt i coviddebatten. Peter regner med at komme til at burge os mere (virk. er indmeldt i okt. 2020), og føler sig taget godt imod i DI, inkl. godt informationsniveau. Tiden er udfordringen for at bruge os mere, men Peter har deltaget i regional generalforsamling (ULT: Det er dog ikke synligt i MC/SO?!)</t>
  </si>
  <si>
    <t xml:space="preserve">Det går godt. Der er nok at lave. 
Det der fylder mest er, at virksomheden har startet et nyt område op udover nedgravning af fiber.  
Ift. corona har virksomheden ikke været så ramt. Der er nok at lave.
Dog kan de mærke presset prismæssigt ift. lønniveauer. Der er også kommet flere konkurrenter ift. fibernedgravning. </t>
  </si>
  <si>
    <t xml:space="preserve">Virksomheden har udfordringer med priserne. En oplevelse af, at andre virksomheder kan udføre arbejdet billigere. Konkurrenterne kan gøre det billigere. Virksomheden oplyser, at det er et stigende problem. Op til 30 % billigere - Virksomheden kender ikke den konkrete årsag, men nævner udenlandsk arbejdskraft. Ikke et stort problem, men noget som virksomheden mener er en udfordring. </t>
  </si>
  <si>
    <t>Tage fat på udenlandsk arbejdskraft. Hvad er det, der foregår, når virksomheder ansætter udenlandsk arbejdskraft. 
En oplevelse af, at andre virksomheder kan udføre arbejdet billigere.</t>
  </si>
  <si>
    <t>Er rigtig glad for jura hotline. En del af Cph Fintech. Stort indsats fra DI, det er flot. Mange beslutningstagere forsvandt i marts 2020. Kan nu sælge til revisorer i stedet. Det har medført en ændret go to market. Omstillingsparathed er høj, men evnen er ikke så høj. Digitalt produkt. Egen omsætning stort set det samme. Ift. corona bekymrer den mellemlange , men ikke så bekymret for den lange bane. Primært den makroøkonomiske bane bekymrer. Afhænger meget af de andre store lande i verden.</t>
  </si>
  <si>
    <t xml:space="preserve">DI gør super godt arbejde ift. corona. Godt DI taler med politikerne. Kan ikke se at man kunne have taget politikerne længere. </t>
  </si>
  <si>
    <t>Nytiltrødt direktør i CREO
Arbejdsgruppe er netop sat i gang omkring bæredygtighed og de 17 verdensmål, arbejder med digitalisering</t>
  </si>
  <si>
    <t xml:space="preserve">Fokus på styrker og genfortælling. Visions-missions-ledelses-arbejde </t>
  </si>
  <si>
    <t>Bedre indsigt i hvordan CREO kan bruge DI og forskellen mellem DI og Danske Arkitekter</t>
  </si>
  <si>
    <t>Lige nu er de lukket på grund af covid-10. Men når de åbner igen forventer de at vækste 25 pct. og ansatte medarbejdere. 
Fjernundervisning elever i teori, men alle elever der skal flyve er sat på pause - de kommer ½-1 år bagud. Som det ser ud nu forventer de, at der også er elever til, når covid-19 er ovre, og
OVerenskomstforhandlinger var mest fleksibilitet</t>
  </si>
  <si>
    <t>Har haft nogle lange forhandlinger omkring en virksomhedsoverenskomst. Medarbejdernes forestillinger og krav har været store. Men de skal nok lande en aftale. 
Har været lukket ned i 6 mdr. på grund covid - får lønkompensation og øvrige hjælpepakker. Pengene fra hjælpepakker tager for lang tid at få. Pengene fra seneste nedlukning i marts kom i november 2020. Betalingen til lønkompensation fungerer nogenlunde, her kommer pengene rettig. 
Markedet er påvirket af covid-19 - kan måle der er en efterspørgsel fra elever men også en afventen ift. at gå i gang med pilotuddannelsen -det kan på sigt grund af usikkerhed fra luftfartsbranchen give en mindre efterspørgsel fra elever
Han er usikker om hvorvidt skolen skal holde lukket. De to øvrige skoler holder delvist åbent, men skolerne er en videregående uddannelse og et liberal erhverv, hvilket siger at de skal holde lukket. Trafikstyrelsen vil ikke tage stilling til om de skal have lukket og henviser til sundhedsmyndighederne, som blot giver anbefalinger.
Trafikstyrelsen vil ikke vise kulør - de vil ikke tage stilling til andet end luftfartsloven. Men det er dem som regulere skolen. Men vil ikke svare på spørgsmål.</t>
  </si>
  <si>
    <t xml:space="preserve">
Savner en generel indgang - svært at finde ud af hvor man skal ringe hen i huset. Kan ringe til en kendt medarbejder, men risikere at de ikke ved hvem man skal tage med i DI omvendt </t>
  </si>
  <si>
    <t xml:space="preserve">Faldende aktivitet i forhold til sidste år. Mener det ulmer lidt pga. corona.  </t>
  </si>
  <si>
    <t>Business as usual. Ikke specielt</t>
  </si>
  <si>
    <t>Ikke specielt</t>
  </si>
  <si>
    <t>FMI og udbud, som jeg tror han gerne vil drøfte med jer i FAD</t>
  </si>
  <si>
    <t xml:space="preserve">Det går fornuftigt - bedre end forventet. Omsætning på vej mod normalt niveau inden corona. 
Bøvler mest med prisstigninger på råvarer og mangel. Store udfordringer med at få prisstigninger igennem til kunderne.Både problem med emballage, metal og plastik.  </t>
  </si>
  <si>
    <t xml:space="preserve">Usikkerhed. Hvad sker der? Nye bølger af corona. 
Har en nagelfast vækststrategi, men er lidt tilbageholdende med at sætte gang i det. 
Materiale mangel - se ovenfor. 
Lidt bekymret ift lån og vækst - støtte til at sikre vækst på lidt mere understøttende vilkår. </t>
  </si>
  <si>
    <t xml:space="preserve">DI støtter godt om og presser på ift. corona. 
Er blevet hjulpet godt ift. 
Gøre det nemmere for virksomheder.
Længere praktikperioder for ledige - tør ikke ansætte pt. pga situationen. 
Mere synlighed ift. muligheder - lidt lange skriv fra Sandahl. 
Konkrete forslag til hvad man kan gøre. 
Får 100.000 kr til noget markedsføringskampagne fra genstart. </t>
  </si>
  <si>
    <t>66.21.00</t>
  </si>
  <si>
    <t>662100 Risiko- og skadesvurdering</t>
  </si>
  <si>
    <t>vækst - bringe virksomhed til next level - herunder IT mæssigt</t>
  </si>
  <si>
    <t>corona - fagfleksibilitet</t>
  </si>
  <si>
    <t>er godt tilfreds med vores ydelser</t>
  </si>
  <si>
    <t>Det går alt taget i betragtning godt.
Er dog dybt foragte over, at man i DI  opfordrer til udenlandsk arbejdskræft, og at man ikke tænker på sikkerhed i forbindelse  corona og smitterisiko.</t>
  </si>
  <si>
    <t>Egentlig ikke</t>
  </si>
  <si>
    <t>Sikre at overenskomsterne virker ordentligt</t>
  </si>
  <si>
    <t>88.10.10</t>
  </si>
  <si>
    <t>881010 Hjemmehjælp</t>
  </si>
  <si>
    <t>Går godt, men har store problemer med rekruttering af arbejdskraft</t>
  </si>
  <si>
    <t xml:space="preserve">Rekruttering af arbejdskraft. </t>
  </si>
  <si>
    <t>Oplever, at der generelt er et problem i samfundet og en forkert indstilling. Oplever at ansatte melder sig syge eller går sin vej. Fastholdelse af medarbejdere udgør et stort problem. 
Det er for nemt ikke at arbejde i dag. Der bør stilles flere krav fra jobcentrene og/eller fagforeningerne. Møder ingen hjælp fra kommunen eller jobcentrene. Tilbyder gennem jobcentrene praktik, men oplever at folk aldrig når at starte af forskellige årsager (sygdom, graviditet mm.), hvilket er spild af ressourcer fra virksomhedens side.</t>
  </si>
  <si>
    <t>Murersektionen, Bygningsentreprenørsektionen, Kloaksektionen</t>
  </si>
  <si>
    <t>Det går sådan set meget godt pt.  Det der fylder meget er, at få gang i ordrebøgerne Og holde det kørerende.</t>
  </si>
  <si>
    <t>ikke noget pt</t>
  </si>
  <si>
    <t>Forenkle procedurer. Ikke så meget bureaukrati ved at skulle ansætte lærlinge. Det er tidskrævende</t>
  </si>
  <si>
    <t>Det går fint med masser at lave i denne rådgivende ingeniøervirksomhed</t>
  </si>
  <si>
    <t>Kommunikationen til kunder og andre virksomheder er (selvsagt) presset af corona-situationen. Det kan også være svært for tiden at finde nok kvalificeret arbejdskraft til at løse de mange indkomne opgaver.</t>
  </si>
  <si>
    <t>Han bruger kun meget lidt af de mange ting, som DI tilbyder. Jurahjælp en sjælden gang imellem til ansættelsesforhold/kontraktforhold gør medlemskabet til etnødvendigt onde. Han foreslår, at man kunne sætte kontingentet ned for dem, der kun bruger meget lidt af hele paletten af mulighederne hos DI.</t>
  </si>
  <si>
    <t>Virksomheden har travlt. De har bevidst skaleret lidt ned for at kunne strømline opgaverne - de kunne sagtens være flere, men det ønskes ikke</t>
  </si>
  <si>
    <t>Ingen større udfordringer. Et par af deres opgaver under corona er blevet udskudt.</t>
  </si>
  <si>
    <t>Virksomheden har ikke brugt DI så meget. De gange, hvor virksomheden har henvendt sig til DI, har de fået de svar, de søgte - tilfreds medlem.</t>
  </si>
  <si>
    <t>Det går godt. Han nævner 3 gode ting han bruger os til ( juridiske emner, bruger hjemmesiden vedr. ansættelsesforhold (vi har altid det nyeste) og lønforhold.</t>
  </si>
  <si>
    <t>De har ikke nogen væsentlige udfordringer. Kvalificeret arbejdskraft er svær at finde (men det er det jo for alle), så de tænker mere i optimering af produktionsapparatet. Smart teknologi og optimering ved maskinerne.</t>
  </si>
  <si>
    <t>Blive ved med det vi gør. Han var glad for lokale tiltag. 
Han ville også gerne have link til det nye Lærepladsfællesskab.</t>
  </si>
  <si>
    <t>71.12.90</t>
  </si>
  <si>
    <t>711290 Anden teknisk rådgivning</t>
  </si>
  <si>
    <t>Det går godt, men er udfordret af dansk lovgivning inden for energiområdet</t>
  </si>
  <si>
    <t>Ja, dansk lovgivning</t>
  </si>
  <si>
    <t xml:space="preserve">Stor utilfredshed med DI-energi og Bioenergi. Oplever at man kun er der for de store medlemmer og ikke lytter til de mindre. Har derfor meldt sug ud af de to branchefællesskaber og meldt sig ind i Dansk Erhverv. Er dog stadig DI medlem, da man er tilfreds med Personale jura. Viste ikke noget om vores Regional foreninger,  og vil gerne kontaktes. </t>
  </si>
  <si>
    <t>Talt med Hans Granhøj - Leder af sektionen for entredøre. Peter Wassberg er koncerndir. og sidder i Sverige. Afd. i DK er en meget lille del af koncernen.
De fremstiller døre til specielle formål så som brand og tyverimodstand eller støj- og gastætte mm.
Det som optager dem nu er at være så tæt på kunderne som muligt i en coronatid.
De kan ikke klage, da de er på budget, men ser frem til en åbning. Bare det at forsamlingsforbuddet hæves fra 5 til 10 gør at de nu kan få møder emd de mindste foreningsbestyrelser.</t>
  </si>
  <si>
    <t>At møde kunderne, som ofte er betyrelser i boligforeninger, der må udsætte bestyrelsesmøder og derved beslutninger om køb af ders produkter.
Disse kunder er ikke typiske bruger af eks. Teams.
Det går bedre med industrikunderne.
Alt i alt klager de ikke over de udfordringer de står med, når de ser hvad andre brancher har af udfordringer i denne tid.</t>
  </si>
  <si>
    <t>Har lige brugt DI i en afskedigelsessag - Det var en god service
Slutter samtalen med at understrege at de er super tilfreds medlem.</t>
  </si>
  <si>
    <t>At få en hverdag til at fungere. Har haft hjemsendt 9 mand i 2 måneder - og har ikke haft omsætning, men samtidig omkostninger til fx husleje. Samtidig var de som beliggende i Hjørring også lukket ned i efteråret ifm. mink-situationen, hvor de havde 7 mand hjemsendt. Det havde også kæmpe indflydelse på deres situation, at kommunegrænsen lukkede, da de ikke kan "nøjes" med at være i egen kommune. De er afhængige af oplandet. Salgsafdeling lukket fra 28. dec. til 1. marts.</t>
  </si>
  <si>
    <t>Har hovedsageligt salg til private, og omsætningen ift. sidste år er faldet.</t>
  </si>
  <si>
    <t xml:space="preserve">Det er svært at navigere rundt i det hele ifm. corona situationen. Set i bakspejlet har der været et par gange, hvor man har været på bagkant fx i forbindelse med genåbning. Regeringen tror, at når man åbner op, så er alt bare automatisk bare helt normalt. Han nævnte eksemplet med hjemsendte medarbejdere. Hvis man med kort varsel genåbner og siger, at nu åbner det hele og alle mand kan komme tilbage, så er der ikke automatisk arbejde til dem, da de ikke har haft mulighed for med kort varsel at planlægge. Så er der reelt opgaver til dem? Bedre vilkår, planlægningsmuligheder - og fleksibilitet. Han nævnte fx 30 procent reglen - for ham kunne det også være fint med 10 eller 20 procent. Regler er for firkantede. Og så forholder man sig til i forbindelse med hjælpepaker til perioder, der er skubbet i tid. Han havde pga. november-nedlukningen i Nordjylland ekstraordinært fået skubbet nogle ordre og leveringer og reperationer til begyndelsen af december (en pukkel), som så var den, han blev beregnet efter. Men den var jo netop ekstraordinær. </t>
  </si>
  <si>
    <t>Det går godt. 
Produktion og salg</t>
  </si>
  <si>
    <t>Priserstigninger og leverancesikkerhed. Man hører på vandrørerne at det kan blive svært at skaffe de nødvendige materialer</t>
  </si>
  <si>
    <t>Fokus på byggesagsbehandling. Processerne er blevet meget administrativt tunge både hos de offentlige instanser og efter at sagsbehandlingen er rykket ud hos de rådgivende ingeniører. Det er så omfattende at det er en hindring for salget.</t>
  </si>
  <si>
    <t>32.50.00</t>
  </si>
  <si>
    <t>325000 Fremstilling af medicinske og dentale instrumenter samt udstyr hertil</t>
  </si>
  <si>
    <t xml:space="preserve">Manglende salg. Situationen er alvorlig, fordi verdensøkonomien er nedadgående. Det internationale salg er nedadgående, og der er ikke behov for annæstesiapparater. Salget i Danmark går godt, men internationalt går det skidt. Afrika, Asien osv. er meget økonomisk ramt, og der investeres ikke længere. 
Medarbejderne har tidligere været på arbejdsfordeling. Har allerede mistet godt medarbejdere på grund af anvendelse af arbejdsfordeling. Medarbejderne går til andre brancher, hvor der ikke er samme problemer. </t>
  </si>
  <si>
    <t>Samme ovenfor. 
Derudover bidrager rejsestriktionerne til problemerne. Der kan ikke skabes ordentlig kontakt mellem virksomheden og dennes distributører. Det er helt indstillet i øjeblikket.
Salgsmæssigt er virksomheden gået fra at sælge 350 apparater i 2019 til 150 2020. Det er en voldsom nedgang. Der har allerede været afskedigelsesrunder, og der kan ikke skæres mere.</t>
  </si>
  <si>
    <t xml:space="preserve">Det er vanskeligt, fordi behovet handler om konkret branchekendskab i en konkret niche om anæstesiapparater. </t>
  </si>
  <si>
    <t>Managementrådgiverne</t>
  </si>
  <si>
    <t>Det går hurtigt fremad - salg går godt. Hyrer igen. Større udvidelse</t>
  </si>
  <si>
    <t xml:space="preserve">Medarbejderrekruttering, fastholdelse og udvikling. - specialiseret arbejdskraft. </t>
  </si>
  <si>
    <t xml:space="preserve">Hvad er værdiskabelsen i de forskellige brancheforeninger? OK arrangementer. Men hvor får vi gavn. OK med direktørnetværk. OK AI netværk. DI skal skabe gode fora og mødes. Udnytte potentialer ude i verden. Hjælpe på eksport - udvikle virksomhden med ledelse. Ønsker hjælp til at lære af de virksomhder der gør det godt. Fin tmed politisk interressevaretagelse. Lettere og mere  tilgængelige tilbud og bedre tilbud - fx digital ledelse, rebel ledelse. Netværk om at klare sig godt på eksportmarkedet - gøre det bedre. </t>
  </si>
  <si>
    <t>Det går fint hos dem. De har ikke kunne mærke noget - kun meget lidt på eksporten. De kan mærke noget på eksporten til Sverige men det er pga. støtteordningerne og skyldes ikke corona.</t>
  </si>
  <si>
    <t>Stigende priser på det de køber ind. De kniber med at få fat i stål - og det stiger voldsomt.</t>
  </si>
  <si>
    <t>Bruger Dansk Agroindustri, hvor han sidder i bestyrelsen. - DI bruger deres regnskabschef mest til personalejura. Han er mægtig godt tilfreds med os og ved, at der er en hel masse aktiviteter, men han har ikke mulighed for at prioritere at benytte sig af dem. Han føler sig godt orienteret.</t>
  </si>
  <si>
    <t>coronasituationen og lønforhandlinger optager virksomheden.</t>
  </si>
  <si>
    <t xml:space="preserve">Coronarestriktionerne. Lønforhandlinger. Få gang i salget igen. Føler ikke DI udfordrer Regeringen nok. Sammenarbejdet med DI fungerer ikke. Træt af spørgeskemer fra DI hele tiden. Mangler hjælp fra DI til at få Coronarestriktionerne ophævet. </t>
  </si>
  <si>
    <t xml:space="preserve">Føler ikke at DI bakker op i forhold til lønforhandlinger og coronasituationen. DI burde sætte sig tungere på coronadagsordenen, og vise medlemmerne at de kæmper for en genåbning af samfundet til fordel for medlemsvirksomhederne.  </t>
  </si>
  <si>
    <t xml:space="preserve">Talt med Helle Orluff. Det går nogenlunde. Der er OK at lave. Ordrer holdes hen pga. </t>
  </si>
  <si>
    <t>Ordrer holdes hen pga. usikkerhed om tilskudsordninger. Burde udskydes til 2022 - så der ikke bliver overophedet. Tilskud meget forvrængende når det gives til dansk produceret. Dana Vinduer oplevede det som unfair konkurrence, at man ikke havde et krav om, at producenter skal være danske, når nu Dana Vinduer netop udbyder danske vinduer. De store konkurrenter som Velux får produceret i Polen, hvilket giver unfair konkurrence til de danske producenter</t>
  </si>
  <si>
    <t>Forrygende travlt. Leverer primært til medicinal og databranchen.
Var nedlukket 3 mrd. i foråret 2020, men har haft rigtig travlt siden.</t>
  </si>
  <si>
    <t>Passe på at holde smitte ude af virksomheden.</t>
  </si>
  <si>
    <t>Er godt tilfreds med DI</t>
  </si>
  <si>
    <t>55.30.00</t>
  </si>
  <si>
    <t>553000 Campingpladser</t>
  </si>
  <si>
    <t xml:space="preserve">altså det der optager der os det er at åbne op for sæsonen . Det kan ikke gøre fuldt  pga corona, vi kan åbne hytter, men ikke badelande cafeer mv. Tester MA 1 gang om ugen. Fra minimla drift i vinteren, nu mander vi op i forbindelse med at vi åbner op. Rent omsætningsmæssigt mange danske kunder, Ved dne jyske vestkyst fra tyskere. det plejer vi. </t>
  </si>
  <si>
    <t>Usikkerjed om turisme og genåbning.derfor med kort horisont. Meget en dag af gangen. Svært navigere rundt i. 
Fordi tidligere omsætning med badelande har været fuldstændigt lukket. Søger va</t>
  </si>
  <si>
    <t xml:space="preserve">DI gør det godt. Vi er glade for de her mange opdatereringer, både på DI.dk og på mail. Digital dagsorden tager vi til os. det kan måles på bundlinjen. 
godt med webinarer. I gør det godt polisk. Brug HR OPO fik gode råd med. Fungerer godt for os. Bruger DI's informationsflow. Morgenbreefing. 
Vi har god kontakt i DI Tursime . Jeg ved jeg ved jeg finde det jeg skal bruge. Jeg er godt tilfreds og synes I har det jeg skal bruge. </t>
  </si>
  <si>
    <t>Corona - vi holder snottet i eget spor og udvikle forretning som vi gerne vil. Vi ønsker at komme tilbage til normalen. Ikke meget udstyr i DK - meget eksporterende. I starten udfordrende pga. asien. Blevet meget bedre her i 3. og 4. kvarta. Vi kan ikke klage - mange har har det meget værre. Vi kommer igennem med et lille plus på vækstsiden - ikke som budgetteret før corona. Alt i alt kører det ok. Grøn omstilling bicdrager vi til. Vi driver ikke , men hjælper den grønen omstilling på vej. Cyber - at sikre at vi er cyberressilient på egen infrasstruktur og andre. ISO 1001 certificering.</t>
  </si>
  <si>
    <t>Udfordret på at få de rigtige software. Der er de nødt til at se mod verden, for der er DK simpelthen ikke stærke nok.</t>
  </si>
  <si>
    <t xml:space="preserve">Lille virk. så personalefronten. Hun bruger meget os i DI. 
Hvis der kan komme mere støtte og support på IT og cyber. Vi blev kontaktet af FEDS -, som stiller ressourcer til rådighed - kigge mere ind i det fr a DI's side til SMV'erne. Konkrete værktøjer og hjælp, for det er ofte dét, der er udfordrende hos SMV'er.
Casper overtog i oktober og var her meget opmærksom på, hvordan virksomheden fremover skal stille skarpt på FN's Verdensmål. Han efterspurgte hjælp til at identificere relevante verdesmål og hvordan arbejdet med det fungere og skal gribes an. Gav ham di.dk/sdg, så han kunne læse mere og høre andre virksomheders historie samt se diverse værktøjer. Fortalte kort om Value Scan. Han var interesseret i at få DI-konsulenter ud i virksomheden og rådgive og sparre. </t>
  </si>
  <si>
    <t>E-commerce i Norge og Sverige</t>
  </si>
  <si>
    <t xml:space="preserve">Danfilter er glade for medlemskabet - men Henriuk vil gerne gøre endnu mere brug af DI, så jeg har delt diverse brochurer med Henrik og sagt at han og hans ansatte altid kan ringe til mig, og så vil jeg hjælpe dem videre. </t>
  </si>
  <si>
    <t>Danske Maritime, Fremstillingsindustrien</t>
  </si>
  <si>
    <t>Telefonnummeret til dem er til Danfoss – ikke til Danfoss Ixa. De kan hos Danfoss ikke se, at der skulle være en Frank Hansen som leder/direktør af Danfoss Ixa. Receptionisten kan heller ikke finde en, der har den mailadresse som Frank Hansen står opført med: fhansen@danfoss.com
Receptionisten kunne ikke fortælle mig, hvem der så er leder/direktør for Danfoss Ixa.</t>
  </si>
  <si>
    <t>23.20.00</t>
  </si>
  <si>
    <t>232000 Fremstilling af ildfaste produkter</t>
  </si>
  <si>
    <t>Har travlt</t>
  </si>
  <si>
    <t>Mangler dygtige chauffører</t>
  </si>
  <si>
    <t xml:space="preserve">Har ikke brugt DI i nu. </t>
  </si>
  <si>
    <t>Alle er i arbejde, tilpas med kunder og fyld ordrebog</t>
  </si>
  <si>
    <t>ingen særlige udfordringer</t>
  </si>
  <si>
    <t>At komme ovenpå og finde ro efter et år med corona. Vi havde ikke forventet, det havde trukket så længe ud. Hvad kommer efter corona? 
Vi har arbejdet med at etablere nye digitale salgskurser, men vores produkt (specialbyggede lifte, der fungerer på alle typer terræn) er et kunderne skal prøve og mærke.</t>
  </si>
  <si>
    <t xml:space="preserve">To ting: vores finansielle situation - vi brugt mange ressourcer på at holde virksomheden kørende, og at kunne rejse ud til vores kunder. 
Vi er optaget af, hvordan vores finansielle samarbejdspartnere vil se på vores virksomhed. 
Vi håber, der kommer styr på vaccinerne, så vi kan komme ud og tale med vores kunder på eksportmarkederne. Vores kunder er typisk kommuner. Et salg tager typisk to år. Tyskland er vores hovedmarked, men forhandleren har ikke villet køre ud og kunderne har ikke villet se sælgerne. Vi tænker over, hvem af vores konkurrenter, der har ressourcerne til at stå det sidste af krisen igennem. </t>
  </si>
  <si>
    <t xml:space="preserve">Vi oplever ikke, at støtteordningerne og hjælpepakkerne har været rettet mod vores type virksomhed. </t>
  </si>
  <si>
    <t xml:space="preserve">De opsagde to medarbejdere under corona, og havde en kort periode med lønkompensation. Nu er alle medarbejderne tilbage, og de har meget travlt på virksomheden. </t>
  </si>
  <si>
    <t xml:space="preserve">Vi skal arbejde for at sænke topskatten. </t>
  </si>
  <si>
    <t>DI Service, DI Life Science</t>
  </si>
  <si>
    <t>72.11.00</t>
  </si>
  <si>
    <t>721100 Forskning og eksperimentel udvikling indenfor bioteknologi</t>
  </si>
  <si>
    <t>Medicinsk udstyr til bemandet rumfart. Rumprogrammerne er langsigtede og er ikke så påvirkede af COVID19. Medarbejderne er udfordrede af at arbejde.</t>
  </si>
  <si>
    <t>Nej, ikke ud over COVID19. Bruger mest personalejura. Godt samarbejde med Richard Larsen og FAD. Og lønstatistik.</t>
  </si>
  <si>
    <t>Har svært ved at pege på noget specifikt.</t>
  </si>
  <si>
    <t>20.20.00</t>
  </si>
  <si>
    <t>202000 Fremstilling af pesticider og andre agrokemiske produkter</t>
  </si>
  <si>
    <t xml:space="preserve">Det går ok. Vi holder skinnet på næsen og kører derud af. men lidt mindre at lave end normalt. </t>
  </si>
  <si>
    <t xml:space="preserve">Lovgivningen! 
Vi sælger desinfektionsvæske. Lovgivningenr er i dag er statisk og ikke agil. Der er også mange ændringer heletiden.. Der er en showstopper. Vi har potentielt 6 mio kunder, i dk, der kan have glæde af vores produkt. Læger og sygeplejersker ved godt, hvordan mand desinficerer sine hænder. Men vi har et alternativt produkt, der gør det muligt at desinficere uden brug af alkohol, og det betyder vi kan sikre at et alternativ til f.eks. børn, så de ikke får udtørrede hænder. Med vores vandbaserede produkt har vi fået disspensation fra dansk lovgivning, men vi venter på ændret EU lovgivning.  
Ham mener det er sundhedsministeriet, der står for den lovgivning, </t>
  </si>
  <si>
    <t>Det kan DI sikkert. Hvis vi ved fælles hjælp kunne få Statens Seruminstitut til at åben deres øjne for, at man trygt kan desinficere uden brug af alkohol. Men man har altid brugt alkohol. Ses også i cowboy film, hvor de bruger whisky til sår.  Alkohol virker, men er ikke behageligt for hænderne. Vi har næsten ingen eksport. kun på maskiner. - Virksomheden producerer både maskiner til desinfiktion og væsken. Han kender ikke DI Life Sciece og DI Vand, men jeg lovede at vi giver disse oplysninger videre til dem. 
Maskinerne har de solgt i ti år, men væsken er nyere. Kunderne er f.eks. boligforeninger, der skal undgå legionella i vandet, eller landmænd, der skal sikre sundt vand til sine dyr. 
tyskland. talt med di men</t>
  </si>
  <si>
    <t xml:space="preserve">Jens havde ikke tid, så det blev foreløbig en kort snak. Han lovede at ringe tilbage asap -men har ikke hørt fra ham 
Men han nåede at sige, at det bare går godt i deres virksomhed -og dertil godt tilfreds med DI. </t>
  </si>
  <si>
    <t>Se ovenfor</t>
  </si>
  <si>
    <t>Det går strygende. Ingen udfordringer med Corona. Meget optaget af alle deres projekter.</t>
  </si>
  <si>
    <t>Ikke rigtig noget. Alt går godt. Meget tilfreds med medlemskab af DI.</t>
  </si>
  <si>
    <t>Virksomheden havde haft en fagforeningssag, hvor en advokat fra DI havde hjulpet. Det havde været supergodt håndteret og helt perfekt. Det havde betydet, at det havde taget "minimalt af virksomhedens tid, hvor det ellers kunne have taget maksimalt tid. Så tak for det!"</t>
  </si>
  <si>
    <t>Det går fint for virksomheden, som monterer og servicerer køleanlæg. De er ikke berørt af Coronasitiationen.
Derfor er fokus som altid, at give kunderne en god oplevelse, som kan være med til at få flere kunder.</t>
  </si>
  <si>
    <t>Det er nærmest umuligt at finde faglærte medarbejdere og i øjeblikket et det på stand by ift. opstart af praktikplads grundet corona.
Mangel på kvalificeret arbejdskraft i deres branche er et vilkår. Man må oplære selv og håbe de ikke bliver headhuntet.</t>
  </si>
  <si>
    <t>Det er udemærket tilfreds med DI
De var ikke bekendt med Lærlingeindsatsen og derfor tilbyder jeg at de kan blive kontaktet for en update, da de står med nogle udfordringer.</t>
  </si>
  <si>
    <t xml:space="preserve">Lidt mindre omsætning end det plejer. </t>
  </si>
  <si>
    <t>Har gjort brug lønkompensations ordning og dermed beholdt alle medarbejdere. 
Mangler info i forhold hvilke kompensationsordninger der gælder efter påske</t>
  </si>
  <si>
    <t>Fastholde højt informationsniveau i forhold til div. corona tiltag og ordninger.</t>
  </si>
  <si>
    <t>Der er god gang i virksomheden og i branchen (byggeriet) og det går strygende. De har heldigvis ikke været ramt af corona.</t>
  </si>
  <si>
    <t>Stigende råvarepriser (pvc), men ellers ikke rigtigt noget.</t>
  </si>
  <si>
    <t>Ikke rigtigt noget. De trækker lidt på os en gang imellem vedr. overenskomster, men har ikke behov for yderligere.</t>
  </si>
  <si>
    <t>16.24.00</t>
  </si>
  <si>
    <t>162400 Fremstilling af træemballage</t>
  </si>
  <si>
    <t>Skaffe råvarer (træ) - emballage-virksomhed i en travl tid. 
kører en sag om unfair konkurrence i Norge - føler sig godt supporteret af APO.</t>
  </si>
  <si>
    <t>Prisændringer / himmelflugt kva corona. Lagrene i bund
mangler træ til paller - forsyning i bund. 15% nedgang i 2020 i omsætning, men 10 største kunder holdt sig heldigvis oven vande.
Kører en sag om unfair konkurrence i Norge - føler sig godt supporteret af APO.</t>
  </si>
  <si>
    <t xml:space="preserve">"Kunstig lav pris i kommunen". </t>
  </si>
  <si>
    <t xml:space="preserve">Odense Kommune sænker priserne. Overladt til kommunens "humør". Ved at skære ned pga. lavere priser. Tidl. måtte en rengøring tage 54 min., men nu 48. min. Svarer til en nedgang på 5 pct. Meget. </t>
  </si>
  <si>
    <t xml:space="preserve">Netværk inden for hjemmepleje, politisk interessevatetagelse etc. </t>
  </si>
  <si>
    <t>Manglende ordrer på det danske marked - særligt i metal-industrien, som betyder, at økonomien er presset - bl.a. også pga. nye investeringer i Danrobotics selv, at Covid-19 ramte. I Tyskland sker der tilgengæld meget lige nu, hvorfor virksomheden er i gang med at etablere sig også i Tyskland. Des længere Covid begrænser metal-industriens investeringslyst - des sværere bliver det for Danrobotics.</t>
  </si>
  <si>
    <t>Metal-industriens manglende investeringer det seneste år, skyldes dels for nogen, at de har for travlt til projekter af denne karakter og/eller, at virksomhederne er usikre på deres egen fremtid, hvorfor de afholder sig fra at investerere i automatisering af deres produktion. Danrobotics har selv måtte afskedige medarbejdere i februar pga. manglende ordrer.</t>
  </si>
  <si>
    <t>God støtte fra DI til at sætte fokus på vigtigheden af, at virksomhederne fnder løsninger via automatisering af deres produktion. 
Har dårlige erfaringer med arbejdsfordelings-ordninger, der slet ikke passer ind til mange af SMV'erne - og vanskeligt at navigere i Covid-tider, med svar og regler, der ændrer sig hele tiden.</t>
  </si>
  <si>
    <t xml:space="preserve">Det går godt. </t>
  </si>
  <si>
    <t xml:space="preserve">Han ser ikke umiddelbart nogle store udfordringer. Dog kunne virksomheden fremadrettet godt få problemer i forbindelse med priser og tidspunkter for leveringer af varer til deres byggeprojekter. </t>
  </si>
  <si>
    <t xml:space="preserve">Ikke gjort sig de  store tanker om, hvad DI kan gøre bedre. Han kan læse, at vi er rimelig aktive ift. genåbning, hvilket han sætter pris på. Byggeriet er heldigvis ikke en udfordret branche. </t>
  </si>
  <si>
    <t>Industriens Almene Arbejdsgiverforening, Plastindustrien i Danmark</t>
  </si>
  <si>
    <t>38.11.00</t>
  </si>
  <si>
    <t>381100 Indsamling af ikke-farligt affald</t>
  </si>
  <si>
    <t>Virksomhedens 3 fokusområder: 1) Trimme/strømline virksomheden 2) udvikle virksomheden 3) skaffe nye kunder</t>
  </si>
  <si>
    <t>Verjlig - frost har været den største udfordring. Herudover personalemæssige udfordringer (internt fnidder mellem medarbejderene). Jeg oplyste i den forbindelse at det også er noget vi i personalejura kan hjælpe med håndteringen af.</t>
  </si>
  <si>
    <t xml:space="preserve">Bruger også ikke så meget men er tilfreds nok. Vil gerne til at bruge os noget mere. Mange af vores arrangemeneter er online og det er ikke lige medlemmets stil.  Infobreve skal have flere bullitspoints, Det tager for lang tid at læse dem. </t>
  </si>
  <si>
    <t>Vi er ramt af  corona ......mandag og fredag hjemme  over sommerferien...... bøvl med fagforeninger ift enkeltdags fremmøde . fyrede 2.... november normalt - men Året fik et god slut resultat...... Kunne godt tænke sig mere fleksibiltet mellem  arbejdsgivere og fagforeninger  under force majeure som Corona ift parkering af medarbejdere.....</t>
  </si>
  <si>
    <t xml:space="preserve"> Gode fremtidsudsigter .fuld gang med grøn omstilling - miljøcertifiseret.. udenlandsk arbejdskraft er fin</t>
  </si>
  <si>
    <t>Informations breve corona godt.... Netværk ville gerne mere.. (ikke online)</t>
  </si>
  <si>
    <t>Det går rigtig godt, og efterspørgslen er ikke ramt af corona, tværtimod har der været rasende travlt det sidste halve år.</t>
  </si>
  <si>
    <t>Det, der fylder mest pt., er to langtidssyge medarbejdere, som kombineret med stor efterspørgsel giver større pres på de resterende medarbejdere.</t>
  </si>
  <si>
    <t>Kan ikke komme på noget, og er godt tilfreds med den service de får fra os.</t>
  </si>
  <si>
    <t>25.12.00</t>
  </si>
  <si>
    <t>251200 Fremstilling af døre og vinduer af metal</t>
  </si>
  <si>
    <t>Det går ganske godt. Covid-19 har ikke påvirket forretningen. Medicinalbranchen og sygehusene, er primære kunder.</t>
  </si>
  <si>
    <t>Lars kunne godt ønske at vi var bedre til at formidle resultaterne af overenskomster, så det var nærmere at give videre til de ansatte.
Grøn omstilling er et område de kommer til at fokusere mere på. De primære kunder er medicinalbranchen, og de stiller flere og flere krav til bæredygtighed. Jeg informerede om, at det var et stort fokusområde i DI, og at han var velkommen til at række ud, hvis han savnede sparring.</t>
  </si>
  <si>
    <t>Lars forespurgte på lederuddannelser, hvilket jeg selv sørger for at løse. Jeg snakkede ligeledes ledelsesnetværk, hvilket jeg også sørger for at følge op på. Lars kunne godt savne at have en kontaktperson, så ikke det forekom at være et meget stort hus, hvor man ikke helt vidste hvor man skal gribe fat. Jeg har tilbudt Lars, at han er velkommen til at kontakte mig, såfremt han har brug for hjælp.
De er meget tilfredse med vores juridiske hjælp.</t>
  </si>
  <si>
    <t>Har meget travlt og har ikke været ramt så hårdt af covid udfordringer grundet fabriksarbejde. 
Producerende virksomhed med elementbyggeri til huse med speciale i lavenergi og specielle løsninger.</t>
  </si>
  <si>
    <t xml:space="preserve">Udfordringer med myndigheder, materialer. Helt vanvittigt med flaskehalse med brand- statik rammer virksomheder så hårdt med nye br18 krav. Eksploderet med beukrati som de skal forholde sig til. 
Bruger mange af egne penge til at udvikle C02 neutrale huse. 
Er meget frustreret over dbi og systemet generelt fordi der findes så mange andre produkter end Rockwool der kan bruges. </t>
  </si>
  <si>
    <t xml:space="preserve">DI kunne godt gøre mere politisk for smv til at gå andre veje end de traditionelle. Fx få vedtaget tilskudsordninger i DK, fx på lige fod med modellen i Tyskland. 
Finde støttekroner til videreudvikling af matr. / konstruktioner - industriens fond? For smv er det meget dyrt når der skal udvikles. 
Der skal lyttes mere til de små, for det er alt for ofte de store der sætter dagsordenen og dem der lyttes til. 
Vil meget gerne i dialog og ud med budskab om at bevise at smv kan bygge utradtionel og samtidig være C02 neutrale. 
Samlet C02 pr. m2 ved byggeri bør være strengere krav. Politisk som virksomsheden godt kunne tænke sig at DI gik ind i. </t>
  </si>
  <si>
    <t>Samlet er der begyndt at blive mere travlt. Anderledes tid. Kunderne forventer kort levetid. Kina, USA, Indien, Tyskland. Stor kunde som leverer til flyindustrien er svækket, men andre kunder vokser</t>
  </si>
  <si>
    <t>Prisstigninger og mangel på råvarer. Stålet stiger også i pris. Kuglelejer stiger i pris. De globale værdikæder har ændret sig.</t>
  </si>
  <si>
    <t xml:space="preserve">Rigtig fint at vi ringer med jævne mellemrum. </t>
  </si>
  <si>
    <t>God aktivitet mange kunder og spændende projekter. Der er mange projekter i markedet</t>
  </si>
  <si>
    <t>Adgang til kvalificeret arbejdskraft</t>
  </si>
  <si>
    <t>Vi gør det godt som det er.</t>
  </si>
  <si>
    <t>Elevatorbranchen</t>
  </si>
  <si>
    <t>Det gør rigtig godt i branchen - det buldrer derud af med rigtig mange opgaver. Covid-19 situationen har medført, at montørerne arbejder meget selvstændigt</t>
  </si>
  <si>
    <t>Den største udfordring er at Inspektionsorganerne tolker reglerne forskelligt. Arbejdstilsynet skal tage skære igennem og sikre, at reglerne tolkes ens.</t>
  </si>
  <si>
    <t>Sikre at Arbejdstilsynet tager sine opgaver alvorligt og at AT sikrer at Inspektionsorganerne tolker de gældende bekendtgørelser ensartet - her ligger en stor opgave for Elevatorbranchen.
Sikre bedre forhold og især udstyr på Automatikuddannelsen/Elevatorteknikeruddannelsen. Der mangler især nye styringer på uddannelsen. Her bør Elevatorbranchen sikre, at virksomhederne lever styringer til uddannesen, så eleverne på skolen har nye styringer at arbejde med og ikke kun forældede styringer fra 50érne og 60érne</t>
  </si>
  <si>
    <t>Det går ganske udemærket. De er glade og tilfredse og har de brug for noget, så ringer de.</t>
  </si>
  <si>
    <t>Tingene går sin vante gang, og de er ikke ramt af corona, så alt går godt</t>
  </si>
  <si>
    <t xml:space="preserve">Synes ikke, der er noget vi skal gøre anderledes. Bemærker dog, at medlemsmails fra LSS kan blive mange lange og meget udførlige. Ikke noget der generer, men kunne godt være mere kortfattede mails (også hørt fra andre). Men ellers ringer eller skriver de selv, hvis der er noget. </t>
  </si>
  <si>
    <t>Det går godt. Holder budgetterne og der er godt med forretning i pipeline</t>
  </si>
  <si>
    <t>Prisstigninger på råvarer er meget bekymrende. Især på jern. Det er svært at forklare bygherre</t>
  </si>
  <si>
    <t>Er tilfreds med DI og glad for at kunne ringe, når der er spørgsmål. Men tænker ikke så meget på os, når det går godt.</t>
  </si>
  <si>
    <t xml:space="preserve">Måde til at lave det opsøgende salg. Går godt, men den udviklende del er plaget af nedlukning. Ansøgning på brinttestcenter er i fokus. Samarbejde med Force.  </t>
  </si>
  <si>
    <t>Corona-nedlukning rammer salget. Opsøgende projektudviklingsdel ift nye kunder. Ligger indeks 90-95.</t>
  </si>
  <si>
    <t xml:space="preserve">Politisk proces om gasstrategien. Påvirket af Evida lagt i staten og der er brug for DI til at fokusere dette. Inkl. formidle at brint er en gas.
Glad for arbejdet i DI Energi, ikke mindst overblikket på den politiske del. Bruger også Personalejuridisk rådgivning. Alle afskedigelser kører gennem DI. Fungerer supergodt. </t>
  </si>
  <si>
    <t>Danske Isoleringsfirmaers  Brancheforening</t>
  </si>
  <si>
    <t>Corona.</t>
  </si>
  <si>
    <t xml:space="preserve">Forskellige tilskudspakker fordrejer fuldstændig efterspørgslen. Når der kommer meddelelse om en ny tilskudspakke, afbestiller kunderne allerede aftalte isoleringsarbejder mhp. at der nu først skal søges om tilskud. </t>
  </si>
  <si>
    <t>Martin Brink havde meget stor ros til DI, som han finder har gjort og stadig gør en kæmpeindsats. Som han sagde: "Jeg er et stolt DI-medlem".</t>
  </si>
  <si>
    <t>"Vi er i gang med en masse tilbud, og er ved at komme lidt i gang igen. Vi er mest optagede af det dårligte vejr med regn, sne og frost og vi varsler vores medarbejdere at vi forventer at komme i gang igen efter påske."</t>
  </si>
  <si>
    <t>Vejret</t>
  </si>
  <si>
    <t>"Vi plejer jo at ringe når vi har noget vi gerne vil drøfte med jer, og det bliver vi ved med".</t>
  </si>
  <si>
    <t>Det går o.k. - aktivitetsniveauet er ikke hvad det har været, men de har stadig overskud og klarer sig udemærket</t>
  </si>
  <si>
    <t>Ikke noget særligt</t>
  </si>
  <si>
    <t xml:space="preserve">De føler at de er fint dækket ind. De ved at de altid kan ringe til os. Spurgte til interessen for netværk hos medarbejderne, men han mente at der var så mange tilbud derude og tiden var ikke til det. </t>
  </si>
  <si>
    <t>Råstofsektionen</t>
  </si>
  <si>
    <t>Det går ok. Vi har været forskånet for corona. Mange af vores medarbejdere sidder alene i gravemaskiner.</t>
  </si>
  <si>
    <t>Har udfordringer med myndighedsansøgninger som trækker ud - men det er efterhånden standarden - synes Daniel. Virksomheden overvejer tiltag for at råbe politikerne op; "der skal gøres noget", for det er rigtig svært at komme af med jord.</t>
  </si>
  <si>
    <t>Det kunne Daniel ikke vurdere</t>
  </si>
  <si>
    <t>DI Byg, DI Energi</t>
  </si>
  <si>
    <t xml:space="preserve">Går godt. Ikke ramt af coronasituation. Bedste år i 12 år. Har haft travlt. Underleverandører til Fehmern. </t>
  </si>
  <si>
    <t>Positiv i forhold til fremtiden.</t>
  </si>
  <si>
    <t>Hvor skal affaldet fra den grønne omstilling hen? Fx fra vindmøller og bilbatterier osv. Det er en del af grøn omstilling, og det burde DI også tage stilling til. Debat om miljø og grøn omstilling mangler. DI burde oplyse politikere mere om dette. Hvad er konsekvensen af den gode gerning? Glade for medlemskabet af DI!</t>
  </si>
  <si>
    <t>Har lagt besked om at hun gerne må ringe retur og det har hun ikke gjort.</t>
  </si>
  <si>
    <t xml:space="preserve">Meget kort samtale, da medlemmet har travlt.  </t>
  </si>
  <si>
    <t xml:space="preserve">Overordnet set går det godt i virksomheden. Virksomheden kan ikke pege på særlige udfordringer ud over at den ser frem til fuld genåbning af landet og fjernelse af diverse restriktioner. </t>
  </si>
  <si>
    <t>Har ikke forslag til hvad DI kan gøre bedre. Generelt tilfreds med medlemsskab selvom virksomheden dog ikke er meget i dialog med os.</t>
  </si>
  <si>
    <t>Det går generelt godt, men der går det stille med opgaver for nuværende. Det er primært i Danmark, at det er gået lidt i stå pga. Corona, i fx Sverige oplever de ikke den samme opbremsning. Dog er der kommer ordre ind til sommeren og efteråret, og derfor forventer han, at det retter sig lidt op. De har den arbejdskraft, som er nødvendigt, og så fald kan de låne manpower fra koncernforbundende virksomheder i Sverige og Norge.</t>
  </si>
  <si>
    <t>Manglende opgaver pga corona nedlukningen, men opgaverne for sommeren og efteråret er begyndt at komme ind.</t>
  </si>
  <si>
    <t>Konstantin er godt tilfreds, og har ikke mærket overgange fra DB til DI. Som han siger, at når han ikke har bemærket en forskel (især negativ), så må det jo være godt.</t>
  </si>
  <si>
    <t xml:space="preserve">Thomas havde meget travlt, men det går godt. Han er med i forskningsudvalget som han er glad for. </t>
  </si>
  <si>
    <t>Nej.</t>
  </si>
  <si>
    <t xml:space="preserve">Thomas synes vi gør det godt og havde ingen forslag. </t>
  </si>
  <si>
    <t>VikarBranchen</t>
  </si>
  <si>
    <t>Vi går og venter på, at regeringen opfører sig som voksne. Det går fornuftigt, men det påvirker os meget med det ekstreme forsigtighedsprincip.</t>
  </si>
  <si>
    <t>Træt af skræmme kampagnerne - helt bevidst om at passe på og hinanden, men medarbejdere begynder at udnytte det. De ved, at hvis de møder op mandag morgen og siger, de har lidt ondt i halsen, så bliver de sendt hjem og til test, og så kan der godt gå en fire dage med det, og de skal jo have fuld løn under det hele.</t>
  </si>
  <si>
    <t>Egentlig ikke, vi er godt tilfredse, det fungerer fornuftig. God sparring med vikarafd. Vi ved, I er der, hvis vi har brug for det.</t>
  </si>
  <si>
    <t>25.73.00</t>
  </si>
  <si>
    <t>257300 Fremstilling af håndværktøj</t>
  </si>
  <si>
    <t xml:space="preserve">Det går forrygende. Stille for nogle måneder siden. Pga. Corona. Deres store kunder er trætte af Corona, men nu ser det ud til, at folk er begyndt at købe mere igen, så de har travlt. </t>
  </si>
  <si>
    <t xml:space="preserve">Nej. De har investeret i nye maskiner, som gør at produktionen glider. </t>
  </si>
  <si>
    <t>Bogholderi anvender os mest. De benytter sig af personalejuridiske ydelser og ringer gerne til os. De har ikke behov for at vi tager kontakt. De er gode til selv at række ud.</t>
  </si>
  <si>
    <t>Arbejdsgiverforeningen for Kollektiv Trafik</t>
  </si>
  <si>
    <t>49.31.10</t>
  </si>
  <si>
    <t>493110 Rutebuskørsel, by- og nærtrafik</t>
  </si>
  <si>
    <t xml:space="preserve">Det går fint nok. Kører fast rute. </t>
  </si>
  <si>
    <t>Nej. Bruger ikke DI så meget.</t>
  </si>
  <si>
    <t>Går godt hos virksomheden. Det, der optager dem meget lige nu, er mangel på at skaffe kvalificeret arbejdskraft samt mangelen på materialer</t>
  </si>
  <si>
    <t>Ja, samme som pkt. 1. Mangel på at skaffe kvalificeret arbejdskraft samt den mangel, der er på materialer</t>
  </si>
  <si>
    <t>Lobbyisme omkring at få materialer fra leverandører i udlandet. 
Uddannelse af elever i virksomhederne og ikke kun på EUC</t>
  </si>
  <si>
    <t>18.12.00</t>
  </si>
  <si>
    <t>181200 Anden trykning</t>
  </si>
  <si>
    <t>Det går godt i virksomheden. Det er fredag og det weekend, hvilket altid er positivt.. Corona og restriktioner har/er der meget snak om, men ikke business mæssigt hos dem. De har ikke oplevet ordrenedgang. Tværtimod. Kun en positiv stigning, så de har været ude og ansætte to mand mere end for et år siden. Det går rigtig godt.</t>
  </si>
  <si>
    <t xml:space="preserve">Der er ingen udfordringer. </t>
  </si>
  <si>
    <t xml:space="preserve">De vil i højere grad gerne anvende os. De tjekker vores nyhedsbreve og kontakter os gerne ved personalejuridsike spørgsmål, så de ikke kommer i konflikt med fagforeningen. Men de vil faktisk gerne bruge os mere, men det var mere internt, at de skulle blive bedre til dette. De vil gerne være bedre til os række ud til os - så nu han havde mig, ville han gerne høre mere om rejsestriktioner, når de besøger kunder udenlandsk. </t>
  </si>
  <si>
    <t>77.29.00</t>
  </si>
  <si>
    <t>772900 Udlejning og leasing af andre varer til personlig brug og husholdningsbrug i.a.n.</t>
  </si>
  <si>
    <t>Udfordringer med at skaffe varer fra Holland på grund at corona. Rivende omsætning i afsætning af produkter men kan ikke efterkomme efterspørgslen.</t>
  </si>
  <si>
    <t>Corona. karantæneregler, 5 dage for Holland som er det helt primære marked hvor der købes ind til videresalg. Afgørende af møde producenter/leverandører on-site/fysisk men kan ikke besøge  herunder udstillinger for indkøbmm.</t>
  </si>
  <si>
    <t xml:space="preserve">Godt tilfreds. Klarer os selv. </t>
  </si>
  <si>
    <t xml:space="preserve">Det går meget skidt. Virksomheden producerer sportspræmier, og i en tid med nedlukning, er der ingen afsætning. De omsætter p.t. kun 25 pct. af normalen. De har afskediget medarbejdere og benyttet / benytter hjælpepakker til de kritisk vigtige medarbejdere. Har også benyttet moms-lån, A-skat-lån. </t>
  </si>
  <si>
    <t>De er optaget af udsigterne til genåbning, som er kritisk vigtigt for virksomheden. Og de er bekymret for, hvor langt hjælpepakkerne rækker - for selv når genåbningen kommer, vil der gå noget tid, før deres marked er oppe i gear igen - der er forsinkelse på. Så tidsprofilen i udfasning af hjælpepakker er meget vigtigt for dem.</t>
  </si>
  <si>
    <t>DI gør det rigtig godt fsva. personalejura - har stor værdi.
DI har flyttet sig tættere på medlemmerne - bl.a. er denne opringning et billede på det - det kvitterer de for.
Dejligt med LSS ved roret, som forstår virksomhederne og tydeligt taler deres sprog.
DI bedes hjælpe med at sikre, at hjælpepakkerne bygger bro - helt frem indtil markedet igen er til stede for virksomhederne.</t>
  </si>
  <si>
    <t>47.52.20</t>
  </si>
  <si>
    <t>475220 Byggemarkeder og værktøjsmagasiner</t>
  </si>
  <si>
    <t>Masser at lave. Bruger Dansk Byggeri personalejura.</t>
  </si>
  <si>
    <t>Lønninger er begyndt at blive høje</t>
  </si>
  <si>
    <t>64.20.20</t>
  </si>
  <si>
    <t>642020 Ikke-finansielle holdingselskaber</t>
  </si>
  <si>
    <t>Søren Nielsen havde i følge hans sekretær helt fuld kalender både idag og mandag og ville derfor ikke kunne deltage.</t>
  </si>
  <si>
    <t>I min dialog med sekretæren for Søren og det emne jeg ringede om vurderede hun at Søren gennem hans mange poster i udvalg m.m,. i DI allerede var i tæt dialog med DI om Demants udfordringer og derfor havde en kanal til DI om dem. Og derfor var der ikke et kritisk behov for at Søren skulle deltage, når nu hans dage (fredag og mandag) var fuld af aftaler.</t>
  </si>
  <si>
    <t>Søren er gennem hans mange poster i udvalg m.m, i DI var i tæt dialog med DI om Demants og branchens udfordringer.</t>
  </si>
  <si>
    <t>Det går fint. Nok at lave.</t>
  </si>
  <si>
    <t xml:space="preserve">Stadigvæk udfordring med at finde egnet arbejdskraft. </t>
  </si>
  <si>
    <t>Er tilfreds. Har brugt rådgivningsdelen indimellem. Men tiden tillader ikke, tilmelding til de mange arrangementer og andet, der inviteres til.</t>
  </si>
  <si>
    <t xml:space="preserve">har meget travlt med særligt Norge og Polen, og det går rigtig godt med at få ordre hjem. Så de er ikke så mærket af corna. Derudover er der fokus på af tilvejebringe akredditeringer i via CFCS. </t>
  </si>
  <si>
    <t>Akredditeringsproces med CFCS findes svær. Det er udfordrene at få status med akkrediteringer og det er en meget  langsommelig proces.</t>
  </si>
  <si>
    <t>Udover FAD er de rigtig glade for juridisk bistand, og ansættelsesskabeloner. Så gerne mere af det. Der udtrykkes også stor positivitet over at FAD opretter en styregruppe på cyberområdet i regi af FAD.</t>
  </si>
  <si>
    <t xml:space="preserve">det går fint, bedre vilkår for fiskeriet </t>
  </si>
  <si>
    <t xml:space="preserve">ikke umiddelbart </t>
  </si>
  <si>
    <t xml:space="preserve">De sidste par rådgivere vi har talt med i DI har ikke helt været inde i fiskeindustrien. Et eksempel   på forkert rådgivning, som endte med at koste virksomheden unødige udgifter. Virksomheden savner, at de får den personalejuridiske vejledning på mail - ofte er det kun pr. telefon. Men det kan være svært at huske det hele efterfølgende, så en mail der opsummerer samtalen </t>
  </si>
  <si>
    <t xml:space="preserve">Det hele går godt. </t>
  </si>
  <si>
    <t>Udfordring med PensionDanmark, der sender regninger, selvom der er indbetalt pension. Men der er tale om systemfejl fra PensionDanmarks side. Ville derfor gerne skifte pensionsselskab, selvom der skal indbetales til PensionDanmark iflg. ATL-overenskomsten.</t>
  </si>
  <si>
    <t>Ikke noget der kan gøres bedre.</t>
  </si>
  <si>
    <t>Det går fint. Håndterer tingene. Digitale løsninger. Vækstede sidste år. Vækstvirksomhed og det er fokus nu og her. Ekspandere lidt i det nordisk</t>
  </si>
  <si>
    <t>Personale!  Rekruttering af kvalificeret personale. Har haltet lidt med konsultation fra DI. Legal skalering halter i DI.</t>
  </si>
  <si>
    <t>Synes at DI gør rigtigt meget. Skiftede fra DE til DI og kan mærke at DI arbejder for medlemmerne i langt højere grad end i DE.</t>
  </si>
  <si>
    <t>Træsektionen, Industrisektionen</t>
  </si>
  <si>
    <t xml:space="preserve">Hjemme på grund af risiko for corona, fire voksne. tre af dem har corona. </t>
  </si>
  <si>
    <t xml:space="preserve">Modulbranchen, der er gang i forretningen. 2020: seks måneder uden ordrer, laveste omsætning i lang tid, men indtjening ok. Fremtiden ser ok ud, projekt vundet. Krav i udbud bliver mere omfattende, det kan udelukke virksomheden, for mange prækvalifikationskrav. F.eks. krav om at virksomheden aldrig må have haft underskud. Men man kan slå sig sammen med andre for at imødekomme kravene. Andre ting også i støbeskeen. AB92-almindelige betingelser er en udfordring mht. hvornår betaling skal falde. Henrik Schults. Markedspriser eksploderer, kan ikke købe ind til tilbudte priser, hvornår kan man forlange ekstra? 15 pct. i garanti indtil leveringen har fundet sted. Indhyring af medarbejdere fra udlejningsbranchen, kan være dyrt og svært at finde faglært arbejdskraft, især på installationsbranchen. der er stor optur i byggebranchen. Har 2 lærlinge. </t>
  </si>
  <si>
    <t>Fagspecifikke områder - modulbyggeri, færdige moduler. Er medlem af Træets arbejdsgiverforening, hvor virksomheden prøver at komme igennem med, at der skal mere fokus på modulbyggeri. Bruger pt. DI til ansættelsesforhold.</t>
  </si>
  <si>
    <t>efter omstændighederne går det super godt. rigitg godt regnskab bedre end året før. fuld ordrebog for 2021. vænnet sig til at arbejde på coronamåde. det har psykologisk været hårdt i ide førtste måneder af året. kørt med 60-70% bemanding på tegnestuen. mindre personaletilpasning i starten af 2020 corona i marts afskediget 6 mand ud af 20.</t>
  </si>
  <si>
    <t>udfordring at sende medarbejdere ud til fysiske møder, hvor kunder opfører sig uansvarligt ift corona. Planlægger selv at lave større og bedre ventileret mødelokalae.. kundekontakt og kundepleje en udfordring</t>
  </si>
  <si>
    <t>Virk er meget god til at bruge DI og Danske Ark til kontrakter og forsikringsspm. Ikke nogen behov som ikke bliver mødt. Udfordring at lillle virk konkurrerer med de store som fx rambøll. Overenskomster er stadig af og til et kompromis - særlig opsparing er træls og skaber mere administration. Og virk skal huske at italesætte de stigninger der følger af dette som led i lokal lønudvikling. Det næste er seniordage og nu også lavet om på ferieloven. Forsikring bliver også mere kompliceret. Mere kompliceret nu at lave udbud ift gamle dage. BL 18 rådgivingsregler er også mere kompliceret end tidligere. Virk havde et møde i stort projekt forleden med 22 mand på teams - og det fungerer rigtig fint, hvor alle mand kunne vise på skærm hvad de laver. Hjemmearbejde ville de aldrig selv have foreslået, men det fungerer fint og det kommer de til at være imødekommende overfor fremadrettet. I forhold til udlandsrejser er der en</t>
  </si>
  <si>
    <t xml:space="preserve">Nye kunder stadig fokusområde, men umiddelbart har de ikke mærket nogen nedgang. Alt ser fint ud. </t>
  </si>
  <si>
    <t>Nej ikke ud over det sædvanlige med planændringer. Mangel på elektronikkomponenter, men sådan har det været tidligere. Derudover har de udfordringern med, at kunderne tror det er billigere at købe i udlandet.</t>
  </si>
  <si>
    <t>Rigtig glade for medlemsskab. Får mest for pengene i PJUR. Både digitale løsninger og rådgivning.</t>
  </si>
  <si>
    <t>I proces med at omstrukturere virksomheden fra fuld fagentreprise til totalentreprise. Ikke ramt af corona.</t>
  </si>
  <si>
    <t xml:space="preserve">Får allerede hjælp af DI i vidt omfang. Med murere og 3F - mæglingmøder, juridiske spørgsmål, personalehåndbog. </t>
  </si>
  <si>
    <t>Glade for DI. Bruger webløsningerne på hjemmesiden (blanketter). Efterlyser endnu mere hjælp til GDPR - gerne via webløsning.</t>
  </si>
  <si>
    <t>94.12.00</t>
  </si>
  <si>
    <t>941200 Faglige sammenslutninger</t>
  </si>
  <si>
    <t>Der er tale om en forening og dermed ikke et typisk medlem af DI. Virksomheden hører til i IT-branchen, som er et erhverv, der går godt og som er kommet styrket gennem Covid-krisen.</t>
  </si>
  <si>
    <t>Foreningen oplever at det for især små virksomheder er vanskeligt at skaffe finansiering. Bankerne er meget tilbageholdende. Bo fortalte om en konkret eksempel på en nystartet virksomhed, der har måttet vente 3 mdr på at få en bankkonto. Selv om virksomhedens indehaver stillede fuld kaution, kunne virksomheden ikke få en kredit på 500.000 kr. i banken. Også GDPR rammer små virksomheder hårdt. Omkostningerne til ekstern bistand til at gennemføre de nye krav til behandling af personoplysninger er ofte de samme uanset om man er stor eller lille virksomhed.</t>
  </si>
  <si>
    <t>Foreningen efterspørger mere lokal aktiviteter i Jylland.  DI skal fokusere mere på Jylland, selv om DI fysisk ligger i KBH. DI bør presse på hos bankerne, så små virksomheder kan få kapital - ikke kun under Covid men generelt. Mere hjælp til små virksomheder vedr. GPDR.</t>
  </si>
  <si>
    <t>Det går ikke så godt. De har lukket virksomheden pga tab af kontrakt. Eneste kunde var Hjærring Kommune og dem kontrakt er tabt nu.</t>
  </si>
  <si>
    <t>De lukker virksomheden</t>
  </si>
  <si>
    <t>Intet.</t>
  </si>
  <si>
    <t>95.22.00</t>
  </si>
  <si>
    <t>952200 Reparation af husholdningsapparater og redskaber til hus og have</t>
  </si>
  <si>
    <t>Det går fint. Virksomheden har masser at lave. Man er ved at indgå en ny lokalaftale med deres medarbejdere.</t>
  </si>
  <si>
    <t>Virksomheden oplever ikke nogle udfodringer der fylder. Man har ikke oplevet konsekvenser af coronaen udover, at det er nemmere at få nye medarbejdere, f.eks. mekanikere. Det nævnes dog, at man stadig mangler et par folk.</t>
  </si>
  <si>
    <t>Virksomheden er godt tilfreds med DI og har ikke nogle særlige ønsker. Man oplever, at der bliver svaret hurtigt på ved henvendelser. Man er glad for at blive kontaktet, da man faktisk havde talt om, at det ikke var meget man som lille virksomhed hørte fra os.</t>
  </si>
  <si>
    <t>52.21.20</t>
  </si>
  <si>
    <t>522120 Parkering og vejhjælp mv.</t>
  </si>
  <si>
    <t>Mindre berørt af corona. Der er fin aktivitet. Drevet i 15 år og momslånet fra marts 2020</t>
  </si>
  <si>
    <t>Hvordan ser likviditets ud. De får nok underskud. Mistet deres største kunde.. medarbejder kommer igennem Netværk. Kører redning. Ikke meget sygdom. De har åbnet et værksted</t>
  </si>
  <si>
    <t>Godt samarbejde med revisor. Mere kommunikation omkring hjælpepakker produktion</t>
  </si>
  <si>
    <t>Nyhussektionen</t>
  </si>
  <si>
    <t>Rigtig godt
Stor omsætning
Ingen rekrutteringsudfordringer pt</t>
  </si>
  <si>
    <t>Materialepriser
Høje lønninger</t>
  </si>
  <si>
    <t xml:space="preserve">Fortsat tryk på administrative byrder, offentlige udbud mv.
Dokumentationskrav på det grønne som er til at håndtere, herunder certificeringer mv.
Bygningsreglement med fornuft </t>
  </si>
  <si>
    <t>Det går godt, de har ikke været så mærket af coronakrisen, de kører på "fuld damp"</t>
  </si>
  <si>
    <t>De har ikke de store udfordringer for tiden, mangler god arbejdskraft</t>
  </si>
  <si>
    <t xml:space="preserve">Hvis vi kan skaffe god arbejdskraft </t>
  </si>
  <si>
    <t>Rørtekniksektionen</t>
  </si>
  <si>
    <t>Det går godt. Entreprenør på fjernvarmerørlægning. Har ikke været ramt af corona.
Materialer har fået prisstigninger.
Arbejdskraft er dog stadig en udfordring, men det er ikke værre nu end før.</t>
  </si>
  <si>
    <t>Det går godt. Virksomheden holder sig helst under radaren, og håber at DI "rydder sten af vejen",</t>
  </si>
  <si>
    <t>22.19.00</t>
  </si>
  <si>
    <t>221900 Fremstilling af andre gummiprodukter</t>
  </si>
  <si>
    <t>har travlt, 35-40 pct omsætningsfremgang ift sidste år. Har ansat en del ekstra folk, men er udfordret på at skaffe dem.</t>
  </si>
  <si>
    <t>vanskeligt at få kvalificeret arbejdskraft. Oplever ikke pres for hverken digital eller grøn omstilling</t>
  </si>
  <si>
    <t>er fint tilfreds, men bruger ikke DI så meget.</t>
  </si>
  <si>
    <t xml:space="preserve">Den svenske regeringen har lavet ændringer i beskatningen på indlejet arbejdskraft. </t>
  </si>
  <si>
    <t xml:space="preserve">DI kan sparre vedr. deres udfordringer i Sverige, men han synes ikke, at det slår til. </t>
  </si>
  <si>
    <t>25.50.00</t>
  </si>
  <si>
    <t>255000 Smedning, presning, sænksmedning og valsning af metal; pulvermetallurgi</t>
  </si>
  <si>
    <t>Går meget godt. Får et lille underskud for 2020 på grund af nyinvesteringer. Januar er altid lidt flad, men salget er kommet i gang igen. Er positiv for resten af 2021.</t>
  </si>
  <si>
    <t>For meget administrativt arbejde. Er lille virksomhed.</t>
  </si>
  <si>
    <t>Skulle have et protokolat for at starte feriefrit-valgskonto, som ikke er kommet endnu. Men er ellers meget tilfreds med DI og den information, som han modtager som direktør</t>
  </si>
  <si>
    <t>77.32.00</t>
  </si>
  <si>
    <t>773200 Udlejning og leasing af entreprenørmateriel</t>
  </si>
  <si>
    <t xml:space="preserve">Det går rigtig godt - Det går dog så godt at Lars Møller ikke har tid til at snakke. </t>
  </si>
  <si>
    <t xml:space="preserve">Torben havde ikke tid til at svare på spørgsmål, da han stod midt i en flytning af en virksomhed samt opkøb af en anden.  </t>
  </si>
  <si>
    <t>Anlægsentreprenørsektionen, Kloaksektionen</t>
  </si>
  <si>
    <t>Går fint.</t>
  </si>
  <si>
    <t>De forsøger at navigere rundt i det her corona, og det er svært for dem at få fat i byggematerialer (især isolering). Produktionen af byggematerialer er under pres pga. corona.</t>
  </si>
  <si>
    <t>Det kunne være rart hvis DI kunne råbe højt og meddele at det er et problem at få fat i byggematerialer. Kunderne har svært ved at forstå at det kan tage tid, og vi (håndværkerne" er måske ikke så gode til at formidle det ud så det bliver forstået, så måske ville der være mere forståelse hvis det blev råbt ud af nogen som DI.</t>
  </si>
  <si>
    <t>Virksomheden har ikke haft så meget her det sidste års tid - det er et vikarbureau inden for håndværkerbranchen. Der er efterspørgsel, men ikke så mange ledige - de får ledige fra Jobnet, men ikke alle er interesseret i de jobs, der er.
Osuman har haft kontakt et par gange til DI om overenskomster og er meget tilfreds med den hjælp, han har fået i forbindelse med en sag, hvor han ikke helt havde styr på overenskomsten.</t>
  </si>
  <si>
    <t>ikke pt.</t>
  </si>
  <si>
    <t xml:space="preserve">Ønskede ikke at deltage, da vedkommende var bange for, at der ville gå politik i den og derfor mente, at det er DSB som det overordnede selskab, der skal forholde sig til medlemsskabet af DI. </t>
  </si>
  <si>
    <t>DI Fødevarer, DI Handel, DI Life Science</t>
  </si>
  <si>
    <t>Har fundet et godt leje for håndtering af orona internt og den måde de driver virksomhed på. installeret godt på hjemmekontorere. Godt gang i onlinemøder, business as usual.
mange ændringer i spisevaner der har ændret efterspørgsel
godt gang i kosttilskud og ingredienser til  immunboost især D vitamin</t>
  </si>
  <si>
    <t>begrænsning i at komme ud til kunder pga corona
innovation og få det ud og testet produkter af og vise frem
kontakt og komme ud og vise til kunderne
især på foderstofområdet</t>
  </si>
  <si>
    <t>Være en samlet branche. Tale med en stemme ift myndigheder.
Har god erfaring med at bruge DI services, HR personalejura mv
Gerne endnu flere kurser online da det giver god fleksibilitet og gerne mere opdatering på forskellige emner indenfor HR, ledelse, personale mv.
Meget glade for DI og især DI Fødevarer som de har god tilknytning til</t>
  </si>
  <si>
    <t xml:space="preserve">(Talte med Helena Thun, "Fruen" i firmaet. Dennis Thun er travlt optaget af arbejde)
Det går godt. Masser af arbejde. </t>
  </si>
  <si>
    <t xml:space="preserve">Nej. Alt kører fint, på trods af denne lidt mærkelige tid, vi er i, pt. </t>
  </si>
  <si>
    <t>De vil gerne have mere generel information om kurser og andre ydelser.</t>
  </si>
  <si>
    <t xml:space="preserve">Det går OK. </t>
  </si>
  <si>
    <t xml:space="preserve">Generel usikkerhed. Både hos medarbejdere og banken. De korte nedlukninger har været trælse, </t>
  </si>
  <si>
    <t>49.42.00</t>
  </si>
  <si>
    <t>494200 Flytteforretninger</t>
  </si>
  <si>
    <t xml:space="preserve">Kommer der gang i samfundet igen? Generelt går det okay. </t>
  </si>
  <si>
    <t>Der er stille i virksomheden.</t>
  </si>
  <si>
    <t>Det rammer fint. God dialog med ATL.</t>
  </si>
  <si>
    <t xml:space="preserve">Virksomheden har voldsomt travlt. Og har været i vækst de seneste par år. Det er ikke noget problem at finde medarbejdere. Og når først de er ansat, så bliver de der. De er dygtige og loyale. Markedet for private kunder er i vækst. Flere og flere børnefamilier vælger rengøring til. I dag fylder private kunder lige så meget som erhvervskunder hos E&amp;F Rengøring. </t>
  </si>
  <si>
    <t xml:space="preserve">Virksomheden oplevede problemer ifm. nedlukningen af Nordjylland, hvor de valgte at følge anbefalinger og undlod at krydse kommunegrænsen. Det kostede opgaver, og der var risiko for at miste kunder, da det ikke var alle virksomheder, som rettede sig efter anbefalingerne. I dag oplever virksomheden ingen udfordringer, og det går godt med at efterleve coronarestriktioner mv. </t>
  </si>
  <si>
    <t xml:space="preserve">Stor ros til DI. Fast kontaktperson vedr. personaleforhold mv. fungerer supergodt, og der er ikke noget at sætte en finger på. </t>
  </si>
  <si>
    <t>Det  går i bund og grund godt.
Dog fylder corona meget - branchen inden for transport oplever det meget forskellig i forhold til indtjening pt. Hos Lars Benfedlt transporterer de levnedsmidler i DK til kantiner mm., og derfor er der ikke helt så meget gang i butikken som før.. Der har sidste år - grundet corona  - været en nedgang på 15% i omsætning. Grundet opsparet kapital har de valgt at klare sig uden støtte. Lars udtaler, at der ikke er grund til at søge støtte, man skal bruge egne penge før man søger støtte andetsteds.</t>
  </si>
  <si>
    <t>Lars udtaler, at det ikke som sådan er et problem med den grønne omstilling. han har valgt at skifte køretøjer hvert 5. år, da nye køretøjer udnytter brændstoffet bedst og ingen reparationer. Derved er de også billigst i drift. Det har de haft som strategi de sidste 10 år. De ville gerne på sigt overgå til biobrændsel, men problemet, er at hans kunder ikke vil betale det ekstra, som det vil koste. Kunderne profilerer sig på selv at være grønne, men lige på transport lukker de bare øjnene, og håber ingen spørger til det. 
Lars håber, at det kommer på sigt.</t>
  </si>
  <si>
    <t xml:space="preserve">Han har ikke brug for mere fra DI andet en en e-mail i ny og næ, og så at han kan slå ting op omkring regler mm. på hjemmesiden.
Han var glad for opkaldet.
 </t>
  </si>
  <si>
    <t>46.19.00</t>
  </si>
  <si>
    <t>461900 Agenturhandel med blandet sortiment</t>
  </si>
  <si>
    <t>Papirleverandør og emballageleverandør - indirekte ramt, da vores kunder på trykkerisiden er ramt og derfor ikke bruger papirmaterialer/reklamer i Covid-tid. Brugt hjælpepakker i DK. Men i tyskland går emballagesalget rigtigt godt. Pt. ved at omstille sig til øget salg af emballage til bl.a. øget internethandel. Leverer i mindre mængder og det passer godt til internetleverandører. 20% nye kunder på emballagesiden.  Salget er sket gennem cold call til kundelister fra databaser, herunder liste over gaselle virksomheder. Sælgere på kursus ved Lasse Birk - telemarketing. Ham har de set på DI seminar. Nu synes sælgere, at det er sjovt at ringe ud. Kunden får adgang til et mega lager af kvalitetsvarer, der bliver fleksibelt leveret. Bæredygtig Emballage lavet af bølgepap, der bruges 7 gange inden det bruges som æggebakker. Tape er miljøvenlig. Emballagefyld er bæredygtigt. FSC. Leverer bæredygtigt papir til bl.a. KLS pureprint. Med i stort projekt i tyskland med MCD indsamler kaffekopper der bliver lavet om til bakkeservietter. Og leverer ligeledes græspapir. Bruger DI meget</t>
  </si>
  <si>
    <t xml:space="preserve">Mangler muligheden for fysiske kundebesøg, så de kan mærke varerne. Det er sværere at lande nye kunder, når de ikke kan mødes og se varer. </t>
  </si>
  <si>
    <t xml:space="preserve">Godt tilfreds med DI - primær informationskilde i forbindelse med Covid. Mangler generelt intet. </t>
  </si>
  <si>
    <t>Bygningsentreprenørsektionen, Kloaksektionen</t>
  </si>
  <si>
    <t>Forholdsvis død periode lige nu - er nede på ca. 60%. Det optager dem meget at få hevet nogle projekter i land,
opgaver i hus
60%</t>
  </si>
  <si>
    <t>Udfordringer med at få hevet nogle projekter/opgaver i hus.</t>
  </si>
  <si>
    <t xml:space="preserve">Information og vejledning til medlemmerne eksempelvis ved prisstigninger af materialer, hvordan de skal forholde sig hertil og evt. overfor bygherre </t>
  </si>
  <si>
    <t xml:space="preserve">Gang i den, og større omsætning end budgeterert. Private kunder. Der synes at være virklyst. Har ansat nye for at følge med. Mangler kvalificeret arbejdskraft. </t>
  </si>
  <si>
    <t xml:space="preserve">Lidt træghed i systemet. Kunder har behov for at føle sig mere trykke. </t>
  </si>
  <si>
    <t xml:space="preserve">Den generelle orientering har været til stor gavn for at finde løsninger, Det har været fint rådgivere . </t>
  </si>
  <si>
    <t>Det går ok, uden at være prængende. Virksomheden hører til en branche, der er hårdt ramt (lagerbrancher). Investeringer er gået betydeligt ned. Det opvirker salget.</t>
  </si>
  <si>
    <t xml:space="preserve">Hjemmearbejde er blevet hverdag. Det har medført nogle besværligheder, men er overordnet gået ok. Ønsker til fremtiden består af hurtig udrulling af vaccineprogrammet og genåbning af samfundet. </t>
  </si>
  <si>
    <t>Ingen særlige ønsker til DI.</t>
  </si>
  <si>
    <t>Optaget af at lave nye forretningsmodeller, som passer til virkeligheden under og efter COVID-19 (nye trends, dual sourcing, geografisk spredning, recycling, er nogle af de mest fremtrædende).</t>
  </si>
  <si>
    <t xml:space="preserve">Manglende muligheder for at møde nye kunder fysisk. Har oplevet en mindre form for afmatning og investeringslyst - både fra andre og virksomheden selv. Jeg spurgte i samme ombæring ind til problemer ift. EU-Komissionens safeguard på stål - medlemmet oplyser, at de ikke har oplevet problemer i denne sammenhæng. </t>
  </si>
  <si>
    <t xml:space="preserve">Ikke umiddelbart. Fornuftigt puds på de danske politikere. </t>
  </si>
  <si>
    <t>Knap så sårbar, da kunder har stabil indkomst, men savner vækst. Usikkerhed hos virksomheder hæmmer investering. Svært at sælge uden salgsmuligheder. God start på året.</t>
  </si>
  <si>
    <t>Udfordringer er nævnt ovenfor</t>
  </si>
  <si>
    <t>Stor tilfredshed med personalejura. Håber at kunne bruge netværksmuligheder mere, når fysiske møder bliver mulige.</t>
  </si>
  <si>
    <t>Det går godt. Vi har travlt og masser af aktivitet. 
Frygt for ikke kunne komme ind. Bekymringer ikke tilfældet. 
Heldige med implementering af håndsprit.</t>
  </si>
  <si>
    <t>Har travlt og største bekymring er at kunne følge med.</t>
  </si>
  <si>
    <t xml:space="preserve">Ny i DI regi. Var skeptisk. Frygt for mange penge og for lidt værdi. Men glad for medlemsskab. Får meget værdi. Får hurtigt og direkte svar. Stor ros! </t>
  </si>
  <si>
    <t>Komme ovenpå forbindelse med Corona. Arbejdsfordeling. Medlem af DI i forbindelse med Corona. Glade for DI. Ketchup effekt. Københavns kommune.</t>
  </si>
  <si>
    <t xml:space="preserve">Vælter ind med ordre. Manglende fremdrift i byggesag i KBH Kommune. </t>
  </si>
  <si>
    <t>47.78.90</t>
  </si>
  <si>
    <t>477890 Detailhandel med andre varer i.a.n.</t>
  </si>
  <si>
    <t xml:space="preserve">Det går ok. Det kunne går bedre. Mere på vedligeholdelse. Der er stor konkurrence på service og vedligeholdelse. </t>
  </si>
  <si>
    <t xml:space="preserve">3 ting. 1. lovgivning, eller mangel på samme. Folk er bange for at der kommer en regulering der påvirker pilleovn marked. Hvis brandeovn er forbudt, er pilleovn en god alternativ. Støttekroner til varmepumper. 2. Snyd på to niveauer. Snyd ift lovgivning mht installation, hvem der må installere, osv. Rigtig mange ulovligheder. 3. er der folk der kopier vores brand og service. Varmærkbeskyttelse af vores produkt er ikke tilstrækkeligt. Vores konkurrenter kommer frem før os. </t>
  </si>
  <si>
    <t xml:space="preserve">en opdeling i underbranche. jeg sidder med biomasse som opvarmning. vi har haft forskellige underbrancher. hos dansk standard sidder jeg med i to udvalg. i skorsten og i brandeovns del også sidder jeg med i udvalg. Jeg møder med ligestillede og konkurrenter osv. I gamle dage var der dansk energi branche. Jeg savner at være i </t>
  </si>
  <si>
    <t>Går godt. Digitalt bureau - holder større E-handelsmøder. For 1 år side var det ikke godt. De arbejder hele tiden på at skalere virksomheden.</t>
  </si>
  <si>
    <t>Sikre skalering af forrentingen fremadrettet.</t>
  </si>
  <si>
    <t>DI gør det godt - og de er glade for medlemsskabet.</t>
  </si>
  <si>
    <t>Der er fremgang - det går godt</t>
  </si>
  <si>
    <t>Rekruttering - it specialister</t>
  </si>
  <si>
    <t>De har fokus på Public sector - digitalisering - men ikke konkrete ønsker til at vi kan forbedre. De har ikke rigtigt fået brugt os meget andet end nogle HR sager. Positiv kritik - vi gør det godt.</t>
  </si>
  <si>
    <t xml:space="preserve">Det går godt. Arkitektbranchen er uforudsigelig. Har haft et travlt år. </t>
  </si>
  <si>
    <t xml:space="preserve">Nej. Savner at være sammen som kollegaer. At alt ikke alene skal handle om arbejde. Mangler det sociale. En øl fredag eftermiddag. </t>
  </si>
  <si>
    <t xml:space="preserve">Kommer til at bruge DI mere fremover. </t>
  </si>
  <si>
    <t xml:space="preserve">Det går fint. Ikke berørt af corona. Er nyt medlem. Blev medlem, fordi fagforbundene kræver det. </t>
  </si>
  <si>
    <t>Nej det går godt, fordi de er knyttet på byggebranchen og han overvejer at udvide forretningen.</t>
  </si>
  <si>
    <t xml:space="preserve">Han er nyt medlem, så det havde han ikke mening om. </t>
  </si>
  <si>
    <t>Villigheden til at købe bil er dalet under COVID-19.
Positivt: At der er god interesse for de nye elbiler ID3 og ID4</t>
  </si>
  <si>
    <t>Forbrugerne holder igen med bilkøbet under COVID-19. Faldende omsætning på 20-25% det seneste år.</t>
  </si>
  <si>
    <t xml:space="preserve">Nick vise ikke, at de var medlem af DI eller Bilbranchen! 
Han ville gerne tilmeldes Bilbranchens nyhedsmail. </t>
  </si>
  <si>
    <t>De har haft i 2. nedlukning ramt hårdere end ved første nedlukning.</t>
  </si>
  <si>
    <t>De håber verden igen bliver normaliceret så projekter med kunder kan genoptaget.
De arbejder meget med produktudvikling på emballage området.</t>
  </si>
  <si>
    <t>Fokus på de produkter de arbejder med, Plastindustrien gør et stor arbejde i debatten og ønsker vi deltager mere i den debat.
De havde en plan om at ansætte en grafisk trykker lærlig.</t>
  </si>
  <si>
    <t>Det går fint. Ikke ramt af Corona i nævneværdig grad. Har spredt sine aktiviteter over projekter i hele landet herunder Femern-projektet og er derfor ikke så sårbar.</t>
  </si>
  <si>
    <t>Ingen alvorlige bekymringer. Til tider svært ved at få kvalificerede medarbejdere, der er parat til at udvise den fornødne fleksibilitet.
Er bekymret for den nationaløkonomiske situation og udsigten til at coronaregningen tørres af på det private erhvervsliv.</t>
  </si>
  <si>
    <t>Ved i større omfang at kunne svare på branchemæssige spørgsmål, køre-hviletidsbestemmelser, transporttekniske spørgsmål, etc.
DI's servicering er smal - meget fokuseret på overenskomster og personalejuridiske forhold.</t>
  </si>
  <si>
    <t>10.20.20</t>
  </si>
  <si>
    <t>102020 Forarbejdning og konservering af fisk, krebsdyr og bløddyr, undtagen fiskemel</t>
  </si>
  <si>
    <t xml:space="preserve">Udfordret af Corona ift nedlukning af kunderne i food service. </t>
  </si>
  <si>
    <t>Food service nedlukning i Danmark</t>
  </si>
  <si>
    <t xml:space="preserve">Det går fint - er tilfreds med medlemskabet. </t>
  </si>
  <si>
    <t xml:space="preserve">Det går rigtig godt. Vi har meget travlt, og har ikke været mærket af coronakrisen - tvært imod. </t>
  </si>
  <si>
    <t>Vi mangler hænder! Det er blevet sværere at finde dygtige og pligtopfyldede medarbejdere. Det er vores største udfordring.</t>
  </si>
  <si>
    <t>Har altid fået fin service i DI.</t>
  </si>
  <si>
    <t>"Det går fandme godt, der er travlt" og ellers havde han ikke tid/lyst til at tale :)</t>
  </si>
  <si>
    <t>Der er travlt. Man kan dog mærke, at dele af markedet (affald fra institutioner, restauranter mv.) næsten er gået i stå. Til gengæld har vognmandsdelen af virksomheden taget over aktivitetsmæssigt. Regnskabet forventes at være præget af den vanskelige tid.</t>
  </si>
  <si>
    <t>Mangel på kvalificerede chauffører, - det er dog lykkes at få ansat 3 nye chauffører for nyligt. Afhentning af affald er på mange områder justeret ind ift. corona.
Bekymret for udgifter til sygdom/hjemsendelse ifm. corona og refusionen. Det kan blive meget dyrt.</t>
  </si>
  <si>
    <t>Det går godt i virksomheden. Der sælges flere fødevare i supermarkederne, og det er godt for deres omsætning.</t>
  </si>
  <si>
    <t>70 pct. af omsætningen er eksport. De har brug for snart at komme ud og rejse igen. De leverer skæddersyede projekter, hvor fysisk fremmøde er er stor fordel.</t>
  </si>
  <si>
    <t>Meget tilfredse med DI. Glade for LSS-mails. Har haft en langtidssygemeldt, der skulle afskedes, hvor DI var en stor hjælp.</t>
  </si>
  <si>
    <t>Bruger især funktionærområdet og er rigtig glad for det. Er også dybt og godt forankret i DI Rådgiverne netværk nu. Det fungerer rigtig godt.
Coronasituationen: Er glad for hele håndteringen og info fra DI på coronasituationen. Folk var virkelig på og god rådgivning.</t>
  </si>
  <si>
    <t>Vil gerne mere bredde på deres egen deltagelse i vores arrangementer bredt i DI. Vi skal også turde være konkrete, når vi laver webinarer og arrangementer. Vi kobler et par personer mere på DI Rådgiverne nyhedsbrev (ALEM modtager mail fra Bo). Vil også gerne se et årligt brug af DI-medlemskabet med årets udgang til fælles positiv udvikling. ALEM får lavet en oversigt til december 2021 (har i kalender).</t>
  </si>
  <si>
    <t xml:space="preserve">Frank håber, at coronakrisen snart er overstået. Firmaet har været nødt til at sende 50% af sine medarbejdere delvist hjemme i slutningen af sidste år, fordi der ikke var nok opgaver.  Nu går det lidt bedre, men det er stadigvæk ikke på niveauet med før-corona. </t>
  </si>
  <si>
    <t xml:space="preserve">Corona! </t>
  </si>
  <si>
    <t xml:space="preserve">Frank bruger DI en del og virker meget tilfreds med vores services. </t>
  </si>
  <si>
    <t>47.54.00</t>
  </si>
  <si>
    <t>475400 Detailhandel med elektriske husholdningsapparater</t>
  </si>
  <si>
    <t xml:space="preserve">Det optager os, at vi har travlt. Generelt hele vejen rundt. Har ikke været udfordret på baggrund af corona økonomisk. Lige nu er vi ved, at lave om med større udstillinger og bedre præsentation af varer i vores butik, og få privatkunderne tilbage efter nedlukningen. Erhvervskunderne har heldigvis trukket meget godt op under nedlukningen, så det gik godt sidste år og det trækker også op nu. </t>
  </si>
  <si>
    <t>Vi har selvfølgelig lige haft udfordringer ift. de privatkunder, der ikke har kunne komme ind under corona, og vi har svært ved at få privatkunder ind på web, for vi er blot én af mange.</t>
  </si>
  <si>
    <t xml:space="preserve">Vi har en tendens til at glemme jer. Vi har kun brugt jer enkelte gange, men ellers får man bare tingene ordnet. Hvor man nogen gange godt kunne have trukket på jer. Det virker måske uoverskueligt, at ringe til et så stort hus og blive stillet videre et par gange, så kan man hurtigere klare det selv. Der kommer mails hele tiden, så det er ikke fordi at vi ikke hører fra jer. Jeg vidste ikke, at jeg var i DI Lærepladsfællesskab. Vi har ikke lærlinge lige nu, fordi vi har så travlt, at vi ikke har tid til at der er nogen, der er på skole. Vores lærlinge er som oftest under uddannelse til elektrotekniker. </t>
  </si>
  <si>
    <t>Sindsygt travlt. Havde også travlt før Corona, men det har lige fået et nøk opad.</t>
  </si>
  <si>
    <t xml:space="preserve">Mandskabsmangel - mangler dygtige håndværkere. </t>
  </si>
  <si>
    <t>Sørge for, at det er nemt at skrive ind, når man har medarbejdere, der har haft corona. Ville melde to medarbejdere ind, der har haft Corona, og tog kontakt til DI, men skulle skrive 35 sider ud - for besværligt at skulle udfylde så meget, især når man har så travlt.</t>
  </si>
  <si>
    <t>Går godt, ingen problemer som følge af corona. Det går økonomisk fremad, har fået flere i beskæftigelse. Ingen har været syge efter corona.</t>
  </si>
  <si>
    <t>Har nemt ved st få arbejdskraft. Leverer til byggebranchen så pt. ingen problemer.
Oplever ingen administrstive byrder. Har udliciteret sin administration.</t>
  </si>
  <si>
    <t>Har haft en smule kontakt med Persjur. Fået lavet en kontrakt. DI gør det godt. Ingen ventetid, får stor hjælp.</t>
  </si>
  <si>
    <t>meget travlt - behov for at udvide, har ansat ekstra mandskab og forventer yderligere ansættelser, har sat digital og grøn omstilling lidt i bero og har fokus på kunder</t>
  </si>
  <si>
    <t>Vanskeligt at skaffe kvalificeret arbejdskraft, vanskeligt at skaffe materialer/råvarer pga corona (plast bruges til værnemidler, el-komponenter produceres ikke i samme omfang som behov etc). Overvejer at tage lærlinge, men har for travlt til at afsætte ressourcer til ordentlig oplæring</t>
  </si>
  <si>
    <t>godt tilfreds - glad for at høre om tilbud ift eksempelvis grøn omstilling og digital omstilling og vil henvende sig når det bliver aktuelt.</t>
  </si>
  <si>
    <t xml:space="preserve">det går godt, der er opgaver nok. Men det er et usikkert marked. Burde have taget forbehold ifht priser. </t>
  </si>
  <si>
    <t xml:space="preserve">det fylder meget ifht materialepriser og det fylder også med overenskomsterne. </t>
  </si>
  <si>
    <t xml:space="preserve">ønsker overblik ifht forskelle på overenskomster. Medlemsmøde sættes op. </t>
  </si>
  <si>
    <t>industri eksport - går ind i dette år med en tro på at dette retter sig op
Entreprise - nybyggeri. Har så travlt som aldrig før
Det kunne have været meget værre - nåede at korrigerer for corona i budget</t>
  </si>
  <si>
    <t xml:space="preserve">Nej, lidt svært at navigerer i nedgang, men rettede til og har genansat igen </t>
  </si>
  <si>
    <t xml:space="preserve">meget glad for nyhedsbreve om corona - føler sig godt orienteret - kortfattet og infomativt
Brugt os til nye markeder </t>
  </si>
  <si>
    <t xml:space="preserve">Virksomheden har meget travlt for tiden og mærker ikke noget til corona.  </t>
  </si>
  <si>
    <t>Der er ikke noget der fylder mere end det plejer. Travlhed pt. er det eneste punkt.</t>
  </si>
  <si>
    <t xml:space="preserve">Bruger særligt DI til ansættelsesforhold. Savner at kunne komme til gå-hjem møder om personalejura, GDPR. Få lidt input den vej. </t>
  </si>
  <si>
    <t>Vækst og hvordan de vækster er centralt for dem for tiden. De jagter toplinje</t>
  </si>
  <si>
    <t xml:space="preserve">Politisk interessevaretagelse er en vigtig ting for dem - det er politisk meget populært at slå på emballage, selvom det udgør en meget lille forureningskilde. Fødevareemballage er den store synder. Pga corona og stigende fragtpriser har de svært ved at få råvarer (kemikalier til plast) fra Asien. </t>
  </si>
  <si>
    <t xml:space="preserve">DI er pengene værd og har være en god støtte under corona. Haft god brug af personaljuridisk bistand. Julius har været en god hjælp. </t>
  </si>
  <si>
    <t xml:space="preserve">At få den almindelige drift til at køre. Har hospitaler og kommuner i målgruppen, som har været lukket land pga. corona. Er ved at få hverdag og salgsprocesser igang igen. Der er enorm træghed i systemet, fordi de er meget optaget af corona. Vil gerne ud og mødes med kunder for at lave salg, og mange af disse møder bliver aflyst med kort varsel lige i tiden. </t>
  </si>
  <si>
    <t xml:space="preserve">Svært at gennemskue lønkompensationsordningerne, som de brugte sidste år, men ikke i år. At de ikke har brugt dem i år skyldes, at det gav for stor usikkerhed i medabejderkredsen. </t>
  </si>
  <si>
    <t xml:space="preserve">Ja, DI er pengene værd. Vores nyhedsbreve har høj aktualitet for dem. De er også med i Industriens Barselsfond, hvilket er meget værdifuldt for dem. De har haft folk på vores lederkursus, som de har fået godt udbytte af. </t>
  </si>
  <si>
    <t>Virksomeden er meget optaget af hvad der sker det i Vest Afrikanske land i forhold til deres virksomhed.</t>
  </si>
  <si>
    <t>Hjemme arb: Virksomheden meget trætte af at de skal arbejde hjemmefra.</t>
  </si>
  <si>
    <t>Virksomheden har haft en hel del hjælp fra HR i DI.</t>
  </si>
  <si>
    <t>10.41.00</t>
  </si>
  <si>
    <t>104100 Fremstilling af olier og fedtstoffer</t>
  </si>
  <si>
    <t>Det går meget godt. Virksomheden føler sig ikke tynget af corona selvom de indimellem må i isolation, hvis de har være i nærkontakt med smittede. De har fokus på transportaftalen og er lige nu i dialog med Fynbus.</t>
  </si>
  <si>
    <t>Transportaftale og iblandingskravet for biobrændstoffer, men virksomheden mener ikke at det er en udfordring som sådan, men mere noget, der optager dem.</t>
  </si>
  <si>
    <t>Virksomheden er tilfredse med medlemskabet i DI.</t>
  </si>
  <si>
    <t>Danske Maritime</t>
  </si>
  <si>
    <t xml:space="preserve">Virksomhed har lige skrevet til Mette Frederiksen. VH har stor sympati for strategien, men når VH er nødt til at sende VH ud i verden, qua deres stillinger, så VH kan ikke forstå at vi ikke kigger på dem som vi sender ud, for at sikre dansk eksport. Hvorfor får man ikke vacciner. Vi skal sikre kunderne kan få de produkter. </t>
  </si>
  <si>
    <t xml:space="preserve">Virksomhed kigger meget på deres øjeblikkelige situaiton. Lidt for lidt produktion. Claus har solgt virksomheden i sommer. Blevet en del af stor japansk organisation - dette fylder pt. </t>
  </si>
  <si>
    <t xml:space="preserve">Det primære er at arbejde for vi kan sikre dansk eksport! Vi skal være trygge ude i verden. VH undrer sig over vi lader danske skib(sproduktion) gå til udenlandske hænder - man må gerne tænke nationalt. Danske leverandører. EMRI kan noget så specielt. Fokus på det vi kan i DK og fokus på eksport! </t>
  </si>
  <si>
    <t>35.11.00</t>
  </si>
  <si>
    <t>351100 Produktion af elektricitet</t>
  </si>
  <si>
    <t>Det går godt. Virksomheden har aldrig tilsluttet så mange nye forsyningskunder som i 2020. Corona har ikke været den store udfordring. De sendte nogle hjem sidste forår, men fik hurtigt brug for dem igen og har haft travlt lige siden.</t>
  </si>
  <si>
    <t>Det er vigtigt for virksomheden, hvem der skal stå for forsyningen til byerne, og hvilken rolle forsyningsselskaberne skal have i fremtiden. Det er også en udfordring, at der bliver flere elbiler, for det betyder større træk på elnettet fra de husstande, der anskaffer en elbil, og det udfordrer elnettet og kræver mere overvågning. Og endelig er der en diskussion om, hvem der skal levere fibernet, hvilket selskabet også har en interesse i. Desuden er det også en stor udfordring at skaffe kvalificerede faglærte, især elektrikere og smede. Og det er en udfordring, at reguleringen af forsyningsselskaberne er meget tung og bagudrettet.</t>
  </si>
  <si>
    <t>Direktøren mener, at DI Energi arbejder med flere af de nævnte udfordringer. Endelig kvitterede han for, at LSS er dygtig til at kommunikere virksomhedernes dagsordener.</t>
  </si>
  <si>
    <t>35.12.00</t>
  </si>
  <si>
    <t>351200 Transmission af elektricitet</t>
  </si>
  <si>
    <t>grøn omstilling, muligheder indenfor digitalisering</t>
  </si>
  <si>
    <t>Innovationen ud af virksomheden, det er svært at skabe nye forbindelser og relationer når man ikke kan mødes fysisk. Corona tager tid fra deres kerneforretning.</t>
  </si>
  <si>
    <t>Vi gør det godt, glad for de mails de modtager vedr. corona</t>
  </si>
  <si>
    <t>HTS Arbejdsgiverforeningen Vendsyssel</t>
  </si>
  <si>
    <t xml:space="preserve">Det går godt. Vi har fuld produktion til de skandinaviske markeder og støder ikke på handels- eller produktionshindringer i nævneværdig grad. </t>
  </si>
  <si>
    <t xml:space="preserve">Coronatest kører rigtig godt - Skagen Havn har stillet testkapacitet til rådgihed, så vi kan alle møde op på fuld tid og har god plads. </t>
  </si>
  <si>
    <t>Vi har stor glæde af webinarerne i Fødevarenetværket og de ugentlige nyhedsbreve fra DI Fødevarer til at holde os ajour</t>
  </si>
  <si>
    <t>Vi er mærkede af restriktive forhold for udenlandsk arbejdskraft. Her er der tale om coronarelaterede restriktioner.</t>
  </si>
  <si>
    <t>Finde kvalificerede medarbejdere, da V vækster og vækster meget. De gør brug af udenlandsk arbejdskraft. Der er store udfordringer grundet restiktioner i forhold til Corona. Vaccinationstrategien burde være fokuseret erhvervslivet i højere grad.</t>
  </si>
  <si>
    <t xml:space="preserve">DI bør (måske i samarbejde med arbejdstagerorganisationer) presse på over for bedre Corona-strategier, der gavner vækst, hvilket vil brede sig som ringe i vandet. </t>
  </si>
  <si>
    <t>Går godt. Har travlt. Vækster. 
Arbejder med service- fagentrepriser, hoved- og totalentrepriser. Opgaver for DR og andet broadcast går trægt pga. corona.</t>
  </si>
  <si>
    <t xml:space="preserve">Rekruttering - Søger flere medarbejdere hele tiden. Lejer og låner medarbejdere fra andre, hvis behov. Eller finder underentreprenører hvis han mangler mandskab. 
Fastholdelse - forbundet med stor risici at folk siger op og flytter et andet sted hen. 
Har et godt hold - har 20 mand pt. Vil gerne vækste til 50 på et tidspunkt. </t>
  </si>
  <si>
    <t>Voldgiftssager:  kører alvorligt for trægt – DI skal lobby for at lovgivning ændres på området. Kæmper med forhalinger i årevis fra kunders side. De vil ikke betale for opgaven og satser på udsættelser indtil jeg som leverandør er i knæ. Savner et sted at kunne anke den proces.
Desuden: Mener at DI prioriterer de store virksomheder for meget. Bør bruge ekstra kræfter på SMV-segmentet. 
Var glad for at tale med os i dag. Havde overvejet at skrive til os med ovenstående.</t>
  </si>
  <si>
    <t>Har ændret firmanavn for 3 mdr siden. Bruger meget energi på at få gjort opmærksom på, at det fortsat er samme virksomhed.</t>
  </si>
  <si>
    <t>Hård konkurrence - priserne presses.</t>
  </si>
  <si>
    <t>Kan virkelig mærke, at der er blevet frigivet mange penge, så almennyttigt boligbyggeri har råd til at få renoveret deres ejendomme. Det er de glade for.</t>
  </si>
  <si>
    <t>Der er ikke så meget at lave, men paradioksalt nok mangler man også uddannede folk (rørlæggere)
man prøver at samle opgaver til bunke, så man kan komme i gang efter påske.
Claus er generelt glad for den hjælp han får hos os.hjælpen - Miljøzoner, problemer, unge mennesker, 
Køber biler - ikke leasing</t>
  </si>
  <si>
    <t>De hyppige ændringer af miljøkrav til Lastbiler og ladbiler opleves som et problem, da der indføres nye regler med en kortere tidshorisont end tidshorisonten for at få en ny bil: Det tager typisk 9 måneder fra man køber en lastbil til man har den og det er et problem hvis der indføres nye regler indføres med 3-6 måneders varsel.
På dette område synes Claus ikke at der ydes god rådgivning fra DI's side, da der ikke er forståelse for, at man ikke bare kan lease en ny bil, men gerne vil købe den og udskifte bilparken efterhånden som man har råd til det.
Problemer med at få renset filtre, når der arbejdes i byer og køres meget i tomgang, da rensning af filtre kræver, at der køres langt.</t>
  </si>
  <si>
    <t>Rigtig glade for medlemsskabet
Problemer med nye (unge)miljøfolk, der ikke har forståelse for små virksomheders problemer. Få en bedre forståelse for SMWvirksomhedernes problemstillinger.</t>
  </si>
  <si>
    <t>meget travt</t>
  </si>
  <si>
    <t>Ja med levering af materialer pt. isolering. Leverandøren kan ikke levere rundet Corona</t>
  </si>
  <si>
    <t>Nej, jeg ringer ofte ind og får hjælp til mine spørgsmål</t>
  </si>
  <si>
    <t>Kloaksektionen, Rørtekniksektionen</t>
  </si>
  <si>
    <t xml:space="preserve">Mest at at få folk ind - at finde kvalificeret arbejdskraft. </t>
  </si>
  <si>
    <t xml:space="preserve">Har rigtig meget at lave, så det der fylder mest er at finde ekstra medarbejdere. </t>
  </si>
  <si>
    <t xml:space="preserve">Rådgiverne skal få styr på kontrolordninger. Virker som en stor rodebutik - via Dansk Byggeri har lavet en miniordning. Havde ikke behov for at blive kontaktet yderligere herom eller blive hørt yderligere, da det er en proces der er sat i gang. Føler sig tryg til at ringe og bruger DI til personalejurdiske udfordringer. </t>
  </si>
  <si>
    <t>Det går OK - har ikke noget at klare over</t>
  </si>
  <si>
    <t>materialemangel og prisstigninger på materialet
Svært at få kvalificeret arbejdskraft - kan holde på gode medarbejdere</t>
  </si>
  <si>
    <t>Vejrlig - regnvejr er blevet en større udfordring end frost - det er blevet en større udfordring end frost (behøver ikke at blive sendt videre - ABJ)</t>
  </si>
  <si>
    <t>Der er ikke noget, der optager dem meget lige nu andet end at de har virkelig travlt i branchen</t>
  </si>
  <si>
    <t>De har ikke nogen udfordringer, da de har masser at lave.</t>
  </si>
  <si>
    <t>De havde ikke nogle input til, hvordan DI kunne gøre noget bedre for dem.</t>
  </si>
  <si>
    <t>Kabel- og Ledningssektionen, Kloaksektionen</t>
  </si>
  <si>
    <t>Der er opgaver nok - men der mangler folk der vil arbejde</t>
  </si>
  <si>
    <t>Mangel på folk der vil arbejde, han kan godt selv lære dem det, de skal kunne, men den arbejdskraft der er til rådighed, er ikke interesseret i hverken at lære eller at arbejde.
Udfordinger med hjemmearbejde</t>
  </si>
  <si>
    <t>Han vil gerne selv tage kontakt, når han har et behov for hjælp</t>
  </si>
  <si>
    <t>Vi får ekstra opgaver end tidligere. Så det er dejligt.</t>
  </si>
  <si>
    <t>Vi synes, DI gør det godt. Så jeg har ikke noget at tilføje.</t>
  </si>
  <si>
    <t>Det går godt. Vi har nok at lave</t>
  </si>
  <si>
    <t>Savner at kende ledelsen i DI + Håber at DI også er for den mindre virksomhed + Er træt af de mange afgifter + Savner god arbejdskraft</t>
  </si>
  <si>
    <t>Vi er glade for medlemsskabet. Min bogholder bruger jer meget. God hjemmside</t>
  </si>
  <si>
    <t>Hun tilkendegav, at det går fint.</t>
  </si>
  <si>
    <t>De ringer bare, når de har brug for os, så der var ikke den store interesse i at gå dybere ind i det her spørgsmål.</t>
  </si>
  <si>
    <t xml:space="preserve">Det, der optager os mest, er at få noget produceret, for vi har rigelig med arbejde og travlt. </t>
  </si>
  <si>
    <t xml:space="preserve">Har ikke på nuværende tidspunkt udfordringer. Vi har heller ikke de store coronakvaler, da vi bor i et tyndtbefolket område, hvilket dog begynder at forandre sig lidt nu, hvor tallene stiger i Sønderjylland. Virksomheden har dog en begyndende utryghed ift. sine leverandører - de siger, at de begynder at få udfordringer med at levere. Frygten er, at leverandørerne vil bruge det til at hæve priserne. Virksomheden er afhængige af at få leveret pvc-rør (som bl.a. bruges ved kloakarbejde). Pvc er et biprodukt af olieproduktionen, og da der er et fald i olieproduktionen (bl.a. pga., at flytrafikken står stille), kan det få indflydelse på pvc-udbuddet. Virksomheden har bestiller derfor til lager. Worst case scenarie er, at det ender med en overophedning, som lukker hele markedet ned, fordi bygherrerne sætter projekter i stå pga. leveranceudfordringer. </t>
  </si>
  <si>
    <t>Nej. Det er nok lidt på grænsen, hvad vi bruger DI til. Vi har få enkeltstående sager, hvor vi spørger til råds. Har en god stabil fast kundekreds og medarbejderstab. Men glad for medlemskabet.</t>
  </si>
  <si>
    <t>42.99.00</t>
  </si>
  <si>
    <t>429900 Anden anlægsvirksomhed i.a.n.</t>
  </si>
  <si>
    <t xml:space="preserve">Talt med Jeanette Larsen
Virksomheden er kommet helt skævt ind i DI og overvejer at melde sig ud igen!
Man kan ikke få information om skæringsdatoer mht. Pensionsordninger og Sundhedsordninger mv.  Man får ikke svar på de mails man sender til DI.
Man savner en procedure for hvad der skal gøres i forbindelse med en indmeldelse.
Ellers er der god gang i butikken. </t>
  </si>
  <si>
    <t>Prisstigninger på byggematerialer er en udfordring. Der findes undtagelser i AB 18 ved store prisstigninger og lange projekter.</t>
  </si>
  <si>
    <t>Lav en liste over, hvad man skal være opmærksom på og i hvilken rækkefølge bestemte ting skal håndteres, når man melder sig ind i DI/DI Dansk Byggeri
Hvordan får vi flyttet Sundhedsordninger?</t>
  </si>
  <si>
    <t>Coronationen fylder. Pris på containere fra Kina er fem-doblet. Salget går godt. Har brugt DI ifm. med hjælpepakker og kompensationsordninger. Bruger DI's personalejuridiske rådgivning.</t>
  </si>
  <si>
    <t>Stigende verdensmarkedspriser og fragtpriser. Sælger til Sverige og Tyskland, gjorde opmærksom på at DI har kontor i Tyskland, og DI kan hjælpe med rådgivning om eksport og import.</t>
  </si>
  <si>
    <t>Michael Lentz var meget tilfreds, og når der noget han ikke er tilfreds med adresserer han det med det samme.</t>
  </si>
  <si>
    <t xml:space="preserve">Det går rigtigt godt, som det meste af branchen (transport inden for byggebranchen). </t>
  </si>
  <si>
    <t>Mangel på dygtige chauffører - kranfolk/entreprenørchauffører</t>
  </si>
  <si>
    <t>synes servicen er super god - ATL gør det godt.</t>
  </si>
  <si>
    <t xml:space="preserve">Corona og lockdown har fyldt rigtig meget
Problematisk at kommer ud og arbejde i private hjem
Men grundlæggende heldig stillet da corona faktisk har betydet øget omsætning
Undrer sig over hvorfor økonomien skal boostes så meget. Mener det er unødvendigt og risikerer at overophede økonomien. Så hellere at det blev udbredt over flere år. </t>
  </si>
  <si>
    <t>Nej, der er ikke noget der fylder ekstra meget udover corona
Der er løbende udfordringer på bæredygtighed og miljø, hvor man hele tiden bliver nødt til at ruste op, men det går OK</t>
  </si>
  <si>
    <t>Er glad for den hjælp man kan få i DI
Når der er behov, så tager vi kontakt til DI og får den hjælp vi har brug for. 
Vil gerne benytte sig noget mere at netværk til sparing om tiltag inden for miljø og bæredygtighed</t>
  </si>
  <si>
    <t>COVID-19 fylder. De lever af grænsehandel. Hele deres forretning er væk. De leverer ikke så meget, som de plejer.</t>
  </si>
  <si>
    <t>Tyske medarbejderne har problemer med indrejserestriktioner.</t>
  </si>
  <si>
    <t>Synes ikke, at der er noget vi kan gøre bedre</t>
  </si>
  <si>
    <t xml:space="preserve">Ikke ramt af corona. De er en godsvirksomhed og har haft nok at køre med. </t>
  </si>
  <si>
    <t>Det synes de ikke. Ringer, hvis der er noget. Der er godt styr på det hele. Har dog brugt revisor i forhold til nye ferieregler.</t>
  </si>
  <si>
    <t>47.25.00</t>
  </si>
  <si>
    <t>472500 Detailhandel med drikkevarer</t>
  </si>
  <si>
    <t xml:space="preserve">Sælger til restuaranter og derfor går det knap så godt. 
Til gengæld har corona-krisen sat gang i nethandlen, hvorde har udviklet sig enormt.
websalg buldrer der ud af til private. Troels regner mec, at B2c bliver langt større for dem i de kommende år.
Når forsamlingsforbudet er ophævet eller der kan samles bare lidt flere, så vil de lave vinkældre ude på virksomheder, hvor medarbjderne kan bestille vin til. De vil også lave smagninger ude smagninger ude på virksomheder.
Har åbnes i køge - fordi der sker så meget der. laver ekslusive events - middag osv. Kokke der ikke har lavet.  </t>
  </si>
  <si>
    <t>usikkerhed om hvornår der er åbnes op.</t>
  </si>
  <si>
    <t>Har kun brugt DI i forhold til det personale juridiske - men de kan bruge os til meget mere.</t>
  </si>
  <si>
    <t xml:space="preserve">Det går godt uden at det skal forstås som strålende. Der er masser af udbudsmateriale og opgaver at byde ind på. </t>
  </si>
  <si>
    <t>Mangler gode folk. Søger hele tiden. Bruger mange penge på overarbejde, fordi der ikke er folk nok.</t>
  </si>
  <si>
    <t>Opfordre til, at der sendes bedre udbudsmateriale ud. Materialet er ofte dårligt og det er som at byde på pærer og bananer.</t>
  </si>
  <si>
    <t>Det går godt - travlt. Mange opgaver - folk renoverer mere. Derudover at finde kvalificeret arbejdskraft.</t>
  </si>
  <si>
    <t>Lige nu er det at finde kvalificeret arbejdskraft. De har selv 7-8 lærlinge. Der er ikke mange, der uddanner sig i nærområdet. Det skal gøres mere attraktivt. Dertil er der så småt ved at være mangel på materialer - levering til Danmark.</t>
  </si>
  <si>
    <t xml:space="preserve">Lige pt. havde han ingen kommentar til det. </t>
  </si>
  <si>
    <t>DI Fødevarer, DI Transport</t>
  </si>
  <si>
    <t>Meget at lave - ingen corona. Det suser derudaf.</t>
  </si>
  <si>
    <t>Vi tager os af det, som vi selv kan gøre noget ved - alt andet er der nogen andre der tager sig af. Vi indordner sig bare. Omstillingsparate.</t>
  </si>
  <si>
    <t xml:space="preserve">De gange de har haft </t>
  </si>
  <si>
    <t>Det ser fint. VI er sluppet billigt ift. COVID.</t>
  </si>
  <si>
    <t xml:space="preserve">For store omkostninger. VI kan ikke få arbejdskraft der er stabil. Rekruttering er en udfordring. Kvalitetten af arbejdskraft er for lav, der er mangel på medarbejdere. Det er alle der smutter. Vi kan ikke konkurrerer på løn for kunderne vil ikke betale mere for kørslen. 
Der er andre der betaler uden om overenskomsten - medarbejderne bliver snydt andre steder hos andre arbejdsgivere, </t>
  </si>
  <si>
    <t xml:space="preserve">Der er gang i branchen og de unge i dag vill ikke kører langt. Arbejdstidsreglerne kræver at chaufførerne skal arbejde mere effektivt og det gør at fleksibiliteten bliver begrænset. Overvejer udenlandske medarbejdere, men vores kunder vil have vores medarbejdere taler dansk. Men man kan blive tvunget til udenlandske medarbejdere. Men det skal være et krav at de kan tale dansk. 
Speditørerne presser priserne og kræver de køre på udenlanske vilkår - Det presser de danske vognmænd på overenskomst. 
Der er ikke mulighed for at få prisstigninger så man skal passe på at lønnen ikke stiger for meget. 
Fagforeningen har for stor magt - omkostningerne stiger og vi kan ikke efterleve de udenlandske lønninger. </t>
  </si>
  <si>
    <t>Det går rigtig godt. Vores kundekreds har flyttet sig vi kører mere for private. VI har fremgang. Så vi løber stærkt.</t>
  </si>
  <si>
    <t>Der kommer lidt dagligdagsudfordringer men det løser vi sammen med Bent fra ATL</t>
  </si>
  <si>
    <t>ATL skal holde på Bent.</t>
  </si>
  <si>
    <t xml:space="preserve">Det er en udenlandsk virksomhed, der ifølge Peter Lund ikke i øjeblikket har aktiviteter eller ansatte i Danmark. De har fra tid til anden været aktive på større anlægsprojekter, men ikke pt. </t>
  </si>
  <si>
    <t>Nybyggeri -og vi har meget travlt</t>
  </si>
  <si>
    <t>Det sædvanlige, vejret og mangel på materialer.</t>
  </si>
  <si>
    <t>Jeg er meget glad for den information jeg modtager fra DI - og det må i meget gerne fortsætte med.</t>
  </si>
  <si>
    <t>Esko Smede &amp; Montage lever mest af at udleje kvalificeret arbejdskraft ud inden for forskellige faglærte fag. Han har i stil med andre virkarbureau oplevet en yderst markant nedgang i efterspørgslen som følge af coronakrisen. Han oplever, at corona-bekymringer gør, at andre virksomheder er yderst forbeholdene over for at tage ny arbejdskraft ind i deres virksomheder.</t>
  </si>
  <si>
    <t>Coronakrisen fylder alt i øjeblikket og DI skal arbejde for at få åbnet samfundet mest muligt op i øjeblikket. Det fylder alt for Kristoffer lige nu.</t>
  </si>
  <si>
    <t>Han synes at DI gør det udemærket og han følger med i, hvad vi gør via pressen og læser de nyhedsmails han modtager fra DI om muligheder, hjælpepakker osv.</t>
  </si>
  <si>
    <t>Navigerer i et turbolent kundemared. Afskedigelserne og centralisering gør det svært at holde kontakt til kunder. Føles på een og samme tid i fremdrift og meget usikkert. Coca cola fyrede alle ansatte i marketing i danmark - så går hele organisationen i stå. generelt positiv tilgang af aktiviteter.</t>
  </si>
  <si>
    <t>Har anvendt hjælpepakker, har haft stor nedgang i omsætningen. Digital fremgang - har virksomheen de rigtige ting på hylderne? 
Pandemien har gjort, at digitaliserigen er to år foran tid.</t>
  </si>
  <si>
    <t>Har brugt personalejura ifm. aftale om kollektiv lønnedgang. DI's bedste opgave er at fortælle, at verden i den private sektor er anderledes end i den offentlige sektor. DI skal understøtte digitaliseringen.</t>
  </si>
  <si>
    <t>46.36.00</t>
  </si>
  <si>
    <t>463600 Engroshandel med sukker, chokolade og sukkervarer</t>
  </si>
  <si>
    <t>-	går ok. spirende optimisme i virksomehden. igennem turnaorund midt i flytning fra sjælland til fyn. men nu, vi lever og har positiv drift. Tror på det mange ksibe i søen, og kunder med. Har fremskyndet mere detailorienteret forretning. 
-	At vi ikke kan møde vores kunder. Vi kan ikke sidde ved præsentationer og vise kvalitetsprodukter.                                   
-	"Nyt at være med i DI. Ros ift personalejura. Glade for mails fra mails om morgenen. Vi burde måske bruge DI mere. 
-	Lidt ligesom meldem i fitnees club hvor mang ikke kan være med i det hele. 
-	bestyrelseformand for kæde me dfem cafeer i odense. ingen overneskmost og inegn arbejdsgiverforening. Hvis de ansatte i Odense kommune må bruge de gaver skal man være med under 3F. Horesta. "
Steen Aalund Olsen vil gerne ringes op af personalejura. Han er meget tilfreds med DIs service på området til sin egen virksomehd, men vil også geren have overenskomstdækket en virksomhed, som han er bestyrelsesformand for. Det er en virksomhed, der omfatter fem cafeer i Odense, og virksomheden er blevet stillet over for overenskomst krav. 
-	går ok. spirende optimisme i virksomehden. igennem turnaorund midt i flytning fra sjælland til fyn. men nu, vi lever og har positiv drift. Tror på det mange ksibe i søen, og kunder med. Har fremskyndet mere detailorienteret forretning.                                  
-	går ok. spirende optimisme i virksomehden. igennem turnaorund midt i flytning fra sjælland til fyn. men nu, vi lever og har positiv drift. Tror på det mange ksibe i søen, og kunder med. Har fremskyndet mere detailorienteret forretning.</t>
  </si>
  <si>
    <t xml:space="preserve">At vi ikke kan møde vores kunder fysisk. Det er noget helt andet at sidde ved fysiske præsentationer end at sende vareprøver på de luksusproduketer vi forhandler. </t>
  </si>
  <si>
    <t xml:space="preserve">Nyt at være med i DI. Ros ift personalejura. Glade for mails fra mails om morgenen. Vi burde måske bruge DI mere. 
Lidt ligesom meldem i fitnees club hvor mang ikke kan være med i det hele. 
Kæ
bestyrelseformand for kæde me dfem cafeer i odense. ingen overneskmost og inegn arbejdsgiverforening. Hvis de ansatte i Odense kommune må bruge de gaver skal man være med under 3F. Horesta. </t>
  </si>
  <si>
    <t>29.31.00</t>
  </si>
  <si>
    <t>293100 Fremstilling af elektrisk og elektronisk udstyr til motorkøretøjer</t>
  </si>
  <si>
    <t xml:space="preserve">Rigeligt at se til, business as usual - ikke præget af corona. Travlt og ansætter folk. Svært at følge med. </t>
  </si>
  <si>
    <t>Det ved jeg ikke. Bruger hotline og blanketter på hjemmeside.</t>
  </si>
  <si>
    <t xml:space="preserve">Når de har brug for noget, ringer de - og så får de altid hjælp. De har ikke noget pt., men vil lige spørge rundt i virksomheden om der er andet. Hvis der er, tager de kontakt. </t>
  </si>
  <si>
    <t>Eksport ift corona er svært 
Priserne på materialer  stiger grundet mangel herpå som følge af corona.</t>
  </si>
  <si>
    <t>Kender DI og har været med i mange år. Han har i hovedbestyrelsen nævnt at han gerne så et forum for fremstillingsvirksomheder. Det er også i takt med at DI er blevet så stor en organisation,</t>
  </si>
  <si>
    <t>22.11.00</t>
  </si>
  <si>
    <t>221100 Fremstilling af gummidæk og gummislanger; vulkanisering af dæk</t>
  </si>
  <si>
    <t xml:space="preserve">Det går rimeligt
Har ikke haft meget nedgang i salget - sælger også til lastvogne, og de har jo rigeligt at lave. Ligger på indeks 95 i salg
Har ikke så store problemer med grænselukninger osv
Er repræsenteret i hele skandinavien. Er træt af onlinemøder. Muligheden for fysiske møder ventes der på 
Indeks 95 % på den gode måde
Er spændt på forrykninger i kundemassen efter </t>
  </si>
  <si>
    <t>Se ovenfor - ikke noget særlig</t>
  </si>
  <si>
    <t>Blev stillet videre til nordisk dækimport - via 76150000
Bruger primært DI på personalejura
Er tilfreds nok med DI</t>
  </si>
  <si>
    <t xml:space="preserve">Talt med DI via andre selskaber. </t>
  </si>
  <si>
    <t>Det går godt, meget glad for DI's juridiske bistand og bruger både personalejura og diverse dokumenter flittigt. Føler altid at de får god hjælp, og hvis DI ikke kan hjælper, får de input til hvor de kan komme videre med udfordringen. Har ikke eksport. Bruger ikke DI's lærlingeinsats, da de har god kontakt til lokale erhvervsskoler og dansk Metal.</t>
  </si>
  <si>
    <t>De bliver bedt om rigtig mange tal til statistikker til DI. Det er de meget trætte af, og må ærligt indrømme, at de ikke har tiden til at finde de helt korrekte tal, og derfor bliver det ofte et skud fra hoften.</t>
  </si>
  <si>
    <t>71.20.90</t>
  </si>
  <si>
    <t>712090 Anden måling og teknisk analyse</t>
  </si>
  <si>
    <t xml:space="preserve">Rejserestriktioner til Norge hæmmer - særligt ift. grænselukninger ud i verden. Det fungerer i DK, hvor virksomhed er minimalt påvirket. Men det er en udfordring at  få personale til udlandet. 
Pønser på at stramme op på registrering af arbejdstid. Lige nu får de registreret arbejdstid fra 1. minut. </t>
  </si>
  <si>
    <t>Rejserestriktioner til norge hæmmer</t>
  </si>
  <si>
    <t xml:space="preserve">Pres på for at lukke op. Rejserestriktioner. Coronapas . DI er synlige, så virksomhed er godt tilfreds. Vi har en fin agenda og gode generelle betragtninger. Bruger os meget ift. specifikke udfordringer - bruger os meget ift. personalejura. HR-chef: bruger os meget og påtænker at rette henvendelse ift. ændring af arbejdstid for nogle tekniske medarbejdere. </t>
  </si>
  <si>
    <t xml:space="preserve">Har talt med Eurofins et par gange. Først med Vivi Handberg, Eurofins Miljø - Vand, der henviste til Jesper Gamst. Herefter Jesper Gamst's sekretær, der oplyste, at han ikke ønskede at tale med os. </t>
  </si>
  <si>
    <t xml:space="preserve">De har måtte afskedige mange ansatte, grundet covid -- da de er en blanding af "handling" og rengøring af fly.
Jan er temmelig utrilfreds med 3F, som de har overenskomst med. Den de har, er fra 19, og skulle genforhandles i 20. Grundet covid blev det udsat og udsat. Og 3 F ønsker ikke, at forhandle via skype. Det betyder, at Jan har en dyre og dårligere overenskomst pt. end sine konkurrenter. Han er tilfreds med DI og det vi har kunnet gøre. </t>
  </si>
  <si>
    <t>De har en mega stor udfordring, da de stadig er på 3F overenskomst fra 19. Skulle have genforhandlet den i 20, men grundet corona, vil 3F ikke mødes på digitalt medie, så man afventer og afventer, alt i mens de har en ringere overenskomst end deres konkurerende virksomheder
Vil overveje at komme i Transport og også tage en snak med DI Service</t>
  </si>
  <si>
    <t>Vi gør det fint -- og han er tilfreds. Vil overveje at blive en del  at Transport</t>
  </si>
  <si>
    <t>82.99.00</t>
  </si>
  <si>
    <t>829900 Anden forretningsservice i.a.n.</t>
  </si>
  <si>
    <t>Stod i 2020 til et fantastisk år (32 fastansatte). Altid lavet livestreaming og virtuelle events - men fyldt mindre. I løbet af tre mdr. (hvor medarbejdere på komp.) drejet skude rundt og kørt fuldt ud digitalt. Fyrede kun 12. Lavet eks. LEGO's virtuelle events, Grundfoss leadership-events. Super travlt - og håber snart at kunne vokse igen. 
Brugt grøn omstillingspulje + ½ mio. fra digital omstilling</t>
  </si>
  <si>
    <t>Få budskabet ud til de rigtige kunder. Mange af de store danske virksomheder, som bruger engelsk bureauer.</t>
  </si>
  <si>
    <t>Lave case til DI Business omkring deres 1) gode historie 2) nye måder at lave events på. Hjælpe virksomheden med at få fortalt til potentielle kunder, hvad de kan.</t>
  </si>
  <si>
    <t>24.44.00</t>
  </si>
  <si>
    <t>244400 Fremstilling af kobber</t>
  </si>
  <si>
    <t>Hvornår åbner tingene op igen - har haft 20% nedgang - oplever lige nu en ketchup-effekt - eksporten har været uændret på 25% - februar og marts lover godt</t>
  </si>
  <si>
    <t xml:space="preserve">Ved ikke om det lige nu bare en en bølge - er meget afhængig af restriktioner og deadlines - man ved ikke, hvornår det går op og ned - man kan ikke komme ud og besøge kunderne - har brugt lønkompensation i foråret - </t>
  </si>
  <si>
    <t>DI har forsøgt at trække i en anden retning ifht. Regeringens politik - har ikke noget at udsætte på DI - bruger primært DI til det juridiske</t>
  </si>
  <si>
    <t>46.43.50</t>
  </si>
  <si>
    <t>464350 Engroshandel med elektriske husholdningsartikler</t>
  </si>
  <si>
    <t xml:space="preserve">Det går. Det humper derudaf. Reduceret ordrebog og reduceret aktiviteter, og en tredjedel hjemsendte medarbejdere. Vores kunder er ramt - cafeer osv.   </t>
  </si>
  <si>
    <t xml:space="preserve">Usikkerheden i branchen. Hvilket niveau kommer vi tilbage til. Vores forhandlere er dybt afhængige af, at folk arbejder på kontorer og hvis der i fremtiden bliver mere hjemmearbejde, så vil der ikke være behov for ligeså mange kaffemaskiner. Det vil være en udfordring for os. </t>
  </si>
  <si>
    <t xml:space="preserve">I gør det godt. Lige nu handler det bare om at få åbnet samfundet op. </t>
  </si>
  <si>
    <t xml:space="preserve">Har nedjusteret forretningen og antallet af medarbejdere, men er overordnet set kommet godt igennem krisen. </t>
  </si>
  <si>
    <t>Har haft et par personalesager, hvor DI har været en kæmpehjælp . Er meget glad for for dokumenter og kontrakter, som kan findes på DI's hjemmeside.</t>
  </si>
  <si>
    <t>Har talt med Michael Kristensen:
Det går godt, lige nu er deres fokus på konkurrenceforhold og råvarepriser</t>
  </si>
  <si>
    <t>Ikke at det er store udfordringer, men peger alligevel om et par stykker</t>
  </si>
  <si>
    <t>Vi gør det godt og hurtigt. Så hvis det fortsætter er det godt.
Henvendelserne drejer sig primært om HR /personale forhold.</t>
  </si>
  <si>
    <t>47.43.00</t>
  </si>
  <si>
    <t>474300 Radio- og tv-forretninger</t>
  </si>
  <si>
    <t>Det går godt for virksomheden på trods af nedlukning af butikken takket være masser af nethandel. Folk skal bruge masser af elektronik og IT ifm. hjemmearbejdspladser.</t>
  </si>
  <si>
    <t>Det er meget svært at få lærlinge. Det giver store udfordringer ift. at rekruttere nye medarbejdere til virksomheden - både butiksmedarbejdere og installatører.</t>
  </si>
  <si>
    <t>Virksomheden kan godt bruge mere hjælp ifm. overenskomstmæssige emner. Virksomheden bliver nogle gange fanget på det forkerte ben ifm. ansættelseskontrakter og dialog med bl.a. HK.
Derudover ville det være godt, hvis regionalforenigen kun hjælpes med at sikre, at virksomheder er repræsenteret i diverse udvalg og råd i Nordjylland - eksempelvis EUC Nord, for fagbevægelsen bruger deres pladser.</t>
  </si>
  <si>
    <t>Det går fantastisk</t>
  </si>
  <si>
    <t>De er særlig udfordret på rekruttering af medarbejdere, de søger typisk ufaglærte mearbejdere (da de godt kan lide at oplære dem selv). De får dog de bedste medarbejdere gennem personlige relationer, da dem de får via Jobcentret ofte ikke kan bruges, da de typisk ikke gider arbejde når de får mere ud at dagpenge.</t>
  </si>
  <si>
    <t>De er medlem af Stilladssektionen, men kunne måske godt søge et andet netværk/sektion til deres andet ben i firmaet som er byggepladsservice.</t>
  </si>
  <si>
    <t>Går godt, kommet gennem Covid-19. Havde hjemsendt medarbejdere i starten, meget bøvl med støtte pakker.</t>
  </si>
  <si>
    <t>Folk arbejder hjemme vanskeligt at holde medarbejdere godt motiveret.</t>
  </si>
  <si>
    <t>Grøn omstilling af virksomheden, på selve virksomheden og ikke på produktniveau. Manger tager fejl af det her, grøn produkt på sort virksomhed er ikke en god løsning.
Meget stærk på digitalisering. 200 medarbejder total heraf 12 IT medarbejdere. 
Har ikke lærlinge i DK pt., har 15 medarbejdere totalt. Overvejer at tage elever indenfor handel og kontor/salg.
Bruger DI meget og meget tilfreds med servicen.</t>
  </si>
  <si>
    <t>Ønsker ikke at svare</t>
  </si>
  <si>
    <t xml:space="preserve">Vil gerne rose DI for den måde LSS håndtere den politiske debat. Proaktive forslag. Godt med et aktivt erhvervsliv. Synlig forandring med LSS. </t>
  </si>
  <si>
    <t>10.91.00</t>
  </si>
  <si>
    <t>109100 Fremstilling af færdige foderblandinger til landbrugsdyr</t>
  </si>
  <si>
    <t>de var i gang med at tilpasse sig at minkbranchen var i fald. havde ændret produktion rettidigt.</t>
  </si>
  <si>
    <t xml:space="preserve">hjælp videre i kompensationsaftalen ift følgeerhverv til mink. Landbrug og fødevarer er mere proaktive. Virksomheden er åben for at uddybe. </t>
  </si>
  <si>
    <t>Dansk Beton Belægningsgruppen</t>
  </si>
  <si>
    <t xml:space="preserve">Der er gang i butikken. Der gælder hele byggebranchen. Mange danskere har valgt at renovere ude eller inden når man ikke kan rejse. Og det bliver brugt i byggebranchen. Har et godt personale. </t>
  </si>
  <si>
    <t xml:space="preserve">De har svært ved at følge med. Men er forsigtig med at ansætte flere, da det forventes at være en boble. 
De har foretaget nogle omrokeringer, for at skabe bedre tid til produktionsfolk. Er meget trætte af corona. Og det er svært at have den tætte dialog som er vigtigt for virksomheden. Det er en kultur i virksomheden som er udfordret. Det bliver mere upersonligt. Der har været et par medarbejder der har været ramt af det. </t>
  </si>
  <si>
    <t xml:space="preserve">Får nyhedsbreve. Får ikke læst dem til bunds. Kan godt se at der er noget vi kan gøre brug af. Bruger mere IBF som de er datterselskab til i forhold til information. </t>
  </si>
  <si>
    <t>61.10.00</t>
  </si>
  <si>
    <t>611000 Fastnetbaseret telekommunikation</t>
  </si>
  <si>
    <t xml:space="preserve">Vi sælger internet så coronakrisen er ikke så hård for os. Hjemmearbejde, hjemmeskole osv. gør at vi er upåvirket af corona. Alle kunder er dog blevet opmærksom på kvalitet, så vi har været under pres på kundehenvendelser - mange henvendelser pga stor brug. Har ikke brugt hjælpepakker. Omsætning upåvirket - lille vækstkurve fortsætter. </t>
  </si>
  <si>
    <t xml:space="preserve">Rammeforhold i markedet. Regulering, der er på vej giver stor usikkerhed. Frivillige aftaler kan risikere at blive reguleret. Det er en udfordring. Hele grundlag for forretningsmodel kan blive revet væk.  </t>
  </si>
  <si>
    <t xml:space="preserve">Jeg får god valuta for pengene og god hjælp især inden for to områder: 1) HR-spørgsmål - altid god hjælp. 2) Telepolitisk udvalg. Gode og fine drøftelser med ligesindede parter. God hjælp til politisk talerør. DI var tidligiere bundet af interesser, der gjorde at man ikke kunne tale frit og det blev for meget leverpostej. Det er meget bedre nu. Der er ikke meget DI kan gøre bedre, men for en mindre virksomhed er det dog et dyrt medlemsskab. </t>
  </si>
  <si>
    <t>Booket op til 4. kvartal, kun privatkunder. Laver lidt underentreprise. Anneks og udvidet carport, Sommerhusmarkedet vokser også.</t>
  </si>
  <si>
    <t>Byggematerialepriser og mangel på arbejdskraft. Mere forsigtig med formuleringer i tilbud - kortere acceptfrist. Priser på flamingo. Arbejder som totalentreprenør, så man har det hele med. Så må mester ud på pladsen. Levering af materialer kan blive svært også pga. travlhed.</t>
  </si>
  <si>
    <t>Ikke noget specifikt. Men det kunne være at hans formand havde noget (Jens Brøchner)</t>
  </si>
  <si>
    <t>Tage, vinduer. 1% af 25 mio i omsætning, 78 pct fra det offentlige fra kommuner, boligselskaber, ingeniørvirksomheder. Mange flere privatekunder. Vi har overhovedet været ramt af corona. Vi er bare gået op ad. Været i gang 37 år. Ballerup, Ishøj Kommuner osv. 15 mand - ønsker ikke at være flere. 3 lærlinge. Kan låne af kolleger. Ikke konduktører. Men gode folk på pladserne. Kommer til at ansætte flere. Hurtig til at reagere og svare. Har medarbejdere været her i 27 år.</t>
  </si>
  <si>
    <t xml:space="preserve">Svært at nå at beregne tilbud. Meget logistik - tavler med bemandsplaner og projekter. Skiftet regnskabssystemer. Up to date med digitalisering med gps, regnskabssystemer. </t>
  </si>
  <si>
    <t>Bruger det ikke. Heller ikke loger :-) Ringer af og til, men bruger meget lidt rådgivning</t>
  </si>
  <si>
    <t>Vi har grundlæggende håndteret corona godt. Lige nu er vi mest optaget af at skaffe materialer fra vores underleverandører. Det er meget svært for tiden. Der er kommet lange leveringstider på stål, hjul, underkomponenter, fx hæve/sænke komponenter. De bliver produceret  i Kina. Stål kommer fra Europa. Inden for de sidste to måneder er det blevet et meget stort problem.</t>
  </si>
  <si>
    <t>Ja, vores udfordring er, at priserne på stål, lim, hjul osb. er steget 10-30 pct. her i 2021. Det kan blive en udfordring ift. at afsætte vores produkter, da vores produkter bliver tilsvarende dyrere. Og det giver en masse bøvl med at opdatere prislister, der har også har en vis varslingstid, inden de nye og højere priser slår igennem.</t>
  </si>
  <si>
    <t>Vi er godt tilfredse med DI. Hver gang vi har haft spørgsmål under corona, så svarer DI hurtigt og kompetent. Vi har haft en del spørgsmål om corona ift. fx  lønkompensation og karantæneregler. Så får vi hjælp af DI med det samme. DI skal presse på for genåbning af samfundet, men gøre det afbalanceret, så det ikke går for hurtigt. Vi vil ikke ind i en ny lockdown efter kort tid.</t>
  </si>
  <si>
    <t>Danske Støberiers Brancheforening, Fremstillingsindustrien</t>
  </si>
  <si>
    <t>24.51.00</t>
  </si>
  <si>
    <t>245100 Støbning af jernprodukter</t>
  </si>
  <si>
    <t xml:space="preserve">Vi har travlt. Der har været travlt i industrien siden 1. januar. Det føles som om, at alt det, der ikke blev lavet sidste år, skal laves nu. Det begynder at blive svært finde kvalificerede folk. Oplever, at der mellem virksomheder err konkurrence om de gode medarbejdere fra hinanden (folk "stjæler" hinandens medarbejdere). Overvejer - som en sidste udvej - at kigge mod udlandet for at finde kvalificerede folk. Også svært at finde lærlinge. Vi har gjort meget selv for at tiltrække lærlinge ved at række ud til skoler m.v. men det er meget svært. Og så er vi bare trætte af corona. </t>
  </si>
  <si>
    <t>Det er svært at finde kvalificerede medarbejdere (faglærte) og svært at finde lærlinge. Det med lærlinge er mest træls. Mangler især inden for svejsning og industriteknikere</t>
  </si>
  <si>
    <t xml:space="preserve">Har brugt DI pænt i processen de har været igennem efter konkurs og nyt ejerskab af virkosmheder. Både juridisk indenfor personale/medarbejdere. Og i forhold til et problem virksomheden havde med "strålestyrelsen" (???) </t>
  </si>
  <si>
    <t>Har droslet virksomheden voldsomt ned - fra 30 til 6-7 stykker - har haft 90% af omsætning i lufthavnen - håber på at slutningen af 2021 kan lysne</t>
  </si>
  <si>
    <t>Omsætningsnedgang pga. corona - prøver at finde andre erhverskunder - har brugt lønkompensation på medarbejdere i lufthavnen</t>
  </si>
  <si>
    <t>Er glade for DI og DI's indsats</t>
  </si>
  <si>
    <t xml:space="preserve">Det går godt generelt godt i virksomheden og der er travlt. Travlheden er på grund af Covid 19, hvor flere benytter fødevarebutikker og derved udstyr som virksomheden leverer.  </t>
  </si>
  <si>
    <t>Leverancer at de løsninger virksomheden sælger er en udfordring, og der er lige nu op til 12 ugers ventetid. Leverancer kommer primært fra Italien</t>
  </si>
  <si>
    <t>DI har været god til at informere på mail om regeringens udmeldinger og generelt om Covid 19. Dette er positivt modtaget.</t>
  </si>
  <si>
    <t>Generelt travlhed. Fuld gang i byggeriet. Så virksomhedens har det strygende, MEN - pkt 2:</t>
  </si>
  <si>
    <t>Kan ikke finde den nødvendige arbejdskraft - hverken tømrere eller murere. Og "kan ikke løbe stærkere, end vi allerede gør"</t>
  </si>
  <si>
    <t>Bruger jævnligt DI (Peronalejura) og mærker ingen forskel ift fusionen. DI er lydhøre, når han ringer - han er super tilfreds og "intet at klage på"</t>
  </si>
  <si>
    <t>Vi har været ramt på "alle parametre" pga. Corona, og befundet os i en usikker situation. Vi har haft stor glæde af hjælpepakkerne, og vi er så småt ved at komme op i gear igen. Vi er glade for, at vi igen kan sælge biler, men vi har ikke set den "ketcup-effekt", vi havde håbet. Vi har stadig arbejdsfordeling på mekanisk værksted. Vi er udfordret på skadesværkstedet, fordi der er færre biler på vejene. Vi har også fået nye bilafgifter, som vi skal indrette os efter. Der er nok at tage fat på.</t>
  </si>
  <si>
    <t>Jf. 1.)</t>
  </si>
  <si>
    <t xml:space="preserve">I skal fortsætte det gode arbejde, I allerede gør:)  </t>
  </si>
  <si>
    <t>Det går fint, har kørt hele tiden. Kører eksport til Norge, men har ikke været udfordringer hermed. Ikke noget særligt der optager dem lige nu. Dog svært at finde yngre chauffører. Har mange chauffører over 60, og de stopper på et tidspunkt.</t>
  </si>
  <si>
    <t xml:space="preserve">Det er svært at finde yngre chauffører. </t>
  </si>
  <si>
    <t>Nej. Bruger også DTL (føler DI er meget bred, føler DTL er mere specifik på transportområdet). ATL skal have mere fokus på kommunikere, at vi er en transportorganisation.</t>
  </si>
  <si>
    <t xml:space="preserve">Det går udmærket. De har travlt. Handler med grise og priserne er gode for tiden. </t>
  </si>
  <si>
    <t xml:space="preserve">Svært at skaffe nok chauffører. Gør alt hvad de kan. Skal have en Ukraine til samtale. Har en fra Polen. Vil helst have danske chauffører. Problemer med chauffører, der bliver straffet, hvis en af grisene er dårlig. Skylden går altid til chaufføren, hvilket de finder urimelig, da de ikke kan se alle detaljer, når de læsser et nyt hold grise med på lastbilen. Vi bør have fat i rigsadvokaten, der hele tiden mener, at chaufførerne skal være dem, der skal straffes i stedet for landmændene, der bedst må vide, hvordan grisenes tilstand er. Det har været en politisk beslutning mellem Venstre, S og DF. De får sindsygt mange politianmeldelse, hvis der viser sig sår, hævede ben hos dyrene eller lignende. </t>
  </si>
  <si>
    <t xml:space="preserve">Vil rigtig gerne have DI til at lobby for, at ansvaret for grisenes ve og vel ligger hos landmanden i stedet hos chaufførerne. Må også gerne ringe til Jacob Forman fra Forman Advokaterne: https://www.forman-advokater.dk/. </t>
  </si>
  <si>
    <t>46.62.00</t>
  </si>
  <si>
    <t>466200 Engroshandel med værktøjsmaskiner</t>
  </si>
  <si>
    <t xml:space="preserve">Det går rigtigt godt fordi byggeindustrien. Mandede op i nedlukningen og oplevede vækst. Konverterede "kørende" sælgere til virtuelle. 
Sikre at der er vareleverancer nok. </t>
  </si>
  <si>
    <t>Produktion fra Taiwan og vietnam er problematisk med leverance.</t>
  </si>
  <si>
    <t xml:space="preserve">Er glad for medlemskabet. Vi er der altid når de har brug for os. </t>
  </si>
  <si>
    <t>46.41.00</t>
  </si>
  <si>
    <t>464100 Engroshandel med tekstiler</t>
  </si>
  <si>
    <t xml:space="preserve">Vi er ikke hårdt ramt af corona.  Kun lidt udfordringer med supply chain. </t>
  </si>
  <si>
    <t>Det er en usikker tid. Det er svært at vurdere den reelle efterspørgsel pga. alle de penge, der bliver pumpet ud nu. Efterspørgsel er fin, men svært at vurdere, hvad der sker på sigt efter corona.</t>
  </si>
  <si>
    <t xml:space="preserve">Arbejde mere for større udbud af arbejdskraft. Specielt mangler vi håndværkere og adgang til udenlandsk arbejdskraft. Der må ikke strammes mere ift. regler for udenlandsk arbejdskraft. De nuværende regler er ok, men må ikke strammes yderligere. </t>
  </si>
  <si>
    <t>skidt
corona  -eksportvirskomhed som eksporterer til restauranter i Spanien, Italien og Grækenland, de markeder har været lukket i +/- et år nu
brexit
Har brugt hjælpepakker, men det var en lille plaster på en stor sår.</t>
  </si>
  <si>
    <t>Har ikke afskedeliget endnu</t>
  </si>
  <si>
    <t>ingen bemærkninger</t>
  </si>
  <si>
    <t>Det går godt. Lidt besværligt med coronaregler og karantæner ifm. rejser til udlandet (primært Norgen) - men det går fint.
Forventer fremadrettet, at deres leverandør i Italien får problemer med at levere, grundet stor efterspørgsel på råvare (stål m.v.)</t>
  </si>
  <si>
    <t>De er begyndt at kigge ind i digitalisering. Eksempelvis ektronisk overvågning af service hos deres kunder, Erp systemer m.v. Har pt. FORCE igang med et 80 timers projekt,som de har søgt og det er det meget glade for. Anbefalede hende at dykke ned i DI Handel og DI Digital, som afholder mange webinarer - et godt sted at starte. Det vile hun bestemt gøre.
Transport til og fra England ifm. Brexit og arbejde i England er en udfordring, og de ved ikke hvor de kan få hjælp. Aftalte at tilsende hende kontaktoplysninger på Anita K. Lrasen der ved rigtigt meget om mobilitet på tværs af landegrænser - det blev Berit glad for.</t>
  </si>
  <si>
    <t>Hun ved godt, at de ikke bruger DI særligt meget, nok kun til personalejura. Italesatte at hun til enhvert tid - uanset udfordring - skal være velkommen til at bruge mig som indgang til DI - så skal jeg nok sætte hende i kontakt med de rigtige personer. Det blev hun også glad for.</t>
  </si>
  <si>
    <t xml:space="preserve">Finn er ny på posten og har overtaget en virksomhed i krise. </t>
  </si>
  <si>
    <t>Brexit er en potentiel udfordring men det fylder ikke så meget endnu.</t>
  </si>
  <si>
    <t>Virksomheden er glad for hjælpen ift. overenskomst og personalejura</t>
  </si>
  <si>
    <t>"Det kører derudad" - virksomheden har ikke været ramt af nedlukningen</t>
  </si>
  <si>
    <t>Vi har faktisk ikke nogen nævneværdige udfordringer.</t>
  </si>
  <si>
    <t>Jeg har oplevet at få forskellige svar på de samme spørgsmål i Juravagten, men generelt er servicen god.</t>
  </si>
  <si>
    <t>Fuld fart på og virksomheden mangler arbejdskraf. Har ansat 4 inden for sidste halve år - mangler 2. Står samtidig i internt ejerskifte.</t>
  </si>
  <si>
    <t>Mangel på arbejdskraft. Finansiering. Offentlige udbud</t>
  </si>
  <si>
    <t>Han ville gerne have, vi gjorde en indsats ift. ydelsesbeskrifvelser i offentlige udbud. Jeg videreformidler dette til KNA.</t>
  </si>
  <si>
    <t>Det går over stok og sten, der er masser at lave - vælter ind med arbejde - fået nogle gode folk ind</t>
  </si>
  <si>
    <t>Covid19 - der har været nogle medarbejdere der har måtte være hjemme, men ikke være plaget i det store hele</t>
  </si>
  <si>
    <t>Hvordan kan man gøre det bedre? Umiddelbart er vi tilfredse - samarbejde om at få tingene til at fungere. At DI kæmper for, at virksomhederne får så gode forhold som muligt, men det er også ens egen (virksomhedens) indsats.</t>
  </si>
  <si>
    <t>Travlhed. Vi har masser at lave.</t>
  </si>
  <si>
    <t>Arbejdskraft og materialer. Vi mangler arbejdskraft og materialepriserne stiger samtidig med leverancerne ikke holder tiden.</t>
  </si>
  <si>
    <t>Nyhedsbreve kommer for ofte. Eller har jeg igen ønsker i ikke opfylder.</t>
  </si>
  <si>
    <t>Det går godt, har travlt.</t>
  </si>
  <si>
    <t>Mangel på kvalificerede medarbejdere.
Materialemangel, er begyndt at hamstre - prisstigninger pga corona ens for alle, men kan blive et problem, hvis der ikke kan leveres</t>
  </si>
  <si>
    <t>Er godt tilfreds. Får gode råd, når de ringer.</t>
  </si>
  <si>
    <t>Det går godt på trods af udfordringer med coronasituationen, specielt sidste år. Trods omsætningsnedgang på ca. 20-25% sidste år kom virksomheden ud med et overskud. De fik lønkompensation i et par måneder, men ellers ingen støtte. Er sluppet igennem krisen uden at måtte fyre medarbejdere.</t>
  </si>
  <si>
    <t>Ikke specielt,. Arbejder med at få styr på ordrer o. lign.</t>
  </si>
  <si>
    <t xml:space="preserve">Ingen punkter her, men er glad for at vide, at man kan henvende sig til DI, hvis det bliver aktuelt. Tænker her specielt på personalejuridisk rådgivning og lønstatistikker. Jeg omtalte vores webinar 20/4 vedr. lønvurdering af funktionærer for ham og aftalte, at jeg sender ham et link vedr. webinaret. </t>
  </si>
  <si>
    <t>Ekstremt travlt. 2019 var et godt år, 2020 var 3 gange så godt og 2021 ligner en 6-dobling ift. 2019. Virksomheden nyder godt af at være leverandør til det private marked og håndværkerne. Brugte hjælpepakker i 2020, men har sendt pengene retur.</t>
  </si>
  <si>
    <t>Har svært ved at finde kompetent arbejdskraft i alle tre afdelinger - Odense, Aarhus og Kbh. Grøn omstilling er i fokus ifm. en ombygning af lageret.</t>
  </si>
  <si>
    <t xml:space="preserve">Ser gerne mere information om grøn omstilling. </t>
  </si>
  <si>
    <t>46.47.00</t>
  </si>
  <si>
    <t>464700 Engroshandel med møbler, tæpper og belysningsartikler</t>
  </si>
  <si>
    <t>Det går rigtigt godt igen efter et stor omsætningsmæssigt dyk i 2. og 3. kvartal 2020. 4. kvartal 2020 og 1. kvartal 2021 er lige modsat. Nu ser det ud til at de kan nå et all time high i omsætning i 2021. Det er især salget af kontormøbler, der løfter omsætningen meget væsentligt. Dette skyldes indretningen af rigtigt mange hjemmearbejdspladser.</t>
  </si>
  <si>
    <t>Den største udfordring lige nu ewr, at produktionen af deres kontormøbler ikke kan følge med efterspørgslen.</t>
  </si>
  <si>
    <t>Virksomheden er meget tilfreds med sit medlemskab af DI. Har fået rigtig god hjælp af DI i forbindelse med hjælpepakker (løn og omkostninger).</t>
  </si>
  <si>
    <t>Både godt og skidt: Et dårligt år i 2020 med stor medarbejderomsætning og nedgang i selve omsætningen. 
Og gode ting: det går godt på vurderingsrapporterne andelsbolig-området, men mangler omsætning på rådgivningsområdet.</t>
  </si>
  <si>
    <t>Både godt og skidt: Et dårligt år i 2020 med stor medarbejderomsætning coronaåret.</t>
  </si>
  <si>
    <t>Brugen af DI går lidt i bølger. Mest sjældent DI-kontakt. ALEM sender personalejura kontaktpunkter og inviterer i DI Rådgiverne SMV-netværk for direktører og partnere. Det ville han gerne.</t>
  </si>
  <si>
    <t>88.99.10</t>
  </si>
  <si>
    <t>889910 Foreninger, legater og fonde med sygdomsbekæmpende, sociale og velgørende formål</t>
  </si>
  <si>
    <t>Virksomheden er voldsomt ramt af Corona men overlever. Har haft gang i nogle aktiviteter. Desværre ikke dem der tjenes penge på. Får kun pakker vedr. faste udgifter.</t>
  </si>
  <si>
    <t xml:space="preserve">Corona. Økonomi på baggrund af manglende forudsigelighed. Svært at rekruttere nye medarbejdere på grund af uforudsigelighed. </t>
  </si>
  <si>
    <t xml:space="preserve">Hjælp til at få tolket div. gråzoner i div. restriktioner og pakker i forbindelse med Corona. Stresshåndtering i forbindelse med Corona. Udmeldinger om de strespåvirksninger virksomheder kan opleve i forbindelse med Corona. Det har været svært for en ny virksomhed at vide hvordan man bruger DI, herunder Personalejura. Føler de har fået for mange halve svar hvad angår Personalejura. I forbindelse med indmeldelsen savnede de noget indføring i det personalejuridiske. </t>
  </si>
  <si>
    <t>Det går skidt. De to forretningsområder er 1. udleje af kontorpladser og 2. konferencer. Begge forretningsområder er hårdt ramt pga. corona. Desværre har hjælpepakkerne vist sig ikke at være relevante for virksomheden - den "falder imellem stolene".</t>
  </si>
  <si>
    <t>Virksomheden bruger DI's personalejuridiske ydelser og er godt tilfreds med dem. De har ikke interesse i at benytte os yderligere p.t.</t>
  </si>
  <si>
    <t>46.39.00</t>
  </si>
  <si>
    <t>463900 Ikke-specialiseret engroshandel med føde-, drikke- og tobaksvarer</t>
  </si>
  <si>
    <t>Opsagt 3 medarbejdere - God hjælp fra DI
Ellers optimistisk</t>
  </si>
  <si>
    <t>Nye kunder
Fik SAS som kunde feb. 20 - men det har de ikke fået meget ud af</t>
  </si>
  <si>
    <t>Meget glad for sit medlemskab
Glad for opkald</t>
  </si>
  <si>
    <t>Industriens Arbejdsgivere i Danmark, Plastindustrien i Danmark, Kjøbenhavns Smedelaug</t>
  </si>
  <si>
    <t>13.96.00</t>
  </si>
  <si>
    <t>139600 Fremstilling af andre tekniske og industrielle tekstiler</t>
  </si>
  <si>
    <t>virksomheden kører fantastisk for virksomheden qua øget nethandel</t>
  </si>
  <si>
    <t>liver lidt under at hoteller og restauranter er lukket</t>
  </si>
  <si>
    <t>Gøre opmærksom på vores services. Det gør vi nu med personalejura.</t>
  </si>
  <si>
    <t xml:space="preserve">Udbud... De vil gerne have opgaver ifm. at tegne skoler og plejehjem. Opgaver for det offentlige Danmark - der er en flaskehals lige nu i form af opgaver, der skal løses. Så de har travlt.  </t>
  </si>
  <si>
    <t>De har svært ved at finde ingeniører, der har tid til at samarbejde med dem. Og dernæst bliver det svært at finde gode håndværkere og øvrige samarbejdspartnere i byggebranchen.</t>
  </si>
  <si>
    <t xml:space="preserve">Nej - ikke umiddelbart. Det var rart at DI sendte en konsulent ud i starten af Corona. Er klar over, at DI har kompetencer inden for udbudspolitik og vil tage fat i fald det bliver nødvendigt.  </t>
  </si>
  <si>
    <t>Værktøjsindustrien i Danmark (VID), Fremstillingsindustrien</t>
  </si>
  <si>
    <t>46.72.00</t>
  </si>
  <si>
    <t>467200 Engroshandel med metaller og metalmalme</t>
  </si>
  <si>
    <t>Normal dagligdag. Ikke særligt ramt af corona. Reaktionen kommer dog nok senere. Leverer til Medico som ikke er ramt lige nu.</t>
  </si>
  <si>
    <t>Rejseforbud. Offentlige indberetninger skal simplificeres. Skat og told er slemme, intrastat, kommunen mm. Meget kommer i e-boks fx når man har 5 selskaber, virk.dk osv.</t>
  </si>
  <si>
    <t>Det ved jeg ikke. Jeg har ikke noget jeg mangler.</t>
  </si>
  <si>
    <t>Generelt går det godt. Bruger ikke lønkompensation og hjælpepakker. Mangler at kunne rejse se nedenstående.</t>
  </si>
  <si>
    <t xml:space="preserve">At kunne rejse for at besøge eksisterende kunder i eksportsegmentet samt udfordret på at skabe mere vækst af forretningen samt innovation. Det kræver besøg og rejse ud i verden . Sælger ud af det vi har. 
Er udfordret på at Asien er presset. Stabilitet omkring Asien har polititsk være præget af kortsigtede løsninger fra USA´s tidligere præsident Trump. Ønsker mere forudsigelig i markedet, på den lange bane. </t>
  </si>
  <si>
    <t>Er meget tilfredse med DI og sidder i alle de DI Fora mm., som giver værdi for forretningen.</t>
  </si>
  <si>
    <t>Det går rigtig godt, virksomheden har haft travlt både i 2020 og 2021 (bygge og anlægsopgaver). Coronarestriktionerne på byggepladser og i det indre marked påvirker dog virksomheden meget, og optager dem aller mest. Det har dog været et meget hård år med corona.</t>
  </si>
  <si>
    <t xml:space="preserve">Virksomheden har kontor og produktion i Barcelona, og virksomheden udfører byggeopgaver i Frankrig, Spanien, Holland og Skandinavien (herunder Danmark). Virksomheden er meget påvirket af coronasituationen. I den forbindelse har de udfordringer med de mange coronarestriktioner/krav for bl.a. spanske/portugisiske medarbejdere, der sendes til andre EU-lande for at arbejde. Selvom vi har et frit indre marked (arbejdskraftens frie bevægelighed), er det enormt bureaukratisk at få medarbejdere sendt til fx Danmark. Det er omstændigt, selvom processen i stor grad er digitalt, bliver virksomheden påvirket af kommunernes proces. Virksomheden har gode erfaringer med processen ved Københavns Kommune, men noget mere bureaukrati fra Frederiksberg Kommune.
Virksomheden har oplevet enorm nervøsitet i byggeprojekter, stor mandskabudskiftning i branchen, og indtrykket er et enormt pres og træthed hos byggelederne. Virksomhedens udfordring er, at de ikke kan få leveret leverancer til tiden fra Skandinavien.
Virksomheden har også undret sig over en tendens i byggeriet, hvor bygherren ofte udbyder byggeopgaver med meget kort byggeperiode, hvor tidsplanen er enormt urealistisk. Virksomheden har over for flere bygherrer valgt ikke at give tilbud, fordi den udbudte tidsplan ikke kan overholdes. </t>
  </si>
  <si>
    <t xml:space="preserve">Virksomheden er enormt glade for og afhængige af de nyhedsbreve, som DI sender ud til medlemmer om især corona og nye restriktioner. Så det er godt. Hun ønskede, at vi fortsat sendte mails herom hurtigst muligt efter meddelelserne fra regeringen. Virksomheden har således behov for, at DI er skarpe på lovgivningen om arbejdskraft. 
Generelt er virksomheden meget tilfredse med DI. </t>
  </si>
  <si>
    <t>Det går godt? De kan dårligt følge med.</t>
  </si>
  <si>
    <t>Mangel på arbejdskraft! De har meget travlt, og kan ikke følge med. Siger nej til mere arbejde end der bliver sagt ja. Der er ekstrem efterspørgelsen.</t>
  </si>
  <si>
    <t>Hjælpe med at rekruttere udenlandsk arbejdskraft - Gerne gennem DI. Der er alt for lidt dansk arbejdskraft, også selvom de tager en ekstra lærling ind.</t>
  </si>
  <si>
    <t>Der er svært at få arbejdskraft -&gt; Skaber vores arbejdskraft selv -&gt; Forhøjer antal lærlinge</t>
  </si>
  <si>
    <t>Tilskudspulje kommer om lidt -&gt; Folk udskyder deres implementering af nye vinduer, og det skaber lidt et hul i det nuværende marked.</t>
  </si>
  <si>
    <t>Savner fast kontaktperson. Var der for mange år siden i Dansk Byggeri.</t>
  </si>
  <si>
    <t>Godt. Har sat salgsrekord. Optaget af at have glade kunder</t>
  </si>
  <si>
    <t>Ikke noget ud over det sædvanlige</t>
  </si>
  <si>
    <t>Bruger DI til afklaring af personale juridiske spg. Har forventninger om at DI taler branchens sag, men også forståelse for at der er mange holdninger og interesser i bilbranchen og at det er flertallet der bestemmer. Klarer som udgangspunkt hverdagen fint på egen hånd og har sjældent konflikter af nogen art.</t>
  </si>
  <si>
    <t>Havde meget travlt med månedsrapportering.</t>
  </si>
  <si>
    <t>ny virksomhed. Nyt cvr. nr skal meldes ind.</t>
  </si>
  <si>
    <t>Business as usual. No pressuere from Corona</t>
  </si>
  <si>
    <t>I have all i need. You are doing a good job in DI-Dansk Byggeri</t>
  </si>
  <si>
    <t xml:space="preserve">Corona fylder ikke noget... stadig mange kunder, specielt private. Renovering. </t>
  </si>
  <si>
    <t xml:space="preserve">Ønsker at kommer ud over landet, men er blevet bremset af corona. </t>
  </si>
  <si>
    <t xml:space="preserve">Godt tilfreds med medlemskabet. Har ro på personale og organisation. </t>
  </si>
  <si>
    <t>70.10.20</t>
  </si>
  <si>
    <t>701020 Finansielle hovedsæders virksomhed</t>
  </si>
  <si>
    <t>Rene Barington går ude i produktionen hele dagen i dag og er ikke tilgængelig pr. telefon i dag iflg. sekretæren.</t>
  </si>
  <si>
    <t>DI Fødevarer, DI Digital</t>
  </si>
  <si>
    <t>46.31.00</t>
  </si>
  <si>
    <t>463100 Engroshandel med frugt og grøntsager</t>
  </si>
  <si>
    <t>Det går godt - ikke ramt af COVID-19 - digital forretning - har udskudt momsen pga. COVID-19.</t>
  </si>
  <si>
    <t>Nej - virksomheden har fået en del hjælp af DI til udarbejdelse af kontrakter og er godt tilfredse.</t>
  </si>
  <si>
    <t>Intet særligt - alt er godt.</t>
  </si>
  <si>
    <t xml:space="preserve">Det går for godt. Virksomheden laver sommerhuse, og corona har fået markedet til at "eksplodere". Siden corona er interessen femdoblet.  </t>
  </si>
  <si>
    <t xml:space="preserve">Efterspørgslen er alt for høj og virksomheden kan ikke følge med. De arbejder 110 pct. og markedet er vanskelig. De har problemer med at få materialer, hvilket bremser produktionen.  </t>
  </si>
  <si>
    <t xml:space="preserve">De var meget tilfredse. </t>
  </si>
  <si>
    <t>Efter omstændighederne går det godt - "skindet på næsen". Opgaver gået i stå. Men andet arbejde i stedet - fx i byggebranchen, ekstra rengøring og slutrengøring. Omsætningsfald. Første bølge kostede 1,2 mio. på bunden, rammes ikke af "anden bølge"</t>
  </si>
  <si>
    <t xml:space="preserve">følge tal/regnskaber, så man kan reagere. </t>
  </si>
  <si>
    <t>Er tilfreds, "I fodrer os med oplysninger". Meget tilfreds. Gør meget. God info. "I slås for os". "</t>
  </si>
  <si>
    <t>Fint, klager ikke</t>
  </si>
  <si>
    <t>Kampen om priser.
Er træt at at udfylde statistikker til Dansk Statistik
Bøvl med lang sagsbehandling af byggetilladelser, især i Aalborg kommune
Ikke generet af corona</t>
  </si>
  <si>
    <t>Hjælp til syn og skøn i retssager</t>
  </si>
  <si>
    <t>Lagt ned af Corona. 95-98% omsætning er røget. Fra 25 - 13 medarbejdere. Har fået lidt coronatelte. Alle er på arbejdsfordeling. Fungerer udemærket.</t>
  </si>
  <si>
    <t>Ingen omsætning pga. Corona. Pakker dækker ikke tilstrækkeligt. Mangel på adgang til deltidt og løst ansatte medarbejdere på Fællesoverenskomsten.</t>
  </si>
  <si>
    <t>Få etableret mere mere fleksibilitet på Fællesoverenskomsten.</t>
  </si>
  <si>
    <t>Det går rigtig godt, næsten for godt, alt for mange opgaver, mangler mandskab. Må sige nej til opgaver.</t>
  </si>
  <si>
    <t>Overarbejde - mangler folk så de er bange for at køre de nuværende medarbejdere ned.</t>
  </si>
  <si>
    <t>Er glad for DI, får stillet de spørgsmål der er behov og får svar.</t>
  </si>
  <si>
    <t>Det har ikke været muligt at komme i kontakt til Jørgen Andresen.</t>
  </si>
  <si>
    <t>32.91.00</t>
  </si>
  <si>
    <t>329100 Fremstilling af koste og børster</t>
  </si>
  <si>
    <t>Leverer kun til fødevarerindustrien - og ikke hotel og oplevelsesindustrien, som de tidligere har gjort. Det har betydet et fald i omsætningen på 20 pct.</t>
  </si>
  <si>
    <t>Alle varepriserne stiger (aluminium, pap, plastik) - 15 pct. på aluminium og 30 - 40 pct. på andre varer. Har derudover svært ved at importere børstehår. Markederne i sydamerika er udfordret, og det udfordrer også virksomheden.</t>
  </si>
  <si>
    <t>Der er umiddelbart ikket noget, som DI kan gøre bedre.</t>
  </si>
  <si>
    <t xml:space="preserve">Det går fint. Virksomheden har nok at lave. </t>
  </si>
  <si>
    <t xml:space="preserve">Virksomheden er tilfredse med den hjælp de modtager i DI. De vil gerne have rådgivning indenfor digital omstilling. Det er en  udfordring for virksomheden at finde egnet IT leverandør, da de har problemer med flow og dokumentation.  
Virksomheden har været igennem en modernisering men har en digital udfordring. </t>
  </si>
  <si>
    <t>86.90.10</t>
  </si>
  <si>
    <t>869010 Sundhedspleje, hjemmesygepleje og jordemødre mv.</t>
  </si>
  <si>
    <t xml:space="preserve">Går godt. Svingende tilgang pga. corona. </t>
  </si>
  <si>
    <t xml:space="preserve">Ekstraudgifter pga. corona som kommunerne beholder for sig selv. </t>
  </si>
  <si>
    <t xml:space="preserve">Godt tilfreds. Synes Felix Dalker er super god. </t>
  </si>
  <si>
    <t xml:space="preserve">Det går rigtig godt og bedre end forventet i lyset af corona. Kan holde samme omsætning som året før. De er glade for DI og bruger DI meget (i deres egne øjne). De får lavet oprindelsescertifikater på certifikatkontoret og bruger nyheder og info om Brexit og andet relateret til eksport. 
De sælger til hele verden, men primært europa. De brugte kompensationspakker i foråret men ikke nu. </t>
  </si>
  <si>
    <t xml:space="preserve">De er meget glade for medlemsskabet - det er alle pengene værd som hun sagde!. Direktøren er en ældre herre, så det er de andre ansatte, som bruger DI og får nyhedsmails etc. Vi drøftede muligheden for at komme med i netværk, men det er ikke aktuelt lige nu. De har deltaget på et par webinarer. </t>
  </si>
  <si>
    <t>Good situuation, no problem. Formidler arbejdskraft fra Litauen, og de har masser at lave.</t>
  </si>
  <si>
    <t>Det fungerer fint med arbejdskraft overgrænser, som reglerne fungerer nu. De får de test, der kræves, og er så klar til at arbejde.</t>
  </si>
  <si>
    <t>Jeg ringer, hvis jeg har problemer, og det er der ingen af lige nu. Så heller ingen forslag til forbedringer.</t>
  </si>
  <si>
    <t>Hvornår vi bliver fuldt vaccineret - hele funktionærstaben er hjemsendt (arbejder hjemmefra) - har brugt lønkompensation i foråret</t>
  </si>
  <si>
    <t>Corona og hjemmearbejde - har klaret sig fornuftigt igennem krisen - også eksporten er gået godt - har klarte sig bedre end de fleste</t>
  </si>
  <si>
    <t>DI har været fremme i skoene og har gjort det godt</t>
  </si>
  <si>
    <t xml:space="preserve">Hvad der optager os mest lige nu er at få arbejde i hus. Der er ikke voldsomt travlt, så vi jagter opgaver. </t>
  </si>
  <si>
    <t xml:space="preserve">Ikke andet end den almindelige konkurrence. Konkurrencemæssigt er der Ikke mere, end hvad der plejer at være. </t>
  </si>
  <si>
    <t xml:space="preserve">Bredt spørgsmål. Alt hvad DI kan gøre for at lette reglerne for ehvervslivet i forhold til skatter og afgifter. Jo mere politisk pres, der kommer på SMV'erne, jo sværere bliver det at drive forretning. Vi skal selvfølgelig alle løfte i flok, men SMV'erne lægger meget af indtjeningen i statskassen, og det er penge, som derfor ikke kan bruges til udvikling af virksomheden. </t>
  </si>
  <si>
    <t>Har snakket med Ole Jessen i stedet for, da Peter ikke havde tid.
ok aktivitet. Corona fylder ikke det store for virksomheden.</t>
  </si>
  <si>
    <t>Frygter en bølge af konkurser. Bekymring for at samfundet kommer oppe at køre igen. 
Administrative byrder.</t>
  </si>
  <si>
    <t xml:space="preserve">Udfordring: Lønniveau i DK i forhold til udenlandsk abrejdskraft. Problemer med at rekrutterere dansk arbejdskraft. 
EU er problemet pga forskellig størrelse økonomier. 
Fik ikke fat i chefen. </t>
  </si>
  <si>
    <t xml:space="preserve">Rådgivende Ingeniørvirksomhed. Kunder primært i Kina, USA, UK og Europa. Ønsker en plan for at åbne op for. Det skal være en synlig plan for, hvordan vi gør. Som land og verden. Ok med land først. Det fylder meget for virksomheden, at der ikke er tydelighed, for det er først når en tydelig plan kommer, at de kan begynder at prioritere. </t>
  </si>
  <si>
    <t xml:space="preserve">Rejserestriktioner, mobilitet. Deres kunder er ramt af corona, og det påvirker naturligvis også dem. Svært at nagivere i, hvad man må og ikke må. </t>
  </si>
  <si>
    <t xml:space="preserve">Uddanner en del af DIs industrivirksomheder. Bruger en del tid med Jacob fra FFI. Fint samarbejde. Det er bedre at DI er firkantet - og TYDELIG i kommunikationen. DI bør lægge borgkrigen med DE fra sig og tage dem og UM i hånden og finde en ordentlig pakke - genbesøge den - for eksporten. Eksporten er hårdt hårdt ramt. DI og DE skal facilitere og losse UM i røven. </t>
  </si>
  <si>
    <t>Travlhed - mange opgaver</t>
  </si>
  <si>
    <t>Ingen, har 9-10 mand og ønsker ikke at være større</t>
  </si>
  <si>
    <t>Ingen indvendinger på service eller områder der arbejdes på fra DIs side. 'Man kan altid ringe ind og få hjælp'</t>
  </si>
  <si>
    <t>Det går godt. Det gjorde det også før corona, men der er særligt gang i den nu. Også fordi kommunen har fremrykket nogle projekter, som de har vundet udbuddet på.</t>
  </si>
  <si>
    <t>Ikke i forhold til corona. Men en frygt for, at markedet er ved at blive overophedet og lønningerne stiger for meget til at vi kan følge med. Der er en stor mangel på arbejdskraft og ofte er de nødt til at takke nej til opgaver fordi de ikke har tid eller først har tid når det er blevet for sent for kunden. Hvorfor ikke vente med at udbetale feriepengene, til der er mulighed for at bruge dem bredere. Lige nu kan de kun blive smidt ind i et marked og til nogle brancher, som i forvejen kører på højtryk.</t>
  </si>
  <si>
    <t>Vær opmærksom på at det ikke bliver overophedet og lønningerne stiger. Fokus på den manglende arbejdskraft.</t>
  </si>
  <si>
    <t xml:space="preserve">For mange kunder ;) Det går rigtig godt. </t>
  </si>
  <si>
    <t xml:space="preserve">Leveringstider tager for lang tid pga. corona. </t>
  </si>
  <si>
    <t xml:space="preserve">Vi er meget tilfredse. Men vi mangler flere gulvlæggere. Der ligger nogle problemer i grundskolerne og den måde de bliver belønnet på. Systemet burde laves om. </t>
  </si>
  <si>
    <t>Danske Shipping- og Havnevirksomheder, Danske Energi- og Forsyningsselskabers Arbejdsgiverforening</t>
  </si>
  <si>
    <t>35.22.00</t>
  </si>
  <si>
    <t>352200 Distribution af gas</t>
  </si>
  <si>
    <t xml:space="preserve">Den grønne omstilling! Og hele det energi-verdenen er på vej ind i. "Den 4. industrirevolution". </t>
  </si>
  <si>
    <t xml:space="preserve">Politisk går det for langsomt! Vi taber på det. Tyskland og Holland stikker af. Det er ikke i orden at politikkerne er så langsomme om det. Virksomheden er mere end klar til at rykke på omstillingen. De har forretningskonceptet klart! </t>
  </si>
  <si>
    <t xml:space="preserve">DI lægger massivt pres - det skal vi blive ved med. Ikke være håndsky i DI. Danske og særligt europæiske støttemidler ser VH store muligheder i - DK står godt til det, den idérigdom står vi til at kunne udnytte, men de konkrete projekter der skal gøre brug af det skal have støtte fra os! Hvis man har en medlemsstat som ikke handler nu, så taber vi terræn ifølge VH. Vi skal presse på fra industriens side - de gode danske industrivirksomheder skal have maksimal adgang til støtten. </t>
  </si>
  <si>
    <t xml:space="preserve">Det går alt i alt ok og som det skal. Vores produkter rettet mod flyindustri er dog ramt. </t>
  </si>
  <si>
    <t xml:space="preserve">Det hele går lidt langeommere end det plejer og det tager længere tid at får en ordre i hus. Vi kan ikke kan lave de fysiske besøg. Vi har i en vis udstrækning gode erfaringer med virtuelle besøg.  </t>
  </si>
  <si>
    <t xml:space="preserve">Det fungerer fint. Vi får løende opdateringer. Oplever at DI er inde og påvirke og det er godt. Ønsker dog færre spørgeskemaer. </t>
  </si>
  <si>
    <t>38.21.10</t>
  </si>
  <si>
    <t>382110 Behandling og bortskaffelse af ikke-farligt affald</t>
  </si>
  <si>
    <t>Forretningen kører generelt fint. Eksportmarkedet er i fokus og problemstillinger ift. offentligt ejerskab på affaldsområdet er også i fokus.</t>
  </si>
  <si>
    <t>Adgang til kvalificeret arbejdskraft. Vil gerne integration af medarbejdere med anden etnisk baggrund, men svært idet begrænsede/manglende danskkundskaber ofte er en begrænsning.
Offentlig ejerskab ift. affaldshåndtering: Stort behov for at DI er aktive på den dagsorden. Rune nævnte Niels Bukholdt (miljøpolitik), og vil gerne have videre dialog på dette felt.
Corona: På vej ind på det australske marked. Udfordring at få teknikere ind i landet.</t>
  </si>
  <si>
    <t>Masser af ros:)
Og så som nævnt i noter ovenfor en aktiv rolle ift. udfordringer på offentligt ejerskab på affaldshåndtering.</t>
  </si>
  <si>
    <t>46.32.00</t>
  </si>
  <si>
    <t>463200 Engroshandel med kød og kødprodukter</t>
  </si>
  <si>
    <t>Meget berørt af nedlukning og kæmoer for at 1) holde på kunder og 2) beholde medarbejderne. Virksomheden leverer kød til restauranter, kantiner og hoteller. De er på indeks 27 sammenlignet med før corona. De fleste medarbejdere er fyrrede (på nær administrative funktioner), og det er hårdt, for mange har været der i lang tid. De forventer at genansætte de fleste, og de oplever forståelse hos de fyrrede.
De forventer dog at komme styrket ud på den anden side. De kan mærke, at deres kunder er blevet mere kvalitetsbevidste, fordi fx mange kantiner har måtte gentænkte deres setup på grund af corona. Og det gavner Genz. Blandt andet Ørsted, som de leverer til, går meget op i bæredygtighed både hvad angår transport, emballage, danske produkter - og det er før pris. Samme efterspørgsel oplever de i stigende grad hos andre.</t>
  </si>
  <si>
    <t>De fyrrede medarbejdere fylder meget. De fleste er nu på dagpenge. Huslejen bliver ved med at blive sat op af Københavns Kommune. Genz kan klare det, men er bekymrede for andre små og nye virksomheder. Der er generelt mange administrative byrder. Mange ting i samarbejde det offentlige er besværlige, ufleksible og tidskrævende. Bl.a. et showroom med køkken på Vesterbro, hvor udsugningen volder mange problemer.</t>
  </si>
  <si>
    <t>DI har været gode og effektive til at hjælpe med personalejuridiske spørgsmål. Det har været en stor hjælp at kunne få svar på spørgsmål så hurtigt. Ingen forslag til forbedringer.</t>
  </si>
  <si>
    <t xml:space="preserve">Virksomheden kører med byggematerialer/komponenter. Der har været megen frost i februar - så der forsinkelse på ca 1 måned. Forsinkelsen kan også være pga. mangel på materialer. Men der er meget i ordrebøgerne, så ikke bekymring. </t>
  </si>
  <si>
    <t xml:space="preserve">Virksomheden har haft megen eksportkørel, det gør de slet ikke i samme omfang. Det fylder kun 15% i dag mod tidligere 70%. Fortjenesten er blevet for lille. Det er ønsket, at man står sammen i Danmark og sikre branchen. Kunne der være appel. Det er vigtigt, at der er fokus på kvalitet. Vognmandsfirmaerne bidrager til betale skatter og afgifter. 
Grøn omstilling: mangler udstyr til at kunne få lavet omstillingen. El er ikke en løsning. Rækkeviden er for lille. Opladning i DK er for lille og for få steder. Hvordan med bio-diesel? Kunne det være en løsning? En bekymring for at den grønne fokus i Danmark kan risikere at koste arbejdspladser, fordi der ikke er den samme fokus i andre lande.
Indførelse af roadpricing fra 2023 i DK. Fokus på det ikke stikker af. </t>
  </si>
  <si>
    <t xml:space="preserve">-Fokus på den politiske varetagelse i forhold lovpakken EU for at undgå social dumping: vigtigt at den overholdes, at der ikke gives efter for pres fra EU lande, som ikke ønsker at følge. Vigtigt konkurrenceparameter.
Skaffe hurtige vacciner. God idé med coronapas. </t>
  </si>
  <si>
    <t xml:space="preserve">Har meget travlt, har ikke været ramt af corona, tværtimod. Nu er der højsæson for bådebyggeri og - istandsættelse, og vi arbejder rigtig meget. </t>
  </si>
  <si>
    <t xml:space="preserve">Nysalget af både er ramt af, at forbrugerne ikke kan komme i butikker. Og at udlændinge ikke kan komme til Danmark og kigge på bådene, inden de køber, man kan godt vise både virtuelt, men det er ikke det samme, og det er en dyr vare at købe. </t>
  </si>
  <si>
    <t xml:space="preserve">I må gerne presse endnu mere på for at få åbnet grænserne. </t>
  </si>
  <si>
    <t>Godkendelser hos Kbh. Kommune af altanprojekter. Altaner er Gilbros primære forretnignsområde. Kbh. Kommune laver om på reglerne 'efter forgodtbefindende', og har ikke medarbejdere til at ekspedere sagerne inden for den normale tidsfrist (tidligere ca. 3 mdr. for en godkendelse). På en konkret sag har de nu lige fået en sagsbehandler i kommunen efter 1½ år, trods løbende, månedlige rykkere. De manglende godkendelser betyder, at Gilbro ikke kan levere og ikke kan beskæftige alle - i Altan.dk har man måttet afsledige 80 mand, Gilbro har ikke været tilsvarende hårdt ramt. derfor stiftet interessegruppe for Altanvirksomheder sidste år - den har allerede resulteret i opmærksomhed på problemet, bl.a. via mediedækning. Det er lykkedes via DI og de kanaler Di har ind i kommunen. 
Virksomheden er ikke berørt af corona, men har kunnet opretholde aktiviteter, og er vækstet med et par mand.</t>
  </si>
  <si>
    <t>Ikke nogle specifikke områder. Der er mest 'kontordamen', der bruger DI. Dan ved, at DI har mange tilbud, som han vurderer er gode, og gerne vil i gang med at bruge. Han er involveret i Altangruppen som suppleant til bestyrelsen.</t>
  </si>
  <si>
    <t>Strygende. Gang i biksen. Indhenter arbejde hele tiden.</t>
  </si>
  <si>
    <t>Har haft meget travlt. Kunne kun mærke nedlukning de 2 første uger af corona. Eneste udfordring er frost i jorden :-)</t>
  </si>
  <si>
    <t>Bruger DI rigtig meget - især i personalesager. Læser all info som kommer.
Har opdaget, at der er god info at hende på LinkedIn, som de vil koble sig op på.</t>
  </si>
  <si>
    <t>Vi er blevet for store, er lige nu 13 svende men veil ned på ca. 6 sevende</t>
  </si>
  <si>
    <t xml:space="preserve">Største pris stinger </t>
  </si>
  <si>
    <t xml:space="preserve">Vi gør det godt :-) og Thomas syntes nok der er han der ikke bruger os som han skal. </t>
  </si>
  <si>
    <t>Murersektionen, Træsektionen, Kloaksektionen</t>
  </si>
  <si>
    <t>Virksomheden har meget travlt og er godt tilfreds</t>
  </si>
  <si>
    <t>Meget tungt med mange statistikindberetninger. Vedr. arbejdskraftmangel, så går det op og ned i bølger.</t>
  </si>
  <si>
    <t>Har generelt været godt hjulpet gennem årene, fx i personalesager - men ønsker såvidt muligt en fast kontaktperson i DI, som har forstand på byggebranchen. Vedr. DI-Dansk Byggeri fusionen har virksomhedens oplevelse været, at det er gået gnidningsfrit.</t>
  </si>
  <si>
    <t xml:space="preserve">Det går nogenlunde og skruen holdes i vejret. Ingen fyringer eller brug af hjælpepakker men corona har kostet på omsætning. </t>
  </si>
  <si>
    <t xml:space="preserve">Corona fylder da det tapper på omsætningen, men virks. er optimistisk. </t>
  </si>
  <si>
    <t xml:space="preserve">År tilbage meldte firmaet sig ind i DI pga en fyringssag, men bruger ellers ikke DI og har ikke brugen. </t>
  </si>
  <si>
    <t>26.20.00</t>
  </si>
  <si>
    <t>262000 Fremstilling af computere og ydre enheder</t>
  </si>
  <si>
    <t xml:space="preserve">RB har været ca et år -corona: ekstra arbejde Har haft travlt. handler eksternt dirtribtører vorld wide bredformat kort tegninger. Travlt </t>
  </si>
  <si>
    <t>Slagteriernes Arbejdsgiverforening</t>
  </si>
  <si>
    <t>10.11.10</t>
  </si>
  <si>
    <t>101110 Forarbejdning af svinekød</t>
  </si>
  <si>
    <t>Ramt af at de ikke kan levere til foodservice (især for deres fabrik i Slagelse - som er Danish Pork Meat</t>
  </si>
  <si>
    <t>Utilfredshed med overenskomsten sidste år - fripladsordning.</t>
  </si>
  <si>
    <t>25.72.00</t>
  </si>
  <si>
    <t>257200 Fremstilling af låse og hængsler</t>
  </si>
  <si>
    <t xml:space="preserve">Har helt vildt travlt. Er en af de virksomheder der var lukket ned til august på lønkompensation... nu er alle på overarbejde. Lige nu er ordreoptaget er  større en nogensinde. Eksport er ikke så stærkt. </t>
  </si>
  <si>
    <t xml:space="preserve">Få arbejdskraft hurtigt nok... priserne på stål betyder noget. Produktnaphed er en udfordringer. </t>
  </si>
  <si>
    <t xml:space="preserve">Vi bruger ikke DI ret meget. Mest den juridiske afdeling. </t>
  </si>
  <si>
    <t xml:space="preserve">Alt er godt. </t>
  </si>
  <si>
    <t xml:space="preserve">Den største udfordring er at finde gode kunder. </t>
  </si>
  <si>
    <t xml:space="preserve">Vi kan ikke gøre meget andet end det vi gør nu. </t>
  </si>
  <si>
    <t>Det går godt. Forretningen kører godt</t>
  </si>
  <si>
    <t xml:space="preserve">Lang ventetid på leverancer af varer. Ikke problemer med at få arbejdskraft. </t>
  </si>
  <si>
    <t xml:space="preserve">Bygningsreglementet er blevet for bureaukratisk. Der går for meget tid på papirarbejde. </t>
  </si>
  <si>
    <t>Enormt travlt. Flere opgaver - branchen er bestemt ikke gået i stå ifm. Corona. Finde kvalificeret arbejdskraft</t>
  </si>
  <si>
    <t>Det er enormt svært at finde kvalificeret arbejdskraft - der er ikke nok.</t>
  </si>
  <si>
    <t>Han var mere interesseret i DI Byggeri end DI - det er byggeriet, der optager ham og hans virksomhed. Han sidder selv i bestyrelsen for DB Hovedstaden og er i tæt kontakt med os på den måde, hvor han mener vi gør det godt.</t>
  </si>
  <si>
    <t>Sælger Whistleblower it system og det er endnu ikke klart hvad lovgivning i DK er. Tæt samarbejde med DI omkring dette da medlem også tilbyder ydelse til DI medlemmer</t>
  </si>
  <si>
    <t xml:space="preserve"> -</t>
  </si>
  <si>
    <t>Pt. glad og tilfreds</t>
  </si>
  <si>
    <t>Betonelement-Foreningen, Den Særlige Arbejdsgiverforening</t>
  </si>
  <si>
    <t xml:space="preserve">I 2020 lå lidt under budget, men 2021 går det faktisk fint. </t>
  </si>
  <si>
    <t xml:space="preserve">Der er visse udfordringer med at få varer hjem på grund af lange transporttider som følge af udfordringer ved grænserne.  </t>
  </si>
  <si>
    <t>Er fint tilfreds med DI. DI er gode at til at informere. Og den personalejuridiske rådgivning er god.</t>
  </si>
  <si>
    <t>Det går godt. Virksomheden arbejder primært udendørs og er derfor ikke berørt af hjemsendelser eller lignende pga. COVID-19
Virksomheden har flere projekter end normalt. De har allerede booket marts, april og maj.</t>
  </si>
  <si>
    <t>Nej, men de vil selvfølgeligt gerne have flere ordrer.</t>
  </si>
  <si>
    <t>Virksomheden bruger primært DI til afklaring af løn- og ansættelsesforhold. De er glade for DIs rådgivning</t>
  </si>
  <si>
    <t>71.12.30</t>
  </si>
  <si>
    <t>711230 Opstilling og levering af færdige fabriksanlæg</t>
  </si>
  <si>
    <t>Virksomheden har været slemt udfordret. De leverer turnkey produktionslinjer og -anlæg til fiskeindustrien, og især lakseopdræt, og kunderne er afhængige af salget i restaurationsbranchen. Der har således hos deres kunder mangler penge til investeringer. Man oplever dog, at det så småt går i den rigtige retning, og selvom investeringerne er blevet udskudt, er man fortrøstningsfulde med, at de nok skal komme.</t>
  </si>
  <si>
    <t>Det er coronaen der fylder. Udover den økonomiske afmatning, kan det også være tungt med rejser, som virksomheden som udpræget eksportvirksomhed er meget afhængig af. Udover coronaen oplever virksomheden ikke andre udfordringer.</t>
  </si>
  <si>
    <t>Virksomheden har været meget tilfreds med og udtrykker stor ros til den støtte den har fået fra DI i forhold til hele coronasituationen. Både i forhold til hjælpepakker og hele håndteringen af deres medarbejderstab, og hvad man har kunne kræve af medarbejderne i forhold til ferieafholdelse m.m. Det er vigtigt, at DI fortsætter arbejdet med det digitale coronapas, og sørger for, at det også virker for virksomheder, der skal sende medarbejdere ud i verden.</t>
  </si>
  <si>
    <t>Det går egentligt godt, Det mest det ledelsesmæssige, vi er optaget af .Corona. Hjemmekontorer er svært. Det at vi ikke er sammen, gør at folk fralægger sig ansvaret. Distanceledelsen er svær, hvordan holder vi motivationen oppe.</t>
  </si>
  <si>
    <t xml:space="preserve"> Kan ikke få varer hjem. Vi kan ikke få få varer ind i forsyningskæden fra Kina, Polen og Norden. Så det er, hvad vi primært er udfordret af.</t>
  </si>
  <si>
    <t xml:space="preserve">Får det jeg skal have. Jeg er i Økonominetværket med Annette Hoppe, hun er god til at facilitere og bringe relevante ting i spil. Hun griber bolden, og siger "Hey, hvis det er et problem, skal vi så ikke lige bruge et par timer på det". Hun tager teten. </t>
  </si>
  <si>
    <t>Keld var meget kort og ønskede blot at sige, at virksomheden går godt.</t>
  </si>
  <si>
    <t>Virksomheden oplever ikke store udfordringer</t>
  </si>
  <si>
    <t>Keld var godt tilfreds med DI og DI's arbejde generelt. Han synes han har det samarbejde og den kontakt, som er relevant for ham.</t>
  </si>
  <si>
    <t xml:space="preserve">Det går over al forventning - vi har aldrig haft så travlt før. Har booket totalt op resten af året. Har ekspanderet under corona. </t>
  </si>
  <si>
    <t xml:space="preserve">Svært at skaffe kvalificerede medarbejdere.  Ingen ledige håndværkere i området - som er kvalicerede til det, vi laver. Mangler tømrere, maskinførere som har erfaring til gravemaskiner mv.  Kræver stor ekspertise/oplæring.  Lærlinge - mange søger. Har også malere, murere og tømrerlærlinge. 
Adm. byrder - dokumentation er det vigtigste efterhånden - oplever mere og mere... 
Grøn omstilling - gør det kunderne forespørger. Efterspørgslen bestemmer  - her i Nordjylland er det pengene, der styrer! 
Har ikke mærket corona - andet end vi har restriktioner. To har været smittet - ud af 100+ medarbejdere   Havde udfordring da Nordjylland blev lukket ned.  
Har ingen udenlandske medarbejdere.  Bruger DI (DB) lidt til ok-spm., blandt andet funktionærlønninger. </t>
  </si>
  <si>
    <t xml:space="preserve">Mærker ikke fusionen mellem DB og DI - er godt tilfreds 
Regionalformand i Hanherred (lokalforening) </t>
  </si>
  <si>
    <t xml:space="preserve">Travlhed, men på den gode måde. </t>
  </si>
  <si>
    <t xml:space="preserve">Er rigtig godt tilfreds med råd og sparring fra Kloaksektionen, nævner også særligt Klaus Issing. Var meget tilfreds med den virtuelle afholdelse af de seneste kurser, fordi han og folkene kunne gå direkte tilbage og arbejde, og ikke skulle bruge tid på transport. </t>
  </si>
  <si>
    <t>Industriens Almene Arbejdsgiverforening, Forsvars- og Aerospaceindustrien i Danmark</t>
  </si>
  <si>
    <t>Økonomisk går det godt. Har haft coronaramt medarbejder
Har ikke brugt hjælpepakker</t>
  </si>
  <si>
    <t>Komponenter til underholdningbranchen er helt væk. 
Svært at række ud til nye kunder</t>
  </si>
  <si>
    <t>Har fået god Corona-rådgivning fra DI
Ingen ønsker til yderligere indsats fra DI</t>
  </si>
  <si>
    <t xml:space="preserve">VIkarbureau, der ansætter folk på forskellige byggerier. Der går ok med at holde folkene beskæftiget. </t>
  </si>
  <si>
    <t xml:space="preserve">APV tager lang tid - myndighedernes applikationer virker ikke ordentligt. Vikarer arbejder i tunus (2 uger i DK og 2 uger i Polen) - folk skal testes hver 4. uge, det er besværligt. </t>
  </si>
  <si>
    <t>Bruger DI meget til vejledning om sygeforsikring mv. Meget tilfredse.</t>
  </si>
  <si>
    <t>Optaget af møder hele dagen - har derfor ikke talt med ham.</t>
  </si>
  <si>
    <t>IKKE kontakt - besked lagt.</t>
  </si>
  <si>
    <t>Super
2020 bedste år nogen sinde</t>
  </si>
  <si>
    <t>Leverener på komponenter især inden for hydraulik og fra Italien</t>
  </si>
  <si>
    <t>Meget tilfreds med DI.
Glad for prisen i trekantsområdet</t>
  </si>
  <si>
    <t>52.24.00</t>
  </si>
  <si>
    <t>522400 Godshåndtering</t>
  </si>
  <si>
    <t xml:space="preserve">Det går som det plejer. </t>
  </si>
  <si>
    <t xml:space="preserve">Nej, ingenting. </t>
  </si>
  <si>
    <t xml:space="preserve">Nej, men dag, de får brug for det, skal vi kunne være der. De få gange, der har været brug for DI, har vi straks været der. Og det har de været glade for. </t>
  </si>
  <si>
    <t>Det, der optager meget pt. i virksomheden er tilbudsgivning - at få fyldt ordrebøgerne op.</t>
  </si>
  <si>
    <t>- Likviditetsudfordringer - så er glad for hjælpepakkerne</t>
  </si>
  <si>
    <t>Hurtigere og bedre behandlinger af sager og tvister.
Nævnte også en voldgiftssag fra 2017 (Dansk Byggeri), hvor Jacob Bach ikke kunne få hjælp af personalejura. Meget skuffende behandling, når han lægger så mange penge i kontingent. Det kostede ham 1,5 mill. kr. i advokathjælp andetsteds.</t>
  </si>
  <si>
    <t>Arbejdsgiverforeningen for Turistvognmænd, ATV</t>
  </si>
  <si>
    <t>29.10.00</t>
  </si>
  <si>
    <t>291000 Fremstilling af motorkøretøjer</t>
  </si>
  <si>
    <t xml:space="preserve">Gråhundbus kører busrute til Bornholm (Kbh til Ystad). Virksomheden er påvirket af corona. Der er problemer med at komme ind og ud af Sverige. Grænserestriktionerne har været et stort problem. Det er også et stort problem, at der kun må være 50 % passagerer i busserne. Det er meget dyrt ikke at udnytte kapaciteten. </t>
  </si>
  <si>
    <t>Corona fylder mest, jf. ovenfor.
Herudover er Jørgen Andersen træt af forespørgsler og krav fra Danmarks Statistik. Det tager for meget tid. Han skal til at svare på spørgsmål i forhold til lønstatistik. Danmarks Statistik ignorer det, når han svarer på brev. Og de spørger ikke om relevante forhold. Fik bøde på 2.000 sidste år for ikke at svare. Han har allerede bedt MISV og PEHE fra DI Transport om hjælp med det.</t>
  </si>
  <si>
    <t xml:space="preserve">Jørgen Andersen har en sag ved Konkurrencestyrelsen, som PEHE og MISV kender. Jørgen Andersen vil gerne have bistand i denne sag. 
Jørgen Andersen vil gerne bede Lars Sandahl som at skrive kortere medlemsmails. Han vil gerne orienteres, men mere kortfattet. Eksempelvis nævner Jørgen Andersen, at han er glad for de korte nyhedsbreve, som DI Transport/MISV udsender. 
Er glad for korte nyhedsbrev fra  </t>
  </si>
  <si>
    <t>Vi får solgt en masse varer og det går godt. Rigtigt godt.</t>
  </si>
  <si>
    <t>Restriktionerne er en belastning, men det går jo godt nok.</t>
  </si>
  <si>
    <t>Ikke noget, er godt tilfreds og har ikke mærket forskel efter fusionen mellem Dansk Byggeri og DI</t>
  </si>
  <si>
    <t>Der går rigtig godt. Han har ordre på både industri- og HVAC området. Han er ikke påvirket af Corona.</t>
  </si>
  <si>
    <t xml:space="preserve">Adgang til kvalificeret arbejdskraft. </t>
  </si>
  <si>
    <t xml:space="preserve">Han havde ingen kommentarer til dette. Som han siger så passer han sin virksomhed og bruger ikke tid på hvad DI ellers kan tilbyde ham. Han er med i DI og i DIB fordi han mener det er det rigtige.  </t>
  </si>
  <si>
    <t>Det går godt - har gang produktionen og er igang med at ansætte nye folk. Har hold produktionen igang også under Covid-19</t>
  </si>
  <si>
    <t xml:space="preserve">Digital omstilling ift. arbejdsflow og arbejdsprocesser. </t>
  </si>
  <si>
    <t>Virksomheden var simpelthen så glade for DI og har fået super hjælp af særligt Personale Jura :-) Vi fik så god en snak at vi aftalte at tales ved igen om den digitale omstilling og de erfaringer de gør sig på dette område, og hvordan DI kan understøtte dem i praksis</t>
  </si>
  <si>
    <t xml:space="preserve">Været minimalt berørt af Corona. Berørt på andres vegne, men organisationer som DI kunne gøre mere for at sige til store virksomheder at de skal lade hjælpepakkerne være, men lade mindre virksomheder tage dem.
Bæredygtighed er et kæmpe tema! Den allerstørste faktor i transport og logistik.  2030 planen går alt for langsomt. Michael kommer med et større indlæg sammen med Danske Bank som kommer i Børsen.
Digitalisering er også et stort tema. </t>
  </si>
  <si>
    <t>Ud at møde kunderne, sige goddag til udenlandske kollegaer. Svært at inspirere medarbejderne i en corona-tid. Vil gerne have lidt mere info om hvad vi i DI kan gøre for at hjælpe - så jeg, TODO, sender ham en mail med et par links til webinarer/kurser om ledelse fra distancen.</t>
  </si>
  <si>
    <t xml:space="preserve">Vil gerne rose Jacob Svane. </t>
  </si>
  <si>
    <t>De har rigtig travlt og mange nye projekter. Det er såmænd rigtig godt.</t>
  </si>
  <si>
    <t xml:space="preserve">Råvaremarkedet er meget usikkert. De har aldrig oplevet noget lignende og der er er store udsving i priser og leveringsmuligheder er uigennemsigtig. Stor stor usikkerhed på råvarer. Det er vanskeligt, når man selv prissætter for et år ad gangen. </t>
  </si>
  <si>
    <t xml:space="preserve">DI skal prioritere at fortælle at virksomhederne er en forudsætning for vores danske samfund. Fokus på forretningsbetingelser og Danmark som eksportland. Ærgerligt med beskatning af aktieindkomst. Prioriter altid gode rammevilkår for at drive forretning i Danmark og lav gode betingelser til start up-virksomheder. 
Bruger i dag mest DI til medarbejderspørgsmål og har deltaget i arrangementer om klima, verdensmål og hackerton. Er sikker på, at der er flere tilbud, som er relevante, men som de ikke nødvendig ser. </t>
  </si>
  <si>
    <t>Svært at skaffe arbejdskraft. Folk fra vikarburauer er ikke dygtige nok.</t>
  </si>
  <si>
    <t xml:space="preserve"> Det er farligt at give tilbud. Priserne på materialer stiger. Det er ikke nemt at agere i det.</t>
  </si>
  <si>
    <t>Ingen input.</t>
  </si>
  <si>
    <t>Anlægsentreprenørsektionen, Bygningsentreprenørsektionen</t>
  </si>
  <si>
    <t xml:space="preserve">Virksomheden har masser at lave - der er rigtig travlt. </t>
  </si>
  <si>
    <t xml:space="preserve">Personale og likviditet. Mangel på personale. </t>
  </si>
  <si>
    <t xml:space="preserve">Lade være at sende så mange politiske mails. Virksomheden drukner i det. Der er for meget irrelevant information. De informationer, som virksomheden faktisk skal bruge, fanger de ikke, fordi de ikke har tid til at læse alt der bliver sendt. De informationer denne virksomhed fx ønsker er "Hvordan agerer kommunerne ift. bygge og anlægsopgaver". Virksomheden ville opfordre til, at der kigges mere ind i den enkelte branche og hvad de roder med i hverdagen - ligesom man gjorde i Dansk Byggeri. Altså fx murerne, tømrerne, Bygge- og anlægs osv.  </t>
  </si>
  <si>
    <t>De er mest optagede af at bygge huse, og ellers går det ok.</t>
  </si>
  <si>
    <t>De har nogle materialer de ikke kan få, men ellers fylder "bare" almindelige udfordringer.</t>
  </si>
  <si>
    <t>"DI kan sørge for at få Mette F. væk". Morten er meget bange for den politiske situation og han mener man skubber et helt erhvervsliv ud foran bussen. Det bekymrer ham meget at man ingen ting ved om Mettes planer, eller mangel på samme.
Han mener DI skal presse på for at påvirke politikerne, da det vil skabe tryghed og man så kan begynde at planlægge fremtiden</t>
  </si>
  <si>
    <t>Vi har voldsomt travlt. Vi har gode medarbejdere og faste kunder. Vi kunne sagtens være flere - men vi er ikke interesseret i at få flere på kontoret, så vi holder fast i den størrelse, vi har nu.</t>
  </si>
  <si>
    <t xml:space="preserve">Vi har syv lærlinge - og har ikke problemer med at få nye. Har ligget samme sted i mange år og får uopfordrede henvendelser. Så egentlig ikke nogle problemer. </t>
  </si>
  <si>
    <t>Umiddelbart er det rigtig godt at være blevet en del af DI. Vi er blevet stærkere ved at blive lagt sammen med jer. Jeg savner ikke noget. 
Jeg er formand for en lokalforening - Århus Byg Nord. Vi har haft en DI-repræsentant med til kommunen for at høre om deres planer for entreprenørprojekter. Det har I stået i spidsen for at få arrangeret. Det er rigtig godt. Så har vi fingeren på pulsen i kommunen.</t>
  </si>
  <si>
    <t>Godt, vi har travlt ,vi arbejder</t>
  </si>
  <si>
    <t xml:space="preserve">Nej </t>
  </si>
  <si>
    <t>Det vil være dejligt med en god julefrokost (netværk).</t>
  </si>
  <si>
    <t xml:space="preserve">Det går godt. De lever af at lave forsikringsskader, og det er der sjældent problemer med. </t>
  </si>
  <si>
    <t xml:space="preserve">De har travlt, og har svært ved at skaffe folk, som har de rigtige kompetencer. </t>
  </si>
  <si>
    <t>Er kun medlem, fordi de bør. Bruger os ikke rigtig til noget. Men vil i fremtiden tænke over, om de kan bruge nogle af vores ydelser.</t>
  </si>
  <si>
    <t>DI DB: Mest om 3F Overenskomster. Mest kontakt til DI's jurister. Glade for den juridiske  rådgiving</t>
  </si>
  <si>
    <t>Kan ikke melde sig ud af 3F-overenskomst. Gør det svært at konkurrere mod virksomheder, der ikke er under overenskomst. 
Og endnu sværere at konkurrere mod sort arbejde (på trods af håndværkerfradrag). Det gælder især den del af virksomheden der udfører fliserens. Den private boligejer er ofte ligeglad med overenskomster.</t>
  </si>
  <si>
    <t>DI skal arbejde politisk for at sikre ens regler med/uden overenskomst, så der en mere ens komnkurrencevilkår for virksomhederne.
DI skal sætte politisk pres for at forhindre sort arbejde - blandt andet ved at der slås hårdt ned på det.</t>
  </si>
  <si>
    <t>generelt går det fint, der er gang igen i ordrebogen</t>
  </si>
  <si>
    <t>søgt kompensation for faste omkostninger, ønsker argumenter for omsætningsnedgang pga udskudte projekter. mangler svar fra DI. 
mangler lærlinge indenfor struktørfaget, virksomheden har kun en delvis godkendelse.</t>
  </si>
  <si>
    <t xml:space="preserve">ønsker ansættelseskontrakter i word format. </t>
  </si>
  <si>
    <t>01.61.00</t>
  </si>
  <si>
    <t>016100 Serviceydelser i forbindelse med planteavl</t>
  </si>
  <si>
    <t>Det går rigtigt godt. Meget travlt og der tjenes penge. Især bigballer og mini-bigballer til halmfyrede kraftvarmeværker købt hos landmændene giver gode penge.</t>
  </si>
  <si>
    <t>Ingen.</t>
  </si>
  <si>
    <t>Talt med ny adm. dir. Christopher Jensen, som har overtaget forretningen i 2020.</t>
  </si>
  <si>
    <t>81.22.10</t>
  </si>
  <si>
    <t>812210 Vinduespolering</t>
  </si>
  <si>
    <t>går godt nok. mangler lidt arbejde? mistet kørsel ... Specielt.gylle kørsel er et trægt</t>
  </si>
  <si>
    <t>Læs ovenstående... et +  er mange uopfordrede ansøgninger og virksomheden er lokalt forankret.. digital omstilling er fin med pads i bilerne og landbrugsmaskinerne.</t>
  </si>
  <si>
    <t>Det har været at få 3F indover selvom det er 4 år siden de tvang sig adgang. havde KRIFA før. Løbet er kørt -så Tina ønsker ikke at DI "gør noget". DI var indover dengang det skete....</t>
  </si>
  <si>
    <t>Jo fint nok, 'vi gjorde det jo' i 2020, dog er 2021 startet stærkt nedadgående  (sælger primært til det danske marked)</t>
  </si>
  <si>
    <t>Ikke noget specifikt</t>
  </si>
  <si>
    <t>Løbende været i kontakt med DI, når der er noget, fået gode svar, vil dog gerne endnu bedre forstå de muligheder DI tilbyder og som kunne være relevante, så det er vigtigt at DI har klar og tilgængelig information om det</t>
  </si>
  <si>
    <t>Godt</t>
  </si>
  <si>
    <t>Mangler lærlinge, useriøse og forkælede. Der kommer ikke nok ansøgere, så der er nogen at vælge imellem. Dem der kommer er tit useriøse omkring deres arbejde.</t>
  </si>
  <si>
    <t>Nej, han syntes at DI er gode til at oplyse. Det har han især oplevet her under corona.</t>
  </si>
  <si>
    <t>Grøn omstilling (krav fra KBH. kommune om grønne varebiler).
Generationsskifte.</t>
  </si>
  <si>
    <t>"Rart at I er blevet en større organisation"</t>
  </si>
  <si>
    <t xml:space="preserve">Det går rigtig godt hos virksomheden, og de oplever en stor udvikling. </t>
  </si>
  <si>
    <t xml:space="preserve">Prisstigninger på materialer og mangel på byggemateriale. Det kan blive en udfordring i fremtiden. </t>
  </si>
  <si>
    <t xml:space="preserve">Hans er rigtig godt tilfreds med sit medlemskab, og har ingen inputs. Såfremt det skulle blive aktuelt, vil han rette henvendelse herom. </t>
  </si>
  <si>
    <t>Det går godt - kører for Arla, landbrug mfl - corona-krisen har ikke som sådan påvirket omsætningen.  Til gengæld nogle gange ikke god dialog om Corona-adfærd med kunder, når chauffører kommer på virksomhederne. For meget diskussion om adgang til toilet mv</t>
  </si>
  <si>
    <t xml:space="preserve">Udfordringer med eksportkørsel i Letland pga Corona-restriktioner. Kan ikke flyve chauffører til Letland - stort problem. </t>
  </si>
  <si>
    <t xml:space="preserve">Tale imod den skingre retorik om at udenlandske transportselskaber og lastbiler kun er til skade for DK - det passer ikke. Også behov for den kørsel for at klare efterspørgsel. Ellers tilfreds </t>
  </si>
  <si>
    <t>Har talt med Helle Juel Jensen, ny adm. direktør (siden 2013!). Jeg har sendt nye oplysninger til medlem@di.dk
Der var alt for travlt til at besvare skemaet.</t>
  </si>
  <si>
    <t>Det går fornuftigt, de har nok at rive i. Men der selfølgelig udfordinger med corona og indretning af arbejdsplads.</t>
  </si>
  <si>
    <t>corona og skurvogne, der kan være udfordriinger med indretning og afspritning, Håndtering af personale der har været i nærkontakt.</t>
  </si>
  <si>
    <t xml:space="preserve">Mangler ikke noget. Matin synes han modtager den intformation han har brug for. </t>
  </si>
  <si>
    <t>Corona, hjælpepakker og håndtering af medarbejdere</t>
  </si>
  <si>
    <t>Corona krisen</t>
  </si>
  <si>
    <t>Har haft lange svartider ifm. hjælp til afskedigelsessager. Er tilfreds med selve hjælpen, og DI's medarbejderne er dygtige, men oplevelsen er, at de pressede og lang tid om at vende retur med svar.. Store udfordringer med at finde det de skal bruge på vores hjemmeside. Utilfreds med søgefunktioner, hvor der kommer alt for meget frem uden relevans, og svært at finde f.eks. den rette overenskomst eller GDPR guide.</t>
  </si>
  <si>
    <t>Til trods for coronabegrænsinger har virksomheden klaret sig igennem nedlukningen forholdsvis fint</t>
  </si>
  <si>
    <t>Afgiftssystem og manglende korrektion fylder relativt meget</t>
  </si>
  <si>
    <t>Vi gør det godt</t>
  </si>
  <si>
    <t>De har rigeligt at lave - som udgangspunkt ingen problemer.</t>
  </si>
  <si>
    <t>Nej, ikke umiddelbart.</t>
  </si>
  <si>
    <t>Han nævnte konkret, at det er en udfordring at få fat i de rigtige, når han ringer til DI Dansk Byggeris personalejura. Han bliver stillet om mange gange. Han havde konkret et spørgsmål om stigning i materialeprisler i forhold til et eksisterende byggeri, hvor han endte med at gå til en advokat, fordi han ikke syntes, at han fik nogen hjælp. Han vil dog ikke ringes op.</t>
  </si>
  <si>
    <t>Mejeribrugets Arbejdsgiverforening</t>
  </si>
  <si>
    <t>10.52.00</t>
  </si>
  <si>
    <t>105200 Fremstilling af konsumis</t>
  </si>
  <si>
    <t>Sidste år ikke præget af corona. Virks. sæson heldig i forh. t. corona. Har ikke fyret pga. corona.
Er optaget af at kunder har det dårligt.</t>
  </si>
  <si>
    <t>Udskydelse af moms er besværligt. Svært ved at få den rigtige arbejdskraft, især timelønnede, ikke problemer med funktionærer.</t>
  </si>
  <si>
    <t>Trepartsforhandlinger er for kantet. Reglerne firkantede. Overenskomster for dyre. Ville gerne have en lettere overenskomst.
Har kun kontakt med den arbejdsretlige del af DI, og er tilfreds med den.</t>
  </si>
  <si>
    <t>Murersektionen, Industrisektionen, Kloaksektionen</t>
  </si>
  <si>
    <t>Det går fint og der er nok at lave</t>
  </si>
  <si>
    <t>Ingen udfordring</t>
  </si>
  <si>
    <t>Skal gøre det bedre ift offentlige myndigheder - byggetilladelsesansøgninger tager lang tid og kommune opleves ikke som samarbejdspartner. Ansøgningstid over 1 år ved grusgrav</t>
  </si>
  <si>
    <t>voldgift sag - 2 millioner - egen advokat  - ingen hjælp fra DI -han gik ikke nærmere ind i det
Har haft travlt frem til januar 2021 - men nu kniber det med ordrene</t>
  </si>
  <si>
    <t xml:space="preserve">mangler lidt i ordrebøgerne  vi bruge hjælpepakker efter corona
moms usættelse sidste år- lønkompentation fra 8. janaur ikke  søgt tidligere </t>
  </si>
  <si>
    <t xml:space="preserve">Har haft kontakt til personalejur vedrørende driftchefen har sagt op pr. 1-februar driftchefen have brugt de sidste 3 mdr. fra  november til januar -mens  han stadig var ansat til at starte egen virksomhed op, kørt i firmabilen og brugt firma telefon  - det var han lidt presset over 
slut af januar - fik ikke hjlæp nok for Di 
har startet anden virsomhed i  novemember - 
manlede sparring  fra personalejura - om konkurrence kontakt </t>
  </si>
  <si>
    <t>Der er rigeligt at lave på virksomheden, så de kan ikke klage.</t>
  </si>
  <si>
    <t>Ikke nogle lige nu, der er rigeligt at lave.</t>
  </si>
  <si>
    <t>Ikke på stående fod.</t>
  </si>
  <si>
    <t>Har meget travlt, og i perioder næsten for travtl.</t>
  </si>
  <si>
    <t>Kan have svært ved at fastholde og i nogle tilfælde tiltrække arbejdskraft.</t>
  </si>
  <si>
    <t>Ønsker at DI i mere udpræget grad tager initiativ til at påvirke beslutningstager i en retning, således de administrative byrder for virksomheden lempes. Der skal anvendes alt for meget til i hverdagen på kontrol og indberetninger</t>
  </si>
  <si>
    <t>03.11.00</t>
  </si>
  <si>
    <t>031100 Havfiskeri</t>
  </si>
  <si>
    <t>Corona har været kaotisk. Svært at holde driften igang. Haft en stor sag kørende med den norske stat. 
Vores produktionsmetode disrupter fiskeindustrien og skaber både bedre fiskevelfærd, miljø og bæredygtighed. Vi har haft let ved at rekruttere dygtige medarbejdere. De bliver tiltrukket af det nye. Vi har høj medarbejdertilfredshed. Der er stor interesse for vores bæredygtige produktionsmetode fra f.eks. Chile og Skotland</t>
  </si>
  <si>
    <t xml:space="preserve">Vi haft en stor sag kørende med de norske fiskerimyndigheder (ansporet af en konkurrent), men har for nyligt opnået 10 års dispensation. 
Vi har en udfordring med at udfylde oprindelseslands- og sundhedscertifikater, da vi falder mellem de norske og de danske krav. I dialog med de to landes fødevarestyrelser, Udenrigsministeriet og med Danish Seafood Association. 
Nu skal vi holde ud og bevare motivationen det sidste stykke tid. Disrupter en hel infrastruktur. </t>
  </si>
  <si>
    <t xml:space="preserve">Hvis DI kunne være interesseret, vil vi gerne dele vores viden om, hvordan man skaber en mere bæredygtig fiskeindustri. </t>
  </si>
  <si>
    <t xml:space="preserve">Corona - Den manglende internationale mobilitet. Virksomehden har både problemer med, at servicere og lave opsøgende og opfølgende salg. </t>
  </si>
  <si>
    <t xml:space="preserve">Global logistik - Der er 'råvarekaos'. Virksomheden oplever problemer med forsinkelser på leverancer, særligt containere fra asien. Intet kommer til tiden. Råvarepriser stiger. problemet størst på stål. Virksomheden gætter på, at det skyldes en blanding af hamstring og øget efterspørgsel generelt. Stålpriser og transportpriser er i hvert fald på himmelflugt. </t>
  </si>
  <si>
    <t>DI gør det generelt godt. Der er behov for en politisk indsats for at fremme den grønne omstilling interntionalt. Man kan købe meget billige stålprodukter, f.esk. i Kina, som er produceret under miljømæssige og arbejdsmiljømæssige uaceptabel forhold. Tættere samarbejde mellem erhervsliv og politiske system kunne hjælpe. Herunder kunne 'nationalpatriotiske briller' godt komme på, når politikerne arbejder internationalt. De danske virksomehder kan levere de grønne løsninger, men ikke konkurrere med de løsninger der sviner, når det kommer til pris.</t>
  </si>
  <si>
    <t xml:space="preserve">Lige nu går det ok. Genåbnet. SVær start på året. jan-feb 60-65% reduceret salg. Plejer at have rigtig travlt i januar. Ikke indhentet. Kunderne går efter grønne store biler. Personalet i salg hjemsendt på lønompensation, men nu er de kommet tilbage. Vi kan ikke </t>
  </si>
  <si>
    <t xml:space="preserve">Ikke det store. Kæmpe udvikling i branchen. Kender ikke fremtiden. Hvor stærkt kommer det til at gå? Vi er meget afhængige af, at vore sleverandør kommer med et rigtige. Politiks ændrer det sig fra dag til dag. Bliver købsmønstret et andte. Hvad med onlinekøb?  Vi har brug for en langsigtet plan fra Regeringen. </t>
  </si>
  <si>
    <t>Godt tilfreds. Får masser af input.</t>
  </si>
  <si>
    <t xml:space="preserve">Han kørte gravko mens han talte i telefon. Multitasker på højt niveau og var glad for at vi ringede. Ordrebogen har aldrig været større og det går rigtig godt. </t>
  </si>
  <si>
    <t xml:space="preserve">De mangler kvalificeret arbejdskraft. Det er svært at få medarbejdere, og dem de får er meget dårlige. De har takket nej til ordre pga. mangel på hænder. </t>
  </si>
  <si>
    <t xml:space="preserve">Partner i selskabet Michael Madsen er en del af DI Midt Vests bestyrelse. </t>
  </si>
  <si>
    <t>Han havde ikke så meget tid og ville helst springes over i denne omgang. Men alt gik som det skulle og han havde ikke noget at klage over</t>
  </si>
  <si>
    <t>- At vi IKKE kan besøge ikke kunder
- Vaccination af medarbejdere</t>
  </si>
  <si>
    <t>Har lagt meget fokus på salgsarbejde - talt med dem, der har nok at lave for at opstøve ordrer - brede sig ud
Meget forarget over mink-skandalen - har skabt så dårlig stemning i dansk erhvervsliv</t>
  </si>
  <si>
    <t>Bliv ved med at presse på for politisk indflydelse på at samle Danmark, genåbning, vaccination  
Forhindre at de store virksomheder rykker til udlandet, så SMV'erne mister forretning
Generelt meget tilfreds med hjælp fra DI ifm afskedigelse - har oplevelsen af, at DI svarer hurtigt</t>
  </si>
  <si>
    <t>Travlt. Der laves tilbud til forårets projekter.</t>
  </si>
  <si>
    <t>Stor mangel på materialer! Det er meget svært at anskaffe sig byggematerialer, så priserne kommer til at stige. Mikael synes, at det ligner lidt for meget 00'erne (overophedning) i byggebranchen.</t>
  </si>
  <si>
    <t>Virksomheder bruger DI til personalejura. Det fungerer.</t>
  </si>
  <si>
    <t>Industriens Almene Arbejdsgiverforening, Elevatorbranchen</t>
  </si>
  <si>
    <t>Ok at lave, men presset af konkurrenter. Kan ikke klage. Har mandet op i år. Nyt at have konkurrenter</t>
  </si>
  <si>
    <t>Ikke corona
5 nye hejsefirmaer i DK på 5 mdr
På vej ind på nyt marked (Jylland). I Kbh vil de gerne betale mere for service (hurtigt fremme). I Jylland ser de alene på pris. Er i gang med digital rejse</t>
  </si>
  <si>
    <t>Medlem af bestyrelsen i elevatorbranchen
Får hjælp som aldrig før
Hjælp gerne til ift at for få andre aktører reelt er lovlige. Det er unfair.</t>
  </si>
  <si>
    <t>Adgang til kapital. Dog ikke det store problem.Covid har gjort flere risikoadverse. Problem at forsyninger er sendt til hjem, men de kommer igang igen.</t>
  </si>
  <si>
    <t>Problem at forsyninger som kunder er sendt til hjem, men de kommer igang igen. Brug for en klarhed om CO2-pris.Svært at lave investeringer, hvis grundlaget for fremtiden ikke kendes.</t>
  </si>
  <si>
    <t xml:space="preserve">Gør brug af vores ydelser. Viden om EU's genopretningspakke. Mange gode ting i DI's hjælp og initiativer. Til tider udfordringer af finde vej i DI til tider. Glad for at komme med i PtX arbejdsgruppe, og vigtigt at tage et fagligt videnskabeligt udgangspunkt.  </t>
  </si>
  <si>
    <t>47.29.00</t>
  </si>
  <si>
    <t>472900 Anden detailhandel med fødevarer i specialforretninger</t>
  </si>
  <si>
    <t>Det går o.k. De har haft mulighed for at holde åbent i deres butikker på trods af nedlukningen. Men har oplevet mindre salg bl.a. på grund af færre mennesker i storcentre. Så de har benyttet sig af både lønkompensation og kompensation for faste omk. 
De har gang i nogle udviklingsprojekter, herunder eksport</t>
  </si>
  <si>
    <t>Corona - nedlukningen af storcentre</t>
  </si>
  <si>
    <t xml:space="preserve">De er meget glade for DIs personalejuridiske ydelser og trækker på dem. Har fået god hjælp ifm. corona og hjælpepakker. Deltaget på webinarer omkring det også om sygefravær.
Vil gerne trække mere på eksportydelser. De har eksport til Kina blandt andet, hvor de sælger via T-Mall. Har aftalt at Tevin tager fat i Samantha hos dem, som er ansvarlig for deres eksportaktiviteter.
Vil gerne høre mere om vores tilbud i DI Handel indenfor e-commerce, salg og marketing mv. Sender mail hun kan sende videre til relevante kollegaer. 
Vil også gerne have info om muligheder for tilskud til efteruddannelse af medarbejdere - jeg sender  </t>
  </si>
  <si>
    <t>Vi er et vikarbureau og har i den forbindelse brug for let adgang til arbejdskraft (hyre og fyre)</t>
  </si>
  <si>
    <t>Reglerne for betaling af G dage er en stor hindring for at kunne ansætte folk til korte job, fordi det simpelthen ikke er rentabelt.
Zone inddelingerne i overenskomsterne i hovedstadsområdet er misvisende, henviser bl.a. til gamle amtsgrænser, teksterne i OK bør generelt
moderniseres og være entydige og afspejle retspraksis.</t>
  </si>
  <si>
    <t xml:space="preserve">Sørge for ændrede regler om G dage (bortfald)
Sørge for modernisering af overenskomsterne. </t>
  </si>
  <si>
    <t>Påvirket af Corona - men kun i mindre grad - får dog ikke mange nye opgaver. Medarbejderne kan arbejde hjemmefra, og det fungerer godt med videomøder.  Alle mangler dog efterhånden den personlige kontakt.</t>
  </si>
  <si>
    <t>Kan ikke bruge hjemmepakker/lønkompensation. Ikke ud over ovennævnte.</t>
  </si>
  <si>
    <t>Han er meget tilfreds med DI og med den hjælp han får i DI. Meget tilfreds med DI's politiske arbejde.</t>
  </si>
  <si>
    <t>Kan godt mærke nedgangen i vejtrafikken, men det går fremad med omsætningen.</t>
  </si>
  <si>
    <t>Egentlig ikke.</t>
  </si>
  <si>
    <t>Sidder i lokalt uddannelsesudvalg, udpeget af DI. Møderne med skolen og Dansk Metal kan godt til tider virke lidt formålsløse, da beslutningerne alligevel tages i Undervisningsministeriet. (Input giver jeg selv videre til HABA, Bilbranchens uddannelsesansvarlige).</t>
  </si>
  <si>
    <t>Diamantentreprenørsektionen</t>
  </si>
  <si>
    <t>Lige nu går det stille - og det, der optager dem mest er at komme med på noget, der bliver udbudt. Derudover fylder det en del for deres lille virksomhed, at de skal være orienteret og rette ind ift. alle de love og regler, der hele tiden kommer (som eksempler nævnes GDPR og lovkrav til elværktøjer). Det kan være svært at følge med og orientere sig, når man ikke har så mange ressourcer.</t>
  </si>
  <si>
    <t xml:space="preserve">Det fyldet meget, at flere konkurrerende firmaer ikke lever op til krav m.v.. samt, at det er så relativt nemt at oprette en virksomhed også selvom man har været gået konkurs 4-5 gange og skylder penge. Her foreslog han en whistleblowerordning, hvor man kunne få muligheden for at sige "der får vi ikke nogen penge fra, og vi har xx penge til gode, alligevel kører han videre, selvom vi ikke får vores penge ind." Han synes, at det er en udfordring, fordi de firmaer jo bare kan gå ud og finde nogle andre, hvorefter de kan køre det samme stunt igen med manglende betalinger og så videre. </t>
  </si>
  <si>
    <t xml:space="preserve">Han synes, at det ville være godt, hvis DI blev bedre til overfor medlemmerne at promovere, at de skal vælge firmaer, som overholder de krav og standarder, som man ellers bryster sig af. For eksempel, at når man hyrer en underentreprenør, så er det én, som lever op til de krav og standarder, som hovedentreprenøren også mener er vigtige. DI kunne godt gøre mere opmærksomme på det - f.eks. køre en kampagne, hvor man opfordrer til at bruge ordentlige underentreprenører. Man kører mange kampagner for sikkerhed m.v., og man kører jo også Byg Garanti. Det er godt, men man kunne godt lave en reminder "husk nu at bruge XX med ordentlige forhold". Byg Garanti har desuden fokus på de private, hvor det kunne være godt med en kampagne, som satte mere fokus på B2B. </t>
  </si>
  <si>
    <t>61.90.00</t>
  </si>
  <si>
    <t>619000 Anden telekommunikation</t>
  </si>
  <si>
    <t>Virksomheden har været optaget af at holde alle beskæftigede i løbet af vinteren. På grund af frost har kabler ikke kunne graves ned, og de har måttet fordele arbejdet blandt medarbejderne. Nu kører alt godt igen.</t>
  </si>
  <si>
    <t>Ser lyst på fremtiden. Faktisk gik det for stærkt i en periode, hvor de har valgt at optimere på ledelse. De har mere end nok at lave.
Er nyt medlem i DI og ved at få lagt penionsaftale om.</t>
  </si>
  <si>
    <t>Fortsat understøtte og hjælpe med skift af pension ifm indmeldelse i DI. 
Har dialog med DI om dette.</t>
  </si>
  <si>
    <t>Jeg fik fat i Ingeman Andersen, men han havde ikke tid til at tale, fordi der var fiskeauktion, men han ville ringe tilbage til mig senere.</t>
  </si>
  <si>
    <t>Overenskomstsager, lønsystemer, arbejdstimer og udlansk arbejdskraft</t>
  </si>
  <si>
    <t>Leverandører kan ikke levere grundet COVID 19, en del af leverandører lukker virksomeden ned og de skal bruge tid på at finde nye samarbejsdpartnere</t>
  </si>
  <si>
    <t>De føler ikke at de får det nødvendige hjælp til overnskomstmæssige sager som de står med nu, de kunne godt tænke sig mere hjælp speciffikt til dem.</t>
  </si>
  <si>
    <t>Det går godt. Ingen påvirkning af corona, så det går umiddelbart som det "plejer".</t>
  </si>
  <si>
    <t>Hjemsendelse pga. medabejdere eller familiemedlemmer har haft corona.
De har haft projekter, som er blevet bremset grundet finansiering hos de kunder de har haft igen pga. corona.</t>
  </si>
  <si>
    <t xml:space="preserve">De er rigtig glade for os, og deres kontakt til DI Dansk Byggeri. De sætter pris på vores hjælp.
Det eneste er, at når de har haft besøg af Arbejdstilsynet, og de får bøder, så mærker medarbejderene det ikke på samme måde som virksomheden. Vi talte om, at når de skal have specifik udstyr på, fordi de går på tage, så er det ikke altid, at det er alt udstyr som bliver brugt, og hvis Arbejdstilsynet ser dette, så er det kun virksomheden, der får en stor bøde. Derfor nævne han, at de gerne vil have det påvirkede medabrejderen mere økonomisk, så "skaden" blev taget mere alvorligt. </t>
  </si>
  <si>
    <t>Det går godt, der er stor gang i byggeriet. Storprisstigerne præger dem - helt vildt - er ramt af leverandører der ikke kan levere varer. Aktiviteten</t>
  </si>
  <si>
    <t>Prisstigninger</t>
  </si>
  <si>
    <t>DI Bygs bestyrelse - det er fint.</t>
  </si>
  <si>
    <t>ATL - Transportens Arbejdsgivere, Den Særlige Arbejdsgiverforening</t>
  </si>
  <si>
    <t xml:space="preserve">Uændret situation, uberørt af Covid og har kunne beholde eksisterende medarb. Nemmere ved at sælge vask af indkøbsvogne og affaldsbeholdere grundet Covid. Ingen eksportambition. De har haft samme kunder i mange år via udbud. </t>
  </si>
  <si>
    <t xml:space="preserve">Ingen. Alt går godt i virksomheden.  Samtidig er de er glade for DIs personalejuridiske services - og ellers ingen behov. </t>
  </si>
  <si>
    <t>De er helt tilfredse. Men da de hørte om de mange muligheder italesatte de, at de godt kunne være interesserede i info om off/privat samarbejde.</t>
  </si>
  <si>
    <t>OBS: Fik ikke kontakt - er ikke at træffe i dag. Prøver en anden dag</t>
  </si>
  <si>
    <t>Det går rigtig godt - "vi arbejder på som altid at tjene penge - og vi har en god bundlinje". Ønsker ikke at vækste og er meget tilfredse med de 9 ansatte, som de er pt.  Mangler arbejdskraft, men har valgt ikke at søge mere - er ok med situationen. De kan følge med arbejdsmæssigt - skyldes bl.a. at de ikke lover kunderne for meget.</t>
  </si>
  <si>
    <t>Det har været en udfordring med corona-karantæne for ansatte samt lukkede institutioner. Har dog ikke selv haft personale, der har været syge af corona.
En udfordring pt. er trælastvarebutikkernes prisstigninger på op til 30% på byggematerialer.</t>
  </si>
  <si>
    <t>Bliv ved med at udbyde gode og relevante kurser i DI - de har været til stor hjælp i virksomheden. Både for Hans-Henrik som direktør, men også det faglige personale. Meget positiv over for kurserne!
Er selv tilfreds med DI - men kender til andre små virksomheder, der føler sig overhørt og som føler, at de store viksomheder fylder meget.</t>
  </si>
  <si>
    <t>Det går rigtig godt. 
Mangler kvalificeret folk. Kan ikke få fat på nogle så derfor må de sige nej til arbejde hele tiden.</t>
  </si>
  <si>
    <t>Materialer stiger og de kan ikke få råvarer. Varslet at det næste halvår bliver det endnu dyrere
Håndværkerfradrag skal stoppes for deres branche. Der er ikke brug for det. Giv det til dem, der har brug for det.</t>
  </si>
  <si>
    <t>Der er ikke noget og han håber at han ikke får brug for os :)
Men takker for at jeg siger han bare skal kontakte os hvis der er noget som helst.</t>
  </si>
  <si>
    <t>Industrisektionen, Alufacadesektionen</t>
  </si>
  <si>
    <t>Går godt, ikke mærket meget til coronakrisen. Samme resultat som sidste år.</t>
  </si>
  <si>
    <t>Håber på medarbejderne ikke rammes af COVID. Heldigvis ingen ramte endnu. Håber på snarlig vaccine. MA passer meget på, da de står to og to sammen på arbejdet.</t>
  </si>
  <si>
    <t>Ingen kommentarer pt.</t>
  </si>
  <si>
    <t>manglende levering af biler. hurtig forandring af branchen. biler handles via portaler udenom forhandlere.</t>
  </si>
  <si>
    <t>stabilitet i afgifter</t>
  </si>
  <si>
    <t>45.19.10</t>
  </si>
  <si>
    <t>451910 Engros- og detailhandel med campingkøretøjer, små trailere mv.</t>
  </si>
  <si>
    <t xml:space="preserve">Det rigtig går fint. </t>
  </si>
  <si>
    <t xml:space="preserve">Har rasende travlt som de plejer. Ekstra travlt pga. Corona og at folk er nødt til at holde ferie hjemme i Danmark. KÆMPESTORT efterspørgsel efter campingvogne - nye som brugte. Det går hurtigt lige nu. Der bliver lavet slutsedler hen over nettet. Samme pres på campingpladserne. Men de har tre langtidssygemeldinger, som de skal håndtere og overvejer at kunne slippe for de medarbejdere. </t>
  </si>
  <si>
    <t xml:space="preserve">Når de har haft brug for hjælp, så har de fået det. Fungerer godt. </t>
  </si>
  <si>
    <t>Opgaver på to værfter og vindmølle generatorer, ikke præget af Covid-19. Færger sker der ikke så meget på men vi har rigeligt andet.</t>
  </si>
  <si>
    <t>Personaleforhold og hjemsendelser</t>
  </si>
  <si>
    <t>Bogholder Camilla Zeuthen: Vi er meget glade for juravagten som vi bruger. Men vi har flere gange været ude for at vi ikke får det rigtige svar. Når vi ringer ind til juravagten er det ikke altid vi får det rigtige svar. Jeg har selv dykket ned i det og ringet tilbage og talt med en anden som så har givet et andet svar. Det er et problem og det gør at jeg bliver tilbageholdende med at ringe. Min oplevelse er at der er jurastuerende/unge jurister som tror de ved det og giver et svar men det viser sig ved dobbelttjek at det ikke er rigtigt.
DIs tekster ift f.eks. hjælpepakker er ikke helt skarpe i formuleringen.</t>
  </si>
  <si>
    <t>Der er travlt op til påske.
Vi aftalte, at jeg kunne sende en mail til sec@hirtshals-seafood.dk, hvilket jeg har gjort. I mailen opfordrede jeg ham til at vende tilbage, hvis han har andre input til DI.</t>
  </si>
  <si>
    <t>DI Handel, Turisme &amp; Oplevelse</t>
  </si>
  <si>
    <t>50.30.00</t>
  </si>
  <si>
    <t>503000 Transport af passagerer ad indre vandveje</t>
  </si>
  <si>
    <t>Corona har lukket virksomhedens aktiviteter helt ned i perioder og gjort virkelligheden ualmindeligt usikker. Meget glad for DI og roste vores indsats under Corona meget.</t>
  </si>
  <si>
    <t>Usikkerheden i forbindelse med Corona herunder især sæsonindsats for den kommende sæson. Mangler gennemsigtighed og horisont. Det væsentligste er gearing af virksomhedens aktiviteter samtidig med langsom udbetaling af hjælpepakker.</t>
  </si>
  <si>
    <t>Respondere når virksomheden har behov for hjælp på det personalejuridiske område især hvad angår tilknytning til Oplevelsesprotokollatet under Industriens Overenskomst.</t>
  </si>
  <si>
    <t>vækst - nye kunder - corona</t>
  </si>
  <si>
    <t>stort problem for vikarservice - hvad skal vikaren have af løn når sendes ud til brugervirksomheden -  vikarok IO området</t>
  </si>
  <si>
    <t>hjælpe mere ifht oplysning om brugervirksomheds ansættelsesvilkår / på serviceområdet bliver de godt hjulpet</t>
  </si>
  <si>
    <t>Daglig drift</t>
  </si>
  <si>
    <t>Oplever at opgaver mest tilfalder de større entreprenører - synes at udbyder tager de sikre valg. 
Kbh's kommunes lange byggebehandlingstid - standser aktiviteten
løbende udfordring i bankernes skærpelse af adgang til "villig" kapital - mindre risikovillige overfor at gå ind i projekter</t>
  </si>
  <si>
    <t xml:space="preserve">Mere pres på Københavns kommune 
Vær opmærksom på at bygherrer vælger de store sikre spillere - DI skal arbejde for en bred skara af enterpernører - hovedsageligt i off. udbud
Er ikke nær så synlige over for os som Dansk Byggeri var - vejen ind til kontakt i DI er for bøvlede </t>
  </si>
  <si>
    <t xml:space="preserve">Det går fint. Vi mærker ikke så meget til COVID-19 her i 2. omgang som i forårsperioden. Alle folk er i arbejde. Folk bliver testet en gang om ugen og der har ikke været nogle syge. Har sprit i bilerne og folkene tager mundbind på i private hjem. Det er rart at kunne sige, at folkene er testet, når de kommer ud på byggepladser og i private hjem. I foråret var vi lidt hårdere ramt, hvor vi måtte aflyse aftaler. </t>
  </si>
  <si>
    <t>Nej det synes jeg ikke. Vi havde frygtet nedgang i udbudsmateriale, men som det ser ud nu, er der de samme opgaver. Laver meget for Aalborg kommune - der har der ikke været så meget efter jul, men så har der været mere på det private marked. Så umiddelbart ikke den nedgang som frygtet.</t>
  </si>
  <si>
    <t>Der er ikke lige noget, jeg tænker. Vi bruger jer tit, f.eks. når vi har skullet fyre nogle, og ift. hvordan vi håndterer tingene rigtigt. Så ringer Marianne (bogholder/administrativ) og spørger hvordan vi gør det korrekt. Marianne er god til at ringe til jer. Det er fint, at I ringer medlemmerne op.</t>
  </si>
  <si>
    <t xml:space="preserve">Det går overordnet godt. De har ikke afskediget under corona. </t>
  </si>
  <si>
    <t xml:space="preserve">De har lidt udfordringer med fortolding i forbindelse med BrexIT, og har har nogle trailere der holder stille i 10-12 dage. </t>
  </si>
  <si>
    <t xml:space="preserve">Ikke noget. </t>
  </si>
  <si>
    <t>Det går hurtigt i byggebranchen for tiden</t>
  </si>
  <si>
    <t>Mandskab, materialer, priser, gulvisolering</t>
  </si>
  <si>
    <t>Ikke rigtig noget.</t>
  </si>
  <si>
    <t xml:space="preserve">Det går fint. Der har ikke været nedgang i ordrer. </t>
  </si>
  <si>
    <t xml:space="preserve">Det går bedre end tidligere, økonomisk. Corona har ikke givet nedgang i ordrer, men der har været specifikke spørgsmål. som de har fået svar på. Lone Kristensen har tit kunnet ringe ind om løn og corona, og der har været gode svar. </t>
  </si>
  <si>
    <t xml:space="preserve">DI er gode til at stille deres viden til rådighed. Virksomheden er glad for sin kontakt, men direktøren har ikke meget med virksomheden at gøre, så det er Lone Kristensen. Har ikke behov for mere. </t>
  </si>
  <si>
    <t>33.12.00</t>
  </si>
  <si>
    <t>331200 Reparation af maskiner</t>
  </si>
  <si>
    <t xml:space="preserve">Rustfri og laser - Kommer ikke ud med somhelhed med røde tal laser - næsten som budgetteret. Men Rustfri fik udsat en ordre på Skrubbeanlæg på ubestemt tid som gør at de går i nul. Montage går godt - men der mangler opgaver på værkstedet, Rigtigt mange t- tilbud ude men der bliver ikke lagt så mange - Stolt af at de ikke har fyret - ikke brugt hjælpepakker - betalt moms og skat
Har egne folk men har adgang frelancer. - Nyt byggeri blevet færdigt - 15 meter krankrog. 
3 lærlinge inde. 
Sælger en del til Norge - gennem underleverandører til resten af verden. 
Grønomstilling Hobro Energie - fokusere på power til x - der kommer snart en pressemeddelse ud. hvor integrerer - ethanol/brint. fuldskalaanlæg.
earet. ennobooster - midler til konkrete projekter når der opstår en eventuel opgave.  </t>
  </si>
  <si>
    <t>De har en kunde der ikke kan betale, - har trukket på sin kassekredit for første gang i 3 år.</t>
  </si>
  <si>
    <t xml:space="preserve">Lidt mindre om Covid-19 - Lidt mindre mails - artikel Nordjysk virksomhed hæver ambitionsniveau </t>
  </si>
  <si>
    <t xml:space="preserve">Morten Alexsis Wrem (+4528345163) er ejer, men sidder ikke med den daglige drift. 
Det gør derimod driftschef Helge Jensen (+4550902076). </t>
  </si>
  <si>
    <t xml:space="preserve">At skaffe tilstrækkelig arbejdskraft. Deres produktion består primært af litauiske medarbejdere. De udenlandske medarbejde tør pt. ikke rejse hjem pga. rejserestriktioner fra både dansk og litauisk side. 
Der er gang i salget og kunder er en kombination af erhverv og private. 
De har pt 14 ansatte og kunne uden problemer ansætte 10 litauere mere, </t>
  </si>
  <si>
    <t xml:space="preserve">Det hele kører fint. Der er en god dialog med DI. Dialogen varetages primært af Hanne Harder. </t>
  </si>
  <si>
    <t>Rimeligt godt gang i den. Ikke påvirket af Corona - tværtimod. Rigeligt at se til.</t>
  </si>
  <si>
    <t>Ikke umiddelbart noget, men aftalt at Arne får tilsendt brochuren "Din virksomheds fordele",</t>
  </si>
  <si>
    <t>Holger Hansen Sko ApS er solgt til Orto Holding ApS / Skomageriet (tilsyneladende ikke medlem?). Preben er menig medarbejder lidt endnu.</t>
  </si>
  <si>
    <t>HVores arbejde og hverdag.</t>
  </si>
  <si>
    <t>England &amp; Corona. Corna er ikke positivt, men kvag at firmaet udfylder og har indtægt ved eksport papirer så er det positivt for firmaet, fordi der er så mange opgaver.</t>
  </si>
  <si>
    <t>Firmaet vil meget gerne melder sig ud af overinskomsten IKKE DI og vil nok gøre det.
Firmaet har ikke glæde af overenskomsten og er på bagkant med indholdet i denne. Firmaet er for lille til at holde sig fuldt orienteret og mener at kunne lave egne aftaler.
Firmaet har stor glæde af DI's service ydelser, dem vil de ikke unværre.</t>
  </si>
  <si>
    <t>Har ikke kunnet få fat i Henrik Holmsgaard trods flere opringninger. Har lagt en besked.</t>
  </si>
  <si>
    <t>Danske Shipping- og Havnevirksomheder, Den Særlige Arbejdsgiverforening</t>
  </si>
  <si>
    <t>Rigtig godt. Gider ikke deltage i den her slags aktiviteter, men gør det nu alligevel, fordi jeg er så sød at ringe.</t>
  </si>
  <si>
    <t xml:space="preserve">Kapacitetudfordringer - almindelig dagligdag hos dem. Drift ikke påvirket. Koncentrerer sig om at drive virksomhed. Ikke påvirket af corona. Har besluttet ikke at beskæftige sig med det. Alle møder på arbejde undtagen to. Synes at landet skal åbne op så hurtigt som muligt.  Uenig med førte politik og </t>
  </si>
  <si>
    <t xml:space="preserve">Medlem af Danske Shipping og Havnevirksomheder. De er meget glade for. Han deltager ikke, men en medarbejder gør. Synes at medlemskab er forankret rundt i virksomheden. Benytter især personalejura - også en anden i vrksomheden. Faktisk har han ikke selv så meget med os at gøre.   </t>
  </si>
  <si>
    <t xml:space="preserve">Går godt. Meget travlt. </t>
  </si>
  <si>
    <t xml:space="preserve"> Problemer med at få kvalificerferet arbejdskraft, bruger udenlandske underleverandører fra Italien og Polen.
Problemer med at få leveret byggematerialer. 
Får meget pres på¨branchen - overefterspørgslen og manglede kvalitetet i leverancer i markedet
AUB godt tog - en ekstra lærling. Kan godt få lærlinge.  
Administrative byrder, medarbejdere der kan håndtere tilskud. </t>
  </si>
  <si>
    <t>Fjerne håndværker fradrag - fjerne lempelse anlægsloft, der giver for stort pres på sektoren på et forkert tidspunkt.
AUB tilskud til lærlinge er godt, bør fastholdes.</t>
  </si>
  <si>
    <t xml:space="preserve">Det går forrygende godt. Virksomheden oplever mange private flytninger, men har især haft stigende opgaver inden for det offentlige. Der er flyttet meget for sygehuse og offentlige tilbud i forbindelse med corona. Virksomheden har ansat en ekstra medarbejder.  </t>
  </si>
  <si>
    <t>68.20.30</t>
  </si>
  <si>
    <t>682030 Anden udlejning af boliger</t>
  </si>
  <si>
    <t xml:space="preserve">Går fint - ikke berørt af corona. </t>
  </si>
  <si>
    <t>Svært at få det personale, de gerne vil have. Ellers sygemeldinger. Det kører fint hos os.</t>
  </si>
  <si>
    <t>Har næsten lige haft i Aarhus-afdelingen og fik god hjælp til at komme videre. Har haft en enkelt, der har haft corona og skulle lige finde ud hvordan med betaling. Godt at vide, at de ikke skulle betale.</t>
  </si>
  <si>
    <t xml:space="preserve">Tre sløve måneder, men det er typisk for sæsonen og ser ud til at vende med forårets komme. </t>
  </si>
  <si>
    <t>Dobbelt A-skat og dobbelt moms - revisoren var ikke klar over, at der kunne indbetales, og han synes heller ikke, han fik det at vide fra os. Den dobbelte A-skat og moms, der nu skal svares, tynger lidt. Han mener, det var en meget dårlig løsning; at det ville have været bedre, at man blot havde udvidet muligheden for at afdrage, som man jo ellers kan. Esben og hans kone reflekterer over de høje lønninger og høje materialepriser og frygter en overophedning.</t>
  </si>
  <si>
    <t xml:space="preserve">Blive endnu bedre til på tidligst mulige tidspunkt at oplyse om de her ting som nye regler og pakker. </t>
  </si>
  <si>
    <t>Jonas synes at det går godt, de har travlt, men er ikke voldsomt presset af corona - kun "almindelig" travlhed.</t>
  </si>
  <si>
    <t>Virksomheden oplever stor prisstigninger på hård isolering og jern, og er også ramt af mangel på kvalificeret arbejdskraft. Jeg spurgte til hvad de gør og svaret var at de i høj grad prøver at planlægge sig ud af problemet, men ikke bruger udenlandsk arbejdskraft.</t>
  </si>
  <si>
    <t>Det var et meget stort/bredt spørgsmål - umiddelbart er der god tilfredshed med samarbejdet fra Murersektionen, som hjælper når virksomheden tager kontakt med konkrete spørgsmål.</t>
  </si>
  <si>
    <t>Det går stille og roligt. Få horisont på ordrerne. Klager ikke nok at høre. ikke ramt af Corona kun ifht. møder . ikke mistet arbejde</t>
  </si>
  <si>
    <t>Mangler kvalificeret arbejdskraft. mangler værktøjsmagere. Uddanner selv lærlinge. Det er ikke en polulær uddannelse. Medarbejder på 72 år. passer på ham.</t>
  </si>
  <si>
    <t xml:space="preserve">Det er der sikkert men kan ikke lige komme på det. Blevet træt at vores selvros i kampagne. føler ikke det er de små virksomhed. kompensation bliver strikket sammen så det passer de store virksomheder. ofte kun en mand som så ikke kan sendes hjem. Ønsker mere fokus på de små virksomheder. har kun 9 nøglemedarbejdere. 
Vigtigt at fortsætte lærlingeindsatsen. </t>
  </si>
  <si>
    <t>Skibs- og Bådebyggeriernes Arbejdsgiverforening</t>
  </si>
  <si>
    <t>33.15.00</t>
  </si>
  <si>
    <t>331500 Reparation og vedligeholdelse af skibe og både</t>
  </si>
  <si>
    <t xml:space="preserve">Går godt. </t>
  </si>
  <si>
    <t>Corona. Men ikke slemt.</t>
  </si>
  <si>
    <t>Mere politisk fokus på små virksomheder. Der kommer mange administrative byrder fra overenstkomster og fagforeninger etc som små virksomheder ikke har resourcer til at håndtere så godt. DI kunne fokusere mere på dette problem.</t>
  </si>
  <si>
    <t>Det går godt pt, mange ordre, meget at lave. Optaget at at kunne leverer på ordrer, være effektive. Men desværre meget sygdom ud af 27 medarbejdere.</t>
  </si>
  <si>
    <t>Forberede os på digital og grøn omstilling og sender medarbejdere på kursus.
Forretningsmodel ændre sig - mere og mere fokus på service som del af udbud og ikke kun at sælge storkøkken og i stedet køber ydelse over en årerække.</t>
  </si>
  <si>
    <t>Godt samarbejde med bl.a. personale jura og den rådgivning derfra og godt med nyhedsbreve. På sigt kunne CSR også være relevant men ikke tid pt.
Har en bøn til DI da SMVér har mulighed for at få støtte fra Erhvervshusene men det er MEGET omstændigt og ikke til at forstå for SMVer -alt alt for akademisk: DI arbejde for at gøre det lettere at at være lille virksomhed og gøre det lettere at få tilgang til support (ikke kræve alt det dokumentation mm).
DI mere frem i bussen så det ikke kun er Brian Mikkelsen og DE</t>
  </si>
  <si>
    <t>Det går fint. Har øget tilgang af ordre.</t>
  </si>
  <si>
    <t xml:space="preserve">Får fin info ifh. nyhedsbreve, især om corona (det er ikke altid, vi får læst det hele), og er tilfreds med vores rådgivning, når de ringer ind. </t>
  </si>
  <si>
    <t>20.42.00</t>
  </si>
  <si>
    <t>204200 Fremstilling af parfume, hårshampoo, tandpasta mv.</t>
  </si>
  <si>
    <t xml:space="preserve">det går godt. vi vækster og kæmper med strukturer. mange nye medarbejdere - 14 nye medarbejdere bare i år. foran på salgssiden </t>
  </si>
  <si>
    <t xml:space="preserve">mange nye medarbejdere - så nye oplærer nye. Ansætter nu på forhånd. </t>
  </si>
  <si>
    <t xml:space="preserve">Vi har brugt jer til kontrakter. Vi mangler ikke noget. </t>
  </si>
  <si>
    <t>Det går godt. Normal hverdag. Ingen større udfordringer for tiden.</t>
  </si>
  <si>
    <t>Nej. Det går derudaf.</t>
  </si>
  <si>
    <t>Meget tilfreds som det er.</t>
  </si>
  <si>
    <t>Går rigtig godt. Overvågningsteknologi, bms aktive i Sydafrika med vindmølleopsætning. Halvdelen elever, AOB-ordning stor hjælp. Gode kompetencer. Grotesk at så mange er i skolepratik. 2000 i skolepratik. Elektronikmekaniker er der mangel på.</t>
  </si>
  <si>
    <t xml:space="preserve">Mangel på kvalificeret arbejdskraft i regionen. </t>
  </si>
  <si>
    <t xml:space="preserve">Løn og kompensationsordning. Hjælp til komme ind på amerikansk marked. </t>
  </si>
  <si>
    <t>Det er at holde folkene i gang, vi kan godt mærke, at der er et gab lige nu pga., at mange offentlige ansatte er sendt hjem. Det betyder bl.a. at vi ikke kan få de byggetilladelser, vi har brug for.</t>
  </si>
  <si>
    <t>Corona -  totalentrepreneurerne presser priserne helt ned, fordi de presser deres udenlandske arbejdere på løn og vilkår. De går på kompromis med arbejdsmiljøet og presser let deres medarbejdere til at slæbe ting op på 5. sal, som du aldrig vil få mig til.. Fagbevægelsen er normalt meget aktive på banen, men ikke i øjeblikket. Der er et kæmpe pres med lønpriser, og manglende kontrol af udenlandske virksomheder. Og der er også mange hæderkronede danske virksomheder, der går med på den.</t>
  </si>
  <si>
    <t>Vi skal have mere kontrol af arbejdsmiljø og særligt for de medarbejdere, der kommer et andet sted fra en. Der er en del kunder, der går på kompromis.</t>
  </si>
  <si>
    <t>26.12.00</t>
  </si>
  <si>
    <t>261200 Fremstilling af printplader o.l.</t>
  </si>
  <si>
    <t>Bruger Juravagten. Sublim service !!!!!  Bedste serviceorgan.
DI er fantastisk organisation.
Rigtig god kaffe i foyen. 
DI gør det godt. 
Det er der altid, men man kan altid gøre noget bedre. Oprigtig mere SMV fokus – mere praktik og ikke kun politik !! Der er nogle gode tilbud – dog ofte de store drenge (Danfoss), som er derinde. I kunne med fordel bruge  mere krudt på at invitere SMV’erne ind en dag, og så de store en anden dag. Det ville der ikke ske noget ved. Man skal kunne mødes, og se hinanden i øjnene. Selvom vi ikke har tid, så vil vi gerne netværke – vi ved godt det er svært at prioritere netværk, men hvis der er et for SMV’er. 
DI skal være bedre til at tale ”SMV’sk-sprog”  !!!!! Sproget skal ned på et andet niveau.
Det er helt forfærdeligt med den nye omstilling, og at DI har fjernet den søde omstillingsdame. Nu tager det 30 sekunder at komme igennem – det virkede så fint og dejligt før, men det er et skridt tilbage servicemæssigt !Kæmpe skridt tilbage. Man sidder tilbage med et indtryk af, at DI helst ikke vil tale med vor medlemmer (Dog er vort medlem typen som også ringer direkte til din bankrådgiver 😊)</t>
  </si>
  <si>
    <t>Travlt, mangler folk</t>
  </si>
  <si>
    <t>Adgang til arbejdskraft, Corona</t>
  </si>
  <si>
    <t>Vil gerne have fast kontaktperson i DI, der kender virksomheden og udfordringerne - ligesom han havde i Dansk Byggeri (Erling Olsen).</t>
  </si>
  <si>
    <t>69.20.00</t>
  </si>
  <si>
    <t>692000 Bogføring og revision; skatterådgivning</t>
  </si>
  <si>
    <t>Henrik er i kontakt med DI og er rigtigt glad for samarbejdet. Han mente ikke, der var grund til at fortsætte samtalen længere end højest nødvendigt :)</t>
  </si>
  <si>
    <t>16.10.00</t>
  </si>
  <si>
    <t>161000 Udsavning og høvling af træ</t>
  </si>
  <si>
    <t xml:space="preserve">Vi har travlt nu. Det har vi ellers ikke haft. Har haft et svært år sidste år, mest pga. Brexit, har eksporteret meget, og nu har de valgt at købe det lokalt. Vi har ikke været ramt af corona, har holdt afstand, haft produktionen kørende, leverer mest til døre og vinduesfabrikker, de har haft fuld knald på. 
For første gang har vi ikke været ramt af en krise, denne gang har vi </t>
  </si>
  <si>
    <t xml:space="preserve">Få ordrer nok i hus. Få kvalificerede medarbejdere; vi ansætter selv flere lærlinge. Vi er ikke så store, men har 3 lærlinge, også voksenlærlinge. Det er maskinsnedkere, vi mangler. </t>
  </si>
  <si>
    <t xml:space="preserve">Har ikke rigtig brugt organisationen, bruger mere det lokale snedkerlaug. Men mine sønner er en anden generation, de vil måske bruge netværk og DI + TMI mere. Generationsskift er i gang. </t>
  </si>
  <si>
    <t xml:space="preserve">Fint, har rigeligt at lave, masser af erhvervskunder. </t>
  </si>
  <si>
    <t>Det er vanskeligt at skaffe medarbejdere, særligt tømrere.</t>
  </si>
  <si>
    <t>Er godt tilfreds.</t>
  </si>
  <si>
    <t xml:space="preserve">Meget travlt pt. Travlt med at lægge nye tage særligt på sommerhuse. Renoverer en del flade tage. </t>
  </si>
  <si>
    <t xml:space="preserve">Nej. De var udfordret lidt, da de lukkede de nordjyske kommuner, men er ikke udfordret mere. Bare en kommentar fra Leif ikke en specifik udfordring:  Synes at det nye med hævelse af håndværkerfradraget er tosset.  </t>
  </si>
  <si>
    <t xml:space="preserve">Har ikke de store udfordringer. De vil tage kontakt til DI, hvis de skulle have brug for hjælp eller rådgivning. </t>
  </si>
  <si>
    <t xml:space="preserve">Godt med arbejde, fast kerne af medarbejdere, siger ikke nej til jobs </t>
  </si>
  <si>
    <t>Køre/hviletid for stilladschauffører + bukkestilladser bør afskaffes</t>
  </si>
  <si>
    <t xml:space="preserve">Har meget travlt </t>
  </si>
  <si>
    <t>Vi kan kun lige følge med efterspørgslen med at få både op til 60 fod repareret og søsat - alle vil ud på vandet</t>
  </si>
  <si>
    <t xml:space="preserve">Har udviklet en ny båd på 7,5 m med udenbords motor som Morten Hinrichsen ønsker at få gang i eksport af. Har set vi har et webinar om eksport men fik ikke meldt sig til det.   </t>
  </si>
  <si>
    <t>Det går fint. Den maritime industri går ok. Dyk i starten af corona, men er kommet godt tilbage. Har lavet opkøb under krisen, og det virker nu. 
De ejer et selskab i Hundested, der producerer propeller til store både. Leverer ind til fiskeriet. 
20 mand er sendt hjem i Hundested. Fiskeribranchen brænder sammen. EU pulje til genopretning. De er interesseret i at påvirke agendaen.</t>
  </si>
  <si>
    <t>Eksistenstruet i Hundested. Problemer med Brexit og fiskeri. 50% af markedet er væk. Og nu står det helt stille. De vil gerne vide om DI kan hjælpe på det område og især omkring, hvordan vi får del i den EU genopretningsplan der ligger. 
Lars Søfting Larsen</t>
  </si>
  <si>
    <t>Hjælp til udfordringen omrking fiskeribranchen og Brexit. De leverer propeller ind til fiskeindustrien.</t>
  </si>
  <si>
    <t xml:space="preserve">Virksomheden klarer sig godt. Løser flere mindre opgaver og ikke så ,eget de store entrepriser. Bevidst valg/strategi de har truffet - folk har under coroan sat gang i mindre projekter, og det er dem, de typisk løser. Så kan "de store mætte sig selv". </t>
  </si>
  <si>
    <t>Ikke decidere udfordringemr han ville rejse. Det er svært at hyre arvejdskraft, men som han siger løser de det, de kan, mend det , de har jf valget om at slå ti lpå de mindre, hurtige privat-projekter</t>
  </si>
  <si>
    <t>Han synes godt, de kunne høre lidt mere fra os. Derfor glad for at blive ringet op. Ring gerne en gang om året:-) Alle bliver jo stor og fusionerer, så husk på den tætte kontakt. 
Han er blevet godt hjulpet, når der har været brug for det på et par mindre sager. Så ros til rådgivningen.</t>
  </si>
  <si>
    <t>01.50.00</t>
  </si>
  <si>
    <t>015000 Blandet drift</t>
  </si>
  <si>
    <t xml:space="preserve">Det går nogenlunde - positiv gang. </t>
  </si>
  <si>
    <t>ikke andet at vi kan skaffe folk nok til arbejde...</t>
  </si>
  <si>
    <t xml:space="preserve">Begrænset samarbejde med fagforeninger. Vi skal prikke mere til regeringen ift. realistiske corona restriktioner - verden/virksomhederne ville fungere bedre.
 - Emil er meget optaget af udenlandsk arbejdskraft og corona restriktioner som gør det svært for hans virksomhed. </t>
  </si>
  <si>
    <t>Virksomheden har rygende travlt. De får løbende rigtig mange opgaver</t>
  </si>
  <si>
    <t>Virksomheden mangler folk for at løse de mange opgaver.</t>
  </si>
  <si>
    <t>Virksomheden er meget tilfreds med DI. De får altid en hurtig og god besvarelse.  Virksomheden er glad for at modtage den løbende relevante information fra DI.</t>
  </si>
  <si>
    <t>Det går fint. Opgaver på vej ind. Stor priskonkurrence lige nu. så lysegrøn er skyen ikke herover. Træ og stål er steget 20-25 procent. Totalentreprise</t>
  </si>
  <si>
    <t>Stor priskonkurrence lige nu. så lysegrøn er byggeskyen ikke herovre. Træ og stål er steget 20-25 procent - svært at hive hjem - især på totalentrepriser</t>
  </si>
  <si>
    <t>Når vi mailer, så skal vi have svar (eksempel på sag med Kastrup vinduer, hvor han ikke hørte noget, før han rykkede. Afhold kurser, når der ikke er corona. DI bør gå benhårdt efter dem, der ikke tager lærlinge. De snylter på os andre. Typehusfirmaerne er de værste.
Glad for at DI ringer og spørger</t>
  </si>
  <si>
    <t>Hvordan får vi likviditet og produktion i en større enhed. Vil gerne vækste - søger investorer</t>
  </si>
  <si>
    <t>Egentlig ikke - udover meget travlt.</t>
  </si>
  <si>
    <t>Det kører fint nu.</t>
  </si>
  <si>
    <t>28.12.00</t>
  </si>
  <si>
    <t>281200 Fremstilling af hydraulisk udstyr</t>
  </si>
  <si>
    <t xml:space="preserve">Arbejder med større projekter og lang horisont. Mærker fremgang og positiv opblødning.. Arbejder primært i Europa og USA.. Største udfordring er begrænsningerne i at rejse ud til kunderne og sende servicepersonale ud, når der er behov for det. </t>
  </si>
  <si>
    <t>Ansætter folk på kontrakter. Ingen større udfordringer end allerede nævnt.</t>
  </si>
  <si>
    <t>DI gør det godt og taler virksomhedernes sag. Håber på en større åbning snart.</t>
  </si>
  <si>
    <t>Industriens Arbejdsgivere i Danmark, Kjøbenhavns Smedelaug, Elevatorbranchen</t>
  </si>
  <si>
    <t>Omsætningen og indtjeningen er øget markant med 20 - 25% i forhold til sidste år. Har på tre kvartaler ramt samme omsætning som hele sidste regnskabsår. Der har været rigtig travlt i byggebranchen og det smitter af på elevatorområdet.
Virksomheden har ikke været specielt præget af Corona. Medarbejderne opfordres til at blive testet hver uge og det bliver fulgt. Det har gjort det muligt at deltage i byggemøder og lignende i samme omfang som tidligere. t præger af Corona. Har på tre kvartaler ramt
Tager typisk faglærte ind og efteruddanner på virksomhederne produkter</t>
  </si>
  <si>
    <t xml:space="preserve">Det er meget svært at skaffe medarbejdere - såvel kontorpersonale som servicemontører.Generelt er en meget stor mangel på servicemontører.  Medarbejderne shopper rundt blandt virksomhederne. Har svært med at konkurrere med lønningerne fra de store virksomheder. </t>
  </si>
  <si>
    <t xml:space="preserve">DI bør arbejde for at gøre overenskomsterne mere fleksible - eksempelvis er de udenlandske medarbejdere ikke specielt interesseret i pension, men ønsker i stedet pensionen lagt på lønnen. Fritvalgskontoen bør afskaffes fuldstændig. </t>
  </si>
  <si>
    <t xml:space="preserve">Det går rigtig godt. Vi er et vikarbureau.  God aktivitet i erhvervslivet. </t>
  </si>
  <si>
    <t xml:space="preserve">Nej, Det hele kører ganske fornuftigt. </t>
  </si>
  <si>
    <t xml:space="preserve">God hjælp i forbindelse med corona. Det har været en stor hjælp. DI har givet den bedste service. Er meget glade! Sørge for en genåbning. </t>
  </si>
  <si>
    <t xml:space="preserve">Det går fint. Travlt hverdag. </t>
  </si>
  <si>
    <t xml:space="preserve">Corona restriktionerne og mangel på håndværkere. </t>
  </si>
  <si>
    <t xml:space="preserve">Brande gulvbranchen lidt bedre. Der er ikke mange der kender til det og dermed heller ikke mange der går i lærere og det medfører mangel på håndværkere. </t>
  </si>
  <si>
    <t>Virksomheden står foran udvidelse og skal ansætte flere folk. De producerer tegl til renovering af huse og oplever en større efterspørgsel som nok vil fortsætte de næste 3-4 år.</t>
  </si>
  <si>
    <t>Vi har faktisk ingen seriøse udfordringer. Vi oplever dog at det har været svært at "sælge" fritvalgsordningen til de ansatte. Det er selvfølgelig også noget som 3F har et ansvar for.</t>
  </si>
  <si>
    <t xml:space="preserve">Generel rigtig god service fra DI. Har dog oplevet en enkelt gang at studentermedhjælpere i juravagten har været for langsomme til at ekspedere personalesager videre til en advokat.  </t>
  </si>
  <si>
    <t xml:space="preserve">Op og ned. Kraftigt minus i starten af året - nu fået det vendt til plus. Håber på metrobyggeri - de store anlægsprojekter er vi glade for. 
Meget fokus på: bæredygtighed, global goals, FN's verdensmål. Fra fossil til EL.   </t>
  </si>
  <si>
    <t xml:space="preserve">Projekter bliver stoppet/skubbet. Lige nu ramt af stop på et stort projekt og 2 andre projekter. - svært at vinde nye markedsandele. Samarbejdspartnere er coronabekymrede - Går lidt langsomt. Håber på generelt løft på anlægssiden. </t>
  </si>
  <si>
    <t>Dejligt år med korte briefings ved online webinare - så fedt, bliv ved med det. Ønsker webcam tændt ved de mindre streaminger under 20 - bedre mulighed for at se og huske hinanden.</t>
  </si>
  <si>
    <t>16.21.00</t>
  </si>
  <si>
    <t>162100 Fremstilling af finerplader og træbaserede plader</t>
  </si>
  <si>
    <t xml:space="preserve">Vil gerne på den anden side. Forventer lang tid 3-6 måneder før behov for service. </t>
  </si>
  <si>
    <t xml:space="preserve">Vi kører på lønkompensation. Behov for at denne lønkompensation følger med efter åbningen, indtil mere normal situation.
Nybilsalg - vi har alm salg, salgstal ellers reduceret med 60-70 %. 1. kvartal lavt, trods regulering. 
Pænt brugtbilsalg.
Produktioner af nye biler under pres, da særlige chips går til andre produkter. </t>
  </si>
  <si>
    <t xml:space="preserve">Styr på det i DI. Juridisk afdeling gode i denne periode. Kun godt at sige. </t>
  </si>
  <si>
    <t xml:space="preserve">Det går rigtig godt. Vi er en forsyningsvirksomhed og har både de kunder og medarbejdere som vi har brug for. </t>
  </si>
  <si>
    <t>Ingen udfordringer pt. Vi følger klimaaftalen og spørgsmålet om afgifter meget tæt.</t>
  </si>
  <si>
    <t xml:space="preserve">Vi er tilfredse med DI og bruger jer, når vi har behov. I har gode nyhedsbreve og skriver til os i passende niveau. </t>
  </si>
  <si>
    <t>DI Transport, Turisme &amp; Oplevelse</t>
  </si>
  <si>
    <t>49.39.20</t>
  </si>
  <si>
    <t>493920 Turistkørsel og anden landpassagertransport</t>
  </si>
  <si>
    <t>Turist afd. er lukket ned. CORONA...</t>
  </si>
  <si>
    <t xml:space="preserve">De har arbejdsfordeling det er for svært at få ændret når der pludselig åbner sig en muligheder. Det skal gøre mere fleksibilet. Endnu mere branchebestemt. Fik lønkompensation tidligere - men det var for adm. alt for tungt med efterfølgende dokumentation. </t>
  </si>
  <si>
    <t xml:space="preserve">DI skal være hurtigere hurtigere til oplyse ok ændringer - bare en på en side - alle på ok - får en personlig mail fra os. Virk. glad for opkaldet. </t>
  </si>
  <si>
    <t xml:space="preserve">Det går forrygende. Hele forretningen er blevet 100% digitalt. Alle progonoser tegner godt for virksomheden. </t>
  </si>
  <si>
    <t xml:space="preserve">Ingen udfordringer. </t>
  </si>
  <si>
    <t xml:space="preserve">Rekrutterer selv gennem egne kanaler, men har problemer med at få tilstrækkelig kvalificeret arbejdskraft. </t>
  </si>
  <si>
    <t>Benny fortæller, de har har kørt upåvirket gennem coronakrisen, og har kunne leve op til alle forpligtelser uden forsinkelserne i ordrer. Driftmæssigt er det derfor gået nøjagtig som det plejer. Men det er et problem, at virksomheden ikke kan rejse til udlandet. Og det kan forsinke enkelte ting. Benny giver her udtryk for, at der er et savn til de fysiske. Ellers er der kun at berette om en god stime siden år 2004, og det ser ud til, det fortsætter mange år frem endnu. Virksomheden har forsvaret som kunde, og de arbejder med lange kontrakter og aftaler. Så Benny har ro i maven i forhold til de kommende år. En stabil forretning uden nævneværdige problemer, som DI kan bistå med.</t>
  </si>
  <si>
    <t xml:space="preserve">Nej, det synes Benny ikke. Men virksomheden er meget glade for medlemsskabet især pga. branchefællesskabet FAD. FAD er den primære årsag til, at virksomheden er medlem af DI. Virksomheden trækker ikke meget på andre enheder i DI og har heller ikke haft behov for det under corona. Men Benny peger på, at medlemsskabet i FAD skaber en god kontakt til forsvaret og adgang til politisk interessevaretagelse. </t>
  </si>
  <si>
    <t>Der er ikke noget, Benny kan pege på af konkrete sager. Han er tilfreds, med det han får.</t>
  </si>
  <si>
    <t>10.39.00</t>
  </si>
  <si>
    <t>103900 Anden forarbejdning og konservering af frugt og grøntsager</t>
  </si>
  <si>
    <t>Food service er 80% nede pga corana</t>
  </si>
  <si>
    <t>er glad for både NNF og DI og DI Fødevare. Super ros til DI og LSS</t>
  </si>
  <si>
    <t>Det går fint</t>
  </si>
  <si>
    <t xml:space="preserve">Prisstigninger hos leverandører, ved ikke hvorfor de stiger? kan ikke svare på det </t>
  </si>
  <si>
    <t>kan ikke svare på dette spørgsmål lige nu</t>
  </si>
  <si>
    <t xml:space="preserve">I vores branche har det ikke været meget slemt - men der har været usikkerhed. Det eneste, der har optaget os lidt er, at i starten, der kunne bilerne ikke komme ud at køre, men så kom de ud at køre igen. </t>
  </si>
  <si>
    <t xml:space="preserve">Nej det synes jeg ikke - ikke i vores branche. Det går egentlig meget godt. </t>
  </si>
  <si>
    <t xml:space="preserve">Alt er bare usikkert, men der er ikke noget, I kan gøre særligt - jeg har ikke lige noget i tankerne. </t>
  </si>
  <si>
    <t>Vi har rigtig travlt og må sige nej til ordrer.</t>
  </si>
  <si>
    <t xml:space="preserve">Stigende priser på byggematerialer. 30% i prisstigninger den sidste tid. Tilbud på opgaver er givet ud fra normale priser. Ingen problemer med at skaffe arbejdskraft da lokal virksomhed med godt renome. </t>
  </si>
  <si>
    <t>Har kun brugt DI i forbindelse med feriepengespørgsmål. Ellers ikke de store problemer og derfor ikke stort brug for PJ mv. Ellers godt tilfreds med DI (Dansk Byggeri).</t>
  </si>
  <si>
    <t>46.42.10</t>
  </si>
  <si>
    <t>464210 Engroshandel med beklædning</t>
  </si>
  <si>
    <t>Ilse har ingen PA nu. Kia er her ikke længere. Jeg er den der kan svare nu og evt. vende tilbage, hvis der er supplerende.
Hvad optager os pt.; Corona og så digitalt salg, som er en udfordring.
HVordan går det nu: Vi er overgået til lagerstyringssystem i andet land/Sverige. Flaskehals i forhold til nyt samarbejde.
At vi ikke fysisk kunne komme til Sverige som vi ønskede.
Vi glæder os så meget til at mødes igen fysisk. 
Webinarer er gode, men kan ikke  stå i stdedet for  fysiske møder.
Her har alle har været på arbejde hele tiden fordi vi har forhold til det og værnemidler. Ingen er blevet smittede. Problemer med de medarbejdere der gerne vile arbejde hjemme. Ingen stress - Har gjort os stærkere sammen (positivt)
Har tilbudt alle influenza vaccination for at viden hvem der har influenca og hvem evt. corona.
Jo hurtigere vaccinationer jo bedre. Gør DI noget der? Vaccinepas og kriterier for at få det. Enig i de tre kriterier.
Vedr. webinarer: Vi har mange forskellige teams. Godt med webinarer for alle dem.
Får viden der skaber værdi for virksomheden.
Meget glad for at være blevet ringet op.</t>
  </si>
  <si>
    <t>Corona og e-handel
Lukkede markeder  - hvad sker der fremover?
Vi har også andre forretninger ; Spa og Wellness - hvornår er det vi må åbne?
Udfordringer med betaling til barselsfonden. Vil ikke længere indbetale. Vores CFO overvejer at melde os ud af DI på denne baggrund.
Fordi han selv har glemt at ansøge gennem industriens pension men alene gennem Nem refusion.
Oplever han har betalt til noget han ikke fået gavn af. Kan man få dispensation bagudrettet og dækket de tab man har lidt?.
Kan ikke komme ind i systemet nu fordi vi er  i restance.
Tag kontakt til CFO Jesper Bo Jakobsen. mail Jesper@ilse.jakocbcen.com cc. Camilla.H@ilsejacobsen.com</t>
  </si>
  <si>
    <t>Lobby i forhold til åbning - rimelige i lukning vs. økonomiske udfordringer
Administration vs. udbud. Mange flere ressourser på at undersøge relevans vs. effekt af hjælpepakken. Kan der gøres noget ved det næste gang?</t>
  </si>
  <si>
    <t>Går fornuftigt.</t>
  </si>
  <si>
    <t>Bæredygtighed - usikker på hvilke krav der kommer fremover.</t>
  </si>
  <si>
    <t>Tilfreds.</t>
  </si>
  <si>
    <t>33.20.00</t>
  </si>
  <si>
    <t>332000 Installation af industrimaskiner og -udstyr</t>
  </si>
  <si>
    <t>Meget præget af covid 19; Q1 er lavt ift budget pga. udskudte serviceeftersyn (virksomhederne stiller forskellige krav til test ved besøg)</t>
  </si>
  <si>
    <t>Mangler en mellemleder til at fylde rollen som adm chef.</t>
  </si>
  <si>
    <t>Tror Jens Pilegaard er midlertidig chef og det vil være mere hensigtsmæssigt at tage fat i den nye chef ifbm onboarding</t>
  </si>
  <si>
    <t xml:space="preserve">Skaffe job så vi har noget at lave - Generelt er det ordre bogen som er i fokus. </t>
  </si>
  <si>
    <t xml:space="preserve">Likviditet mæssigt udfordtet. Udskudt SKAT som skal betales. </t>
  </si>
  <si>
    <t xml:space="preserve">Meget glad for personalejura og byggejura. Vi er hurtige og konkrete. </t>
  </si>
  <si>
    <t xml:space="preserve">Det går rigtig godt hos virksomheden, og de har aldrig haft så travlt. </t>
  </si>
  <si>
    <t xml:space="preserve">Virksomheden har overvejet om der skal hyres ekstra mandskab til at tage imod flere ordrer. De har dog en fin størrelse i øjeblikket, og foreløbig ønsker de ikke at byde ind på flere opgaver. </t>
  </si>
  <si>
    <t xml:space="preserve">Virksomheden er rigtig godt tilfredse med deres DI-medlemskab. De har derfor ikke nogen inputs. Såfremt det bliver aktuelt, vil de selv rette kontakt til os. </t>
  </si>
  <si>
    <t xml:space="preserve">At give tilbud. Svært at følge med. </t>
  </si>
  <si>
    <t>At finde folk der kan finde ud af at lave noget. 3F presser kravene op - de unge nyuddannede er ikke det værd, de får at vide på skolen og af 3F. En forkælet generation.</t>
  </si>
  <si>
    <t>1) Vil gerne selv være skarpere til at kunne beregne satser.
2) Bliver ofte trynet af de store, når vi laver entrepriser. Har brug for mere juridisk vejledning - fx om noget formuleres som forbehold eller forudsætninger. Ser gerne flere standardaftaler og skabeloner.</t>
  </si>
  <si>
    <t>vi har dobbelt omsætning i fht 2019 og tidoblet bundlinje. Mandskab og de rigtige kompetencer. Vi søger maskinmestre med køludd. eller kølecertifikat.</t>
  </si>
  <si>
    <t>Mangler kvalificeret arbejdskraft. Tager en asse lærlinge ind, ud af de 16 er der 5 lærlinge. dem der skal udføre</t>
  </si>
  <si>
    <t>Hold regeringen i ørene. Gør erhvervsuddannelserne grønne. erhvervsuddannelser er traditionelle men uddannelserne skal være grønne. Uddabelsen skal virke om 30 år. maskin- eller prod- ingeniør. traditionelle. Lad os få uddannet de daneke teknikere og akademikere, så de kan være med med på denne grønne bølge. Få bredden med. Akademikerne skal hjælpe os med at bevæge os over i den grønne bølge.</t>
  </si>
  <si>
    <t xml:space="preserve">ikke Corona-ramt. Skift i fondsmuligheder, nye programmer. EU har skiftet overordnet programperiode pr. 1.1.2021. </t>
  </si>
  <si>
    <t xml:space="preserve">EU ændringer i deres programmer, som nævnt ovenstående. Digitalisering er en udfordring, personalepolitik, håndtering af diversitet.  </t>
  </si>
  <si>
    <t>For meget regionalt, det er ikke det der optager Kenneth - men sådan er det bare, det er ikke relevant for dem. Lidt skuffet over medlemsskab af managementrådgiverne, arrangementerne er ikke relevante for Kenneth. Savner tal fra den danske rådgiverbranche, det var ellers derfor de meldte sig ind i foreningen.</t>
  </si>
  <si>
    <t>85.59.00</t>
  </si>
  <si>
    <t>855900 Anden undervisning i.a.n.</t>
  </si>
  <si>
    <t xml:space="preserve">COVID-19 - forsamlingsforbud skal sættes op for at der kan være driftsmæssigt muligt. Min 50 i april med en løbende stigning. Virksomheden har gjort klart til at kunne løse events på minumum på 50. Der er for meget generalisering. Der skal sondres mellem event. Der skal laves arbejdsgrupper, som kan komme med ideer til forslag til restriktioner. Der er forskel på udendørs / indendørs arangementer. Der er forskel på små og store evnent. Der er muligheder for "Zoneopdelinger" 
Hvis der skulle være en forbedring på LKO hvor man kan gå ned i tid. Arbejdsfordeling er ikke en løsning, da dygtige medarbejdere der skal gå dagpenge finder de andet arbejdet. Arbejdsfordeling med fuld løn til medarbejdere min 30 % eller mere end 50 er ikke relevant. Virksomheden foreslår, at de selv kan forestå strakstest. Udefra er for dyrt. Når børn kan teste kan virksomhed også. Coronapas vil også blive relevant. Med lempelser vil der være mulighed at virksomheden kan lave strenge om test mv.  </t>
  </si>
  <si>
    <t xml:space="preserve">Yderst vigtigt. For store event i efteråret vil der ikke kunne komme kompensation hvis den ikke er planlagt før Corona. Det gør man ikke i eventbranchen. Skal ikke deles op i festival og kurser.  </t>
  </si>
  <si>
    <t xml:space="preserve">KÆMPE FOR AT RESTRIKTIONER GØRES RELEVANTE - Restriktionen skal være at der testes. Når det kan være på fodboldstations kan gives adgang. DI skulle nedsætte egne arbejdsgrupper inden for typer af events, som kan komme med indput via DI. Virksomheden ville gerne forestå fremsendelse af resultat fra test til offentlig myndigheder. Sarah vil gerne indgå indgå i et evt. panel.  </t>
  </si>
  <si>
    <t>DI Service, DI Rådgiverne</t>
  </si>
  <si>
    <t>Det går godt. De er ikke hårdt ramt af corona. De har aldrig haft så god likviditet som nu. De rådgivende medarbejdere har siddet hjemme i videst muligt omfang. Lige nu kører de med 50 pct. bemandning på Hørsholmkontoret og 100 pct. bemanding i Arhuskontoret. De er i alt 30 ansatte. De overvejer kraftigt at folk skal til at arbejde mere hjemme, f.eks. overvejer de at skifte til et mindre domicil tættere på, fordi folk gerne vil arbejde mere hjemme. Det så de særligt, da de åbnede mere op for bemandingen på kontoret, at deres ansatte faktisk ikke havde så travlt med at komme tilbage på kontoret. Der bliver et stort, men også spændende arbejde med reboarding af medarbejdere efter krisen.</t>
  </si>
  <si>
    <t>Den største udfrodringer er manglende sammenhængskraft og socialet samvær. savner de. De ansatte en ny medarbejder to dage før nedlukning, og det har været svært med onboarding online, de prøvede f.eks. et helt nyt format for oplæring af nye medarbejdere.</t>
  </si>
  <si>
    <t>Det er deres direktionsekretær, der styrer alt kontakt med DI, og hun er meget tilfreds (og hun er ellers meget kritisk, hvis folk ikke leverer, det de skal, sagde Peter). De er særligt glad for DI's arbejde med politiske arbejde og har været meget tilfredse i forbindelse med corona, hvor de har fået den hjælp, de havde brug for. Peter kan ikke komme i tanke om forbedringspunkter. Han er rigtig glad for DI Rådgivernes og Di Service's nyhedsbreve, som han altid løbet igennem og sender relevante artikler, events, kurser til de relevante medarbejdere, og den proces fungerer rigtig fint. Han ønsker ikke, at andre medarbjedere kobles på nyhedsbreve. Han synes, det er en passende mængde information Di sender ud via nyhedsbreve, direct mails og invitationer.</t>
  </si>
  <si>
    <t>DI Digital, DI Handel</t>
  </si>
  <si>
    <t xml:space="preserve">Det går fint - flyttet til større kontor - glæder sig til det åbner det op. Forretningsmæssigt går det super - data. </t>
  </si>
  <si>
    <t xml:space="preserve">Følge med efterspørgslen - får rekrutteret det rigtige talent. </t>
  </si>
  <si>
    <t xml:space="preserve">CEO Commitment mv. - STEM uddannelserne er vigtige. Industrien Fond - tilbød første hjælpspakke - bøvlet process, får kun dækket deres omkostninger. Mangler betalinger for 3-4 forløb. </t>
  </si>
  <si>
    <t xml:space="preserve">Virksomheden blev hårdt ramt i 1-2. kvartal 2020, men havde til gengæld et rigtig godt 4. kvartal. Så overordnet set status quo. </t>
  </si>
  <si>
    <t>Konkurrencen er blevet kraftigt skærpet inden for branchen inden for det seneste år.
Er i gang med et generationsskifte, som fylder en del. Men det er mere interne anliggender.
Har problemer med at fastholde og tiltrække dygtige, erfarende projektledere, som lokkes til de større konkurrenter der kan tilbyde højere løn og større jobsikkerhed.</t>
  </si>
  <si>
    <t>Er overordnet set godt tilfreds med medlemsskab i DI.
Virksomhederne sidder i regionsudvalg som kører godt. Det har dog ligget stille det seneste års tid pga. corona.
Medlem af Dansk Træ, som de er glade og tilfredse med.
Har brugt DI ifm. nogle personalesager (over for 3F). Virksomheden roser for vores bistand i den forbindelse (en tak til Henrik Kaarup)</t>
  </si>
  <si>
    <t>73.20.00</t>
  </si>
  <si>
    <t>732000 Markedsanalyse og offentlig meningsmåling</t>
  </si>
  <si>
    <t>80.10.00</t>
  </si>
  <si>
    <t>801000 Private vagt- og sikkerhedstjenester</t>
  </si>
  <si>
    <t xml:space="preserve">dårligt pga corona - kunder entreer med udenlandske virksomheder - priserne falder. Savner 3F </t>
  </si>
  <si>
    <t>tungt system med indberetninger til fonde, barsel, statistikker mv.
fokus på uddannelse indenfor gasbeton.</t>
  </si>
  <si>
    <t>tilfreds med medlemsskabet - vil gerne have en ny sektion indenfor byggeriet ift gasbeton/borebeton</t>
  </si>
  <si>
    <t>Medarbejderne er coronatrætte og gider ikke mere Teams. Forretningen kører fint - og de skal ansætte medarbejdere - men der er mangel på gode regnskabsfolk.</t>
  </si>
  <si>
    <t>Adgang til kvalificeret arbejdskraft. Vores medarbejderes happiness.</t>
  </si>
  <si>
    <t>Vi kunne godt tænke os inspiration til, hvordan vi holder vores medarbejderes motivation oppe. Jeg sender link til webinar til Peter.</t>
  </si>
  <si>
    <t>Har voldsomt travlt, masser at lave.</t>
  </si>
  <si>
    <t>Svært at få kvalificeret arbejdskraft, kompentence medarbejdere, især de unge. Derved stor udskiftning
Har måtte ansætte polakker via et vikarbureau.
Corona</t>
  </si>
  <si>
    <t>Er godt tilfreds, ringer til DI når han har brug for hjælp.</t>
  </si>
  <si>
    <t>Det går fint. Har måtte sige nej til opgaver pga en enkelt stor sag som krævede fuld fokus og mandskab.</t>
  </si>
  <si>
    <t xml:space="preserve">Har ikke kunne ta' nye ordre ind pga en enkelt stor sag. Forventer dog at komme op i gear når sagen er afsluttet. Kunderne er der og har stadig mod på at vente til han kan gå i gang med deres sager. </t>
  </si>
  <si>
    <t xml:space="preserve">Pt er der ikke noget han kunne komme i tanke om. Han nævner selv at han nok er for dårlig til at søge efter mulighederne i DI. Dog er der et enkelt område hvor han gerne vil have hjælp. Ifm. OK vil han og hans folk gerne have et kursus i akkortberegning.   </t>
  </si>
  <si>
    <t>10.71.20</t>
  </si>
  <si>
    <t>107120 Fremstilling af friske bageriprodukter</t>
  </si>
  <si>
    <t xml:space="preserve">Hakki Kilia er ikke tilgængelig i dag, men først i næste uge. </t>
  </si>
  <si>
    <t>(ubesvaret)</t>
  </si>
  <si>
    <t xml:space="preserve">Det går godt. Vi graver fibernet for TDC. Har rigeligt at lave - keder os ikke. </t>
  </si>
  <si>
    <t>Næh, har styr på det. Kniber lidt med at få folk, men det er jo hele vejen rundt. Vil have folk man kan have i længden, vil ikke være med til at byde løningerne op. Det bider bare sig selv i halen i den anden ende.</t>
  </si>
  <si>
    <t xml:space="preserve">Næh, har ikke noget at brokke mig over. </t>
  </si>
  <si>
    <t>53.20.00</t>
  </si>
  <si>
    <t>532000 Andre post- og kurertjenester</t>
  </si>
  <si>
    <t>Det går ganske fint med virksomheden. Sidste år lå de under med ca. 20-30 pct. ift. forventet. Når vores kunder ikke har noget at lave, har vi heller ikke noget at lave - særligt international kørsel. I år ser det bedre ud, og de regner med at nå deres mål.</t>
  </si>
  <si>
    <t>Bilpark og skattemæssige forhold er en udfordring for dem.</t>
  </si>
  <si>
    <t xml:space="preserve">På lovgivningsniveau mener de at DI kan spille en rolle. De har nogle udfordringer vedr. hvide/gule plader, registreret vognmandstilladelse og noget ift. hvordan man indberetter til SKAT. </t>
  </si>
  <si>
    <t>virksomheden har vækstet meget den seneste tid, og dette kræver tid.</t>
  </si>
  <si>
    <t>finde kompetent personale
inddrive betaling fra kunder
satser på Totalentreprise. denne opstilling kræver resourcer</t>
  </si>
  <si>
    <t>har fået hjælp flere gange, dog en vejledning har de været utilfredese med. her fik de en faktura på advokathjælp der ikke var dækket af kontingetet.
det kom bag på dem.</t>
  </si>
  <si>
    <t>Foreningen af Arbejdsgivere i Fredericia, Industriens Almene Arbejdsgiverforening</t>
  </si>
  <si>
    <t>Nævner at det både er godt og skidt. Kan mærke coronaen. Alt afhænger af, hvordan vores kunder er ramt. 
Rekrutteringsmæssigt har det indtil nu været fornuftigt - alt taget i betragtning. 2020 var nogenlunde, men 2021 tegner mindre lyst.</t>
  </si>
  <si>
    <t>Corona: De kunder, der har lønkompensation kan ikke bruge os.Det er ekstremt vanskeligt at få nye kunder. 
Har holdt skindet lidt på næsen. Men efter påske ser det sort ud.</t>
  </si>
  <si>
    <t>DI arbejder allerede med de mærkesager, der betyder noget for os. Vil særligt sætte pris på, hvis G-dagene afskaffes. Men det er et kendt ønske fra alle i branchen.</t>
  </si>
  <si>
    <t>Det går godt. De har større opgaver hos Facebooks datacentrer i Europa + 2 større projekter i Sverige (omfartsvej om Stockholm + udvidelse i Arlanda lufthavn).</t>
  </si>
  <si>
    <t>De har godt gang i butikken, så ikke det store. Råvarepriserne er dog meget høje for tiden. Særligt de store stålværker har skruet ned for kapaciteten (bevidst eller nødvendigt vidste Søren ikke).</t>
  </si>
  <si>
    <t>Vi gør det super, så der var ikke noget.</t>
  </si>
  <si>
    <t>Det går godt, få gode opgaver, fokus på udvikling, fokus på at være co2 neutral 2029</t>
  </si>
  <si>
    <t>DIkunne bruge mere tid på at fortælle medlemmerne, at de skal overholde gældende lov vedr. miljø</t>
  </si>
  <si>
    <t>De har problemer med at få medarbejdere,  forstår ikke helt hvorfor, og bliver nødt til at sige nej til opgaver. Har ofte selv 3-4 læringen ansat i virksomheden.</t>
  </si>
  <si>
    <t>Ja udfordringer med at skaffe medarbejder. 
Priserne på Materialer på grund prisstigninger.
Kvaliteten rådgiveres udbudsmateriale bliver ringere og ringere.</t>
  </si>
  <si>
    <t>Gøre en indsats på lærlingeområdet,  gøre uddannelsen mere attraktiv så der kommer flere uddannede tømre, som også ønsker at blive i faget efter endt uddannelse.</t>
  </si>
  <si>
    <t>Det går godt vi har travlt! Håndværkere (B2B &amp; B2C)</t>
  </si>
  <si>
    <t>Mindre omsætning men web-shop har reddet forretning. Vi er 18-20 pax og savner det sociale. Se pkt. 3. Der har manglet debat omkring håndteringen af for</t>
  </si>
  <si>
    <t>1) Vi er en mindre forretning = En kombi fort 18-20 pax kan ikke søge kompensationspakker. Vi kan ikke sende 30% hjem da én person tegner én afdelingen). Ordningen kunne have været mere skalerbar til de individuelle behov. Ikke på hoved, men på total sum
2) Vi har synes at de store daglivare (kvikly/bilka) har vækstet og udvidet på bekostning af andre. Bog&amp;Idé har haft lukket, Bilka har solgt non-food i større mængder. Den lokale Kvickly Odder har vækstet 20 mio i år, mens andre små har været lukket. Vores største udfordring har været at vi ikke har kunne få vare. Værdikæden er udfordret, vi kan ikke få vare fra eks. Polen da logistik udfordres af Covid19</t>
  </si>
  <si>
    <t>Arbejde. Masser af arbejde. Heldigvis.</t>
  </si>
  <si>
    <t>Måske for meget arbejde. Bekymringer på prisudviklingen på materialelevering.</t>
  </si>
  <si>
    <t>Nej, vi går og passer os selv.</t>
  </si>
  <si>
    <t xml:space="preserve">Travlthed og prisstigninger på materialer. </t>
  </si>
  <si>
    <t xml:space="preserve">Kan godt finde arbejdskraft - men ville gerne have et større udvalg. </t>
  </si>
  <si>
    <t xml:space="preserve">Kan ikke lige på stående fod svare på dette. </t>
  </si>
  <si>
    <t>32.40.00</t>
  </si>
  <si>
    <t>324000 Fremstilling af spil og legetøj</t>
  </si>
  <si>
    <t>Det går rigtigt skidt, vi er lukket ned, det koster os 500.000 i døgnet i tabt omsætning. Men vi er så velfunderet at det koster os ingenting vi er meget velkonsolideret og skylder ikke noget. Vi ejer det hele selv. Men det er kedeligt. Vi har været her i 61 år og skal nok klare denne situation. Vi er Danmarks ældste firma. Så kunderne kender os og de ved godt hvem vi er og hvor de skal henvende sig.</t>
  </si>
  <si>
    <t>Det er træls nu med Corona. Jeg har stået op hver eneste morgen kl 6 nu sover jeg helt til kl 7 og alle medarbejdere er sendt hjem.
Men vi skal nok klare den. De kunder vi har med at gøre har vi ikke krævet penge af i hele perioden så vi ikke sætter dem i en situation de ikke kan betale eller skal ud og låne. Det er der ingen grund til og vi har nok til at klare den.
Det der ikke er ok er at vi betaler 100% i afgift på vores spillemaskiner men får kun 90% tilbage fra staten i denne tid fordi vi er leverandør. Vi kan ikke acceptere at vi skal betale 100% den ene vej og kun får 90% tilbage den anden vej. Så vi har selv sat en advokat på. Brancheforeningen i DI kunne ikke hjælpe os, fordi vi er lidt specialle som virksomhed. Men det har vi gjort før.</t>
  </si>
  <si>
    <t>Næh, vi bruger jeres juravagt og det har vi glæde af. Vi er jævnligt i forbindelse med jer og får en fin hjælp. Det er derfor vi er medlem.</t>
  </si>
  <si>
    <t xml:space="preserve">Det går godt </t>
  </si>
  <si>
    <t xml:space="preserve">Alle byggematerialer bliver dyrere.  </t>
  </si>
  <si>
    <t xml:space="preserve">Har ikke noget. Det køre bare. </t>
  </si>
  <si>
    <t>Har meget travlt, må sige nej til opgaver.</t>
  </si>
  <si>
    <t>Mangler uddannet gulvlæggere. Prisstigning på byggematerialer.</t>
  </si>
  <si>
    <t xml:space="preserve">Det går fint, efter at der er blevet åbnet op igen. Der er et rush-in lige i øjeblikket og det er jo positivt. </t>
  </si>
  <si>
    <t xml:space="preserve">Der har været en sag omkring kompensation, men her er de i dialog med DI og har været meget tilfredse med den hjælp, de har fået. </t>
  </si>
  <si>
    <t xml:space="preserve">Der var ikke noget. </t>
  </si>
  <si>
    <t xml:space="preserve">Covid-19 fylder meget, da virksomheden meget eksponeret ud mod olie-industri og flyindustri. Omvendt går det godt mht. kunder, der har meget net-handel. </t>
  </si>
  <si>
    <t xml:space="preserve">Har eksempelvis kørt med reservedele til fly. Har omstrukturet og tilpasset, herunder afskediget medarbejdere. </t>
  </si>
  <si>
    <t xml:space="preserve">DI skal hjælpe med at sikre ens spilleregler for alle, og at alle overholder reglerne.  Virksomheden vil gerne følge overenskomsten, og ønsker at ATL slår hårdt ned på virksomheder, der ikke følger overenskomsten. ATL henviser for ofte til fagbevægelsen i den forbindelse. Træt af, at for mange snyder på vægten. Der er også behov for kontrol ift. cabotage. Transport har ikke en stærk nok stemme i DI. Transport er en lille brik i en meget stor organisation. 
 Der betales meget i løn udover de rene lønkroner. </t>
  </si>
  <si>
    <t>Det går fint. Byggebranchen kører godt. Priserne på byggematerialer stiger voldsomt - 25% - og det er en risiko. Forsinkelser i leverancer + byggeboom</t>
  </si>
  <si>
    <t>1. Praktikanter uden for EU har ikke kunnet komme ind i landet efter 1. marts. Skete overnight. Vi bruger mange praktikanter - det er der tradition for. DK er et hotspot for arkitektur! "Ny i danmark siri.dk"
2. Priserne på byggematerialer stiger voldsomt - 25% - og det er en risiko for de aftaler, som vi indgår og er ansvarlige for. Forsinkelser i leverancer + byggeboom er årsagen.</t>
  </si>
  <si>
    <t xml:space="preserve">Løse problemstillingen med praktikanter uden for EU, der ikke får lov at komme ind i landet. </t>
  </si>
  <si>
    <t>Det går fint. Corona fylder meget. Har mistet markede fordi bl.a. fordi restauranter mm. er lukkede. Afsætter mere på det private marked. Men et stort arbejde i at omstille til små mængder og mindre emballage i stedet for store leverancer. Virksomheden oplever store prisstigninger på råvare og transport bl.a. på grund af øget efterspørgsel fra Kina, som får priserne til at stige.</t>
  </si>
  <si>
    <t>Corona - medarbejdernes sikkerhed og omstilling til at være mere digitale. DI har været gode til at hjæpe under Corona.</t>
  </si>
  <si>
    <t xml:space="preserve">Sammenfattet ønsker virksomheden stor fokus på eksport og alt hvad der kan gøres i den forbindelse. 
DI skal fokusere på at hjælpe med at få eksporten hurtigst muligt i gang igen. Vigtigt at kunne rejse i verden igen. DI skal arbejde endnu mere på at gøre danske fødevare kendte i verden. Bl.a. ved at gøre endnu mere reklame for danske fødevares høje kvalitet og sikkerhed. Vigtigt at få løst problmer i forhold til eksport til England efter de er trådt ud af EU. 
Klima og bæredygtighed vigtige parametre men vigtigt at Danmark ikke går enegang i lovgivning mm., hvilket kan gøre det endnu mere svært at være konkurrencedygtige og eksportere. Vigtigt at alle lande har samme regler på området, så der ikke sker unødig konkurrenceforvridning. </t>
  </si>
  <si>
    <t>Talt med Jan Nielsen. Der er meget travlt. Kan følge med, men svært at få arbejdskraft. Tager meget gerne elever ind. Arbejder med parcelhuse</t>
  </si>
  <si>
    <t xml:space="preserve">Usikkerhed om fremtiden. Femern trækker store. Bruger ikke udenlandsk arbejdskraft fordi man skal kunne tale dansk for at fungere i virksomheden. 
Arbejdsmiljø- og helbred (medarbejdernes fysik) er også et problem. På kontoret har de haft problemer med deltidsansatte som skal flytte sig for at få  fuldtdisdagpenge. Det har kostet et par ansatte som har måttet sige op for at tage fuldtidsjob.  Efterfølgende sag. Talt om brug af personalejuravagten. </t>
  </si>
  <si>
    <t xml:space="preserve">Skolerne gør meget for at få elever ud til virksomhederne, men når først de er startet, så er der meget lidt kontakt med skolerne. Hjælp til det administrative omkring lærlinge. </t>
  </si>
  <si>
    <t>Det går fint, det der fylder mest er vores projekter. Corona fylder ikke så meget; har været kørende under hele pandemien.</t>
  </si>
  <si>
    <t>Der er nogle problemer med 3F.</t>
  </si>
  <si>
    <t>Der er ingen klagepunkter. Der kommer meget information bl.a på grund af sammenlægningen. De har sådan set ikke mærket noget til sammenlægningen, og det er gået gnidningsfrit.</t>
  </si>
  <si>
    <t xml:space="preserve">Arbejde. </t>
  </si>
  <si>
    <t>Ikke nedlukket, men selvfølgelig påvirket af Corona.</t>
  </si>
  <si>
    <t>De oplever utrolig lang behandlingstid fra kommunerne, i særdeleshed Kalundborg kommune. Deres procedure er ikke transparente, og der kan gå op til et år før bygninger bliver godkendt. Virksomheden er kun medlem, fordi det er et krav. Men han blev klar over at de altid kan hive fat i os om stort eller småt, hvis det skulle blive nødvendigt.</t>
  </si>
  <si>
    <t>Nedrivnings- og Miljøsaneringssektionen</t>
  </si>
  <si>
    <t xml:space="preserve">Det går fint. Vi har fuld gang i den. Dog ikke lige så meget gang i den, som vi havde sidste år. Det er gået lidt i stå her i vinteren og indtil nu. </t>
  </si>
  <si>
    <t>Send flere penge. Har haft nogle episoder, hvor en medarbejder har været nær kontakt, hvilket har betydet, at virksomhedne måtte hjemsende 7-8 stykker, så drøftet lidt coronareglerne - aftalt at LSJE sender en mail med links til covid-site på di.dk. Der er meget administrativt bøvl - næsten tre medarbejdere er fuldtidsbeskæftiget med det. Fx der er så mange regler i forbindelse med affaldshåndtering, med skemaer der skal udfyldes, og det skal ske 14 dage før arbejdet kan påbegyndes. Samtidig har regeringen sendt deres medarbejdere på hjemmearbejde, så det er som virksomhed meget svært at komme igennem til de offentlige ansatte og få godkendt sine skemaer, så arbejdet kan påbegyndes. Jesper har følelsen af, at det er håndværksvirksomhederne, der skal holde Danmark i gang, mens det offentlige bare har sendt deres medarbejdere hjem. Hjælpsomheden er lille fra de offentlige ansatte. Derudover er der et stort ønske om at opnå en generel ensretning på affaldsområdet, så kommunerne gør det på samme måde. Det er meget tidskrævende at forholde sig til forskellige regelsæt og procedurer, alt efter hvilken kommune, arbejdet skal udføres i.</t>
  </si>
  <si>
    <t xml:space="preserve">Vi mener, at kontingentet er alt for højt i forhold til, hvad vi får for pengene. Fint med sammenlægningen mellem DI og DB, hvis det betyder, at arbejdsgiversiden kommer til at stå stærkere. Synes, der er mange uretfærdige regler, hvor medarbejderen tilgodeses/kan fralægge sig ansvaret, og hvor arbejdsgiver kommer til at betale gildet. </t>
  </si>
  <si>
    <t>Byggeboom. Det går fantastisk. Kan slet ikke følge med. Ordrebogen er flydt op, frem til sommer 2022</t>
  </si>
  <si>
    <t xml:space="preserve">Corona! Svært ved at få ting frem, fra danske/udenlandske leverandør, byggeri går i stå. Svært at holde kunderne opdateret, når tingene ændrer sig hele tiden. </t>
  </si>
  <si>
    <t>Synes det kører fint. Får svar på sine henvendelser, i det omfang, de bruger os. Har ikke umiddelbart forslag til ændringer eller forbedringer.</t>
  </si>
  <si>
    <t>Det går rigtigt dårligt. Virksomheden er hårdt ramt af Corona. De har fyret alle medarbejderne.</t>
  </si>
  <si>
    <t>I starten af nedlukningen af DK i marts 2020, blev de offentlige myndigheder bedt om selv at finansiere deres projekter, hvilket betød at Rigspolitiet og Forsvaret  annullerede 4 ordrer i virksomheden - den ene ordre der var tilbage med genopbygning af Færgekroen i Tivoli, er udført.</t>
  </si>
  <si>
    <t>Der mangler fokus på offentligt byggeri.</t>
  </si>
  <si>
    <t xml:space="preserve">Generelt går det godt i virksomheden. 
Prisstigninger og mange på byggematerialer </t>
  </si>
  <si>
    <t>Krav til hvor medarbejdere må bo og opholde sig når de er ude på opgaver.</t>
  </si>
  <si>
    <t>Fokus på adm. byrder og nye myndighedskrav uden tilstrækkelig omstillingstid.</t>
  </si>
  <si>
    <t>-
Har ringet et par gange. Ingen besvarer kaldet.</t>
  </si>
  <si>
    <t xml:space="preserve">Manglende mandskab </t>
  </si>
  <si>
    <t>Nix, det går rigtig godt.</t>
  </si>
  <si>
    <t>Vi gør det rigtig godt, og er der når vi har brug for jer :-)</t>
  </si>
  <si>
    <t>10.89.00</t>
  </si>
  <si>
    <t>108900 Fremstilling af andre fødevarer i.a.n.</t>
  </si>
  <si>
    <t>Det går godt. Gang i forretningen og folk spiser masser af kosttilskud</t>
  </si>
  <si>
    <t>De sædvanlige udfordringer med myndighederne, Fødevarestyrelsen og kosttilskudsgruppen gør det svært at drive virksomhed i DK</t>
  </si>
  <si>
    <t>Vi føler og rigtig godt hjulpet af DI og har god kontakt ind i huset, særligt med DI Fødevarer</t>
  </si>
  <si>
    <t>Virksomhed oplever fin vækst og har fortrinsvis faste opgaver inden for det offentlige.</t>
  </si>
  <si>
    <t>Virksomhed efterspørger arbejdskraft både inden for funktionærer og indenfor medarbejdere i byggebranchen. Virksomhed ønsker fast medarbejderstab og har pt. også fast udenlandsk arbejdskraft.</t>
  </si>
  <si>
    <t>Hvis DI kan påvirke flere uddannede indenfor byggebranchen. Virksomhed efterlyser specielt indenfor rørlægger og maskinfører.</t>
  </si>
  <si>
    <t xml:space="preserve">OBS: Har talt med Jan Bodilsen, der er koncerndirektør, og som tegner virksomheden i DI
Har travlt lige nu. Kæmper for at få de medarbejdere, som der er brug for. Personer inden for minkfarme kan anvendes i virksomheden. Branchen er heldig stillet her i coronatiden. En stor del af arbejdet ligger i at sige nej til opgaver. 
Har været uafhængig af konsekvenser pga. corona. Der har ikke været nogle smitteudbrud og har gang i hjulene. Bruger ikke udenlandsk arbejdskraft. </t>
  </si>
  <si>
    <t xml:space="preserve">Kan ikke forstå, at der ikke er en regning, der skal betales ifht. corona. Bekymret for fremtidige vækstudsigter, hvis det hele brister. Nødt til at forberedt særligt i forhold til begrænsede muligheder for at tiltrække kvalificeret arbejdskraft i fremtiden. </t>
  </si>
  <si>
    <t xml:space="preserve">Vigtigt at skabe grundlaget for faglært arbejdskraft i fremtiden. Lærlingefokus er afgørende. 
Øget fokus på bæredygtighed er også afgørende. Vigtigt at DI holder fast i den dagsorden. </t>
  </si>
  <si>
    <t xml:space="preserve">Den del der er vedligehold og service som de lever mest af går rigtig skidt. Der har været en 40% nedgang, da folk ikke bruger deres biler så meget og der sker færre skader på bilerne.
Skal ske en forbedirng ellers </t>
  </si>
  <si>
    <t>Ser imod afskedigelser pga corona jf ovenstående. FRET har informeret om vores coronacentral som kan hjælpe med vejledning ift hjælpepakker, kompensation mv
Har ligeledes reklameret for juravagten og vores personlejuridiske service. Den kender de godt til og har brugt den for nyligt i en meget vanskelig sag de havde hvor de følte sig rigtig godt hjulpet og serviceret fra DI.</t>
  </si>
  <si>
    <t>De havde ikke en finger at sætte på os. De var meget tilfredse med medlemsskabet og den service de fik fra DI og følte sig godt informeret fra DI's side</t>
  </si>
  <si>
    <t xml:space="preserve">Atl går godt -  de har masser af arbejde. </t>
  </si>
  <si>
    <t xml:space="preserve">Han havde på stående fod ikke noget som vi skulle forbedre. han var godt tilfreds med os. De ved hvem de skal kontakte hvis der er nogle spørgsmål, herunder ATL. </t>
  </si>
  <si>
    <t>Masser af arbejde, travlhed.</t>
  </si>
  <si>
    <t>De gode folk er svære at få.</t>
  </si>
  <si>
    <t xml:space="preserve">Ingen idéer, er godt tilfreds og bruger særligt informationer om løn og ansættelse. </t>
  </si>
  <si>
    <t xml:space="preserve">Virksomheden er udfordret af forholdet til importøren af nye biler. Man venter på at få en ny kontrakt og fremtiden er usikker, fordi virks ikke ved, om den bliver tildelt en ny kontrakt. Corona er småting ved siden af disse importørforhold. Nye afgifter og bilsalg går OK. </t>
  </si>
  <si>
    <t>Forholdet til bilimportøren i DK.</t>
  </si>
  <si>
    <t>Lavere kontingent - virksomheden giver udtryk for, at den får meget ud af sit medlemskab og har været meget tilfreds med støtten under Covidkrisen. Ros til DI.</t>
  </si>
  <si>
    <t xml:space="preserve">Utryg tid hvor man ikke har </t>
  </si>
  <si>
    <t>Afventer en langsigtet plan</t>
  </si>
  <si>
    <t>Meget informerende og godt at de har gjort noget. men måske har vi lagt os lidt for meget op ad regeringen</t>
  </si>
  <si>
    <t xml:space="preserve">Går fint. Meget at lave. Svært at skaffe gode folk med erfaring. Enkelte medarbejdere har misbrugt corona til længere sygemeldinger. </t>
  </si>
  <si>
    <t xml:space="preserve">Materialeomkostninger er stigende. En palle støbeplader er steget fra ca. 7.000 DKK til 11.000 DKK. Mangel på kvalificeret arbejdskraft fylder også meget.   </t>
  </si>
  <si>
    <t xml:space="preserve">Rigtig fin hjælp fra DI ved sygemeldinger. Hurtig respons og god rådgivning. Meget tilfreds med medlemsskabet. Synes DI gør det godt. Stor ros. </t>
  </si>
  <si>
    <t>Det går relativt ok - der er kommet mere gang i den i marts. Prisstigninger på stålet er en udfordring</t>
  </si>
  <si>
    <t>Sætte kontingentet ned. "Er kun medlem fordi jeg er tvunget til det."</t>
  </si>
  <si>
    <t>De har udfordringer med at følge med. JJ GRUS er opkøbt af KMK Holding (Kristian og 2 unge leder) Han har 10 virksomheder.</t>
  </si>
  <si>
    <t xml:space="preserve">De har udfordringer med regions DI-Østjylland da der skal laves VVM undersøgelser. -der er stor behov for råstoffer- meget flaske administrativ i kommuner og regioner. Måske lukker de grugravene da de ikke har mere at grave i da de ikke kan få ny tillladelse. </t>
  </si>
  <si>
    <t xml:space="preserve">Hjælp til Regionale udfordringer administrativt og råstoffer. De nye VVM undersøgelser. </t>
  </si>
  <si>
    <t>Har ikke fået kontakt med Ronnie Kragelund Petersen - telefonsvarer. Har ikke lagt besked.</t>
  </si>
  <si>
    <t xml:space="preserve">Arbejde. Meget at lave. Også i 2020. </t>
  </si>
  <si>
    <t xml:space="preserve">Mangler dygtige folk. </t>
  </si>
  <si>
    <t xml:space="preserve">Ikke på stående fod. </t>
  </si>
  <si>
    <t>Mangler tid, der er 20% mere kontorarbejde. Der er ikke mere at lave, det er bare dobbelt så besværligt.
(Han havde også kun tid til at svare på spørgsmål, hvis det gik meget hurtigt)</t>
  </si>
  <si>
    <t>Corona:  F.eks. at der kun må være fire mand i en skurvogn, 2 på en given lokation osv.</t>
  </si>
  <si>
    <t>Ingen umiddelbare kommentarer, bruger os ikke.
Har tidligere brugt DB til kurser og som organisation</t>
  </si>
  <si>
    <t>Det går godt ;-)</t>
  </si>
  <si>
    <t>I gør det godt, og er der hvis vi har brug for hjælp</t>
  </si>
  <si>
    <t>Vi er optaget af at få vores leverencer ud til kunderne til tiden.</t>
  </si>
  <si>
    <t>ingen nævneværdige, dog er rekruttering af både faglærte og ufagærte et stort problem, det bliver kun værre.</t>
  </si>
  <si>
    <t>DI gør det udmærket i forhold til de behov vi på virksomheden har, ingen nævneværdige forslag til forbedringer. Vi bruger primært DI i Overenskomstspørgsmål.</t>
  </si>
  <si>
    <t>22.23.00</t>
  </si>
  <si>
    <t>222300 Fremstilling af bygningsartikler af plast</t>
  </si>
  <si>
    <t>Virksomhed er blevet solgt i december til det svenske firma Bergmann &amp; Bering. Der er meget fokus på ny struktur.
Med opkøbt har JO Safety fået et søsterselskab, hvilket er med til at skabe synergi i forhold til IT og indkøb, samt mere sparring.</t>
  </si>
  <si>
    <t>Virksomheden står overfor at skulle skaffe specialiseret arbejdskraft, hvorimod der tidligere kun var behov for mere all-round medarbejdere. 
Det er svært at rekruttere den specialiserede arbejdskraft.</t>
  </si>
  <si>
    <t>Hvis DI havde en funktion, hvor man kunne gennemgå en virksomhed med at gennemgå eksempelvis medarbejderkontrakten, så er det noget, som virksomheden gerne vil betale for.</t>
  </si>
  <si>
    <t>Danske Maritime, Skibs- og Bådebyggeriernes Arbejdsgiverforening</t>
  </si>
  <si>
    <t xml:space="preserve">47 ansatte, og ansatte også i Covid-tid. Sluppet nådigt igennem Covid, kun få ordrer aflyst grundet rejseforbud. Meget lidt ordrenedgang. Ordrerbogen er ikke så fyldt, men der er lige nok. Det langsigtede er mere uvist - fiskeriet er ramt er covid grundet mgl. omsætning til eksportmarkeder, samtidig ramt af  brexit, sværere for vores kunder at investere i nye skibe og ombygning. Kun indirekte afsmidtning. Ikke selv manglet kapitaladgang, bank været gode. Har taget Coronalån for at være sikker, men det kan nemt indfries hvis det ikke bliver nødvendigt. Koster lidt når medarbejdere ikke kan møde på job grundet Covid-test. 
Grøn omstilling betyder at værftet laver en del ny installation af miljømæssige motorer på fiskekuttere, hos kunder der på forkant. Håber på tilskudsordninger til grøn omstilling, der kan give værftet mere arbejde. Leveret Danmark mest moderne trawler med helt ny type anlæg. Med i fremtidens fiskefartøjer. </t>
  </si>
  <si>
    <t xml:space="preserve">Der kommer for meget info fra DI, men det er nu relevant for virksomheden. Ingen kritik, men kunne godt bruge et bedre overblik/struktur - kortere tekster/teaser - så det er hurtigere at skabe et overblik. </t>
  </si>
  <si>
    <t>Det går fint - ikke de store udfordringer.</t>
  </si>
  <si>
    <t>Lidt problemer med at passere landegrænsen mellem Danmark og Sverige - ventetid.</t>
  </si>
  <si>
    <t>Virksomheden er meget tilfreds med medlemsskabet af DI/ATL.</t>
  </si>
  <si>
    <t>77.40.00</t>
  </si>
  <si>
    <t>774000 Leasing af intellektuelle ejendomsrettigheder og lignende, dog ikke ophavsretsbeskyttede værker</t>
  </si>
  <si>
    <t xml:space="preserve">Jeg kan ganske enkelt ikke komme i kontakt med virksomheden. Hverken på tlf, heller ikke det jeg har fundet på nettet og jeg har sendt en mail, men ikke hørt tilbage. </t>
  </si>
  <si>
    <t xml:space="preserve">Svært at finde de kvalificerede medarbejdere i forhold til vækstambitioner. Vi har brug for en større "bruttotrup" at vælge i mellem. Der er få der søger anlægstruktør uddannelsen.  Der er få der kender uddannelsen og der er et billede af at mand står med en skovl. DI/Branchen skal være bedre til at kommunikere hvilken spændende og alsidig uddannelse det er.     
Bygherre/kommuner giver for kort tid til at regne tilbud, og de giver for kort tid til at planlægge opstart og produktion = risiko for dårligt resultat for bygherre og dårlig bundlinie for entreprenør.
 Corona indsats fin. Der er nok at byde på, så det er også godt. </t>
  </si>
  <si>
    <t xml:space="preserve">Generelt;:   Helt tilfreds med medlemskab af DI, Branchefællesskab og sektioner. Bruger os ikke så meget, men de gange der har været brug for hjælp, har vi været fuldt tilfredse. </t>
  </si>
  <si>
    <t>Travlt på trods af corona, har kørt på fuld kraft og har overført meget kundekontakt også internationalt til Teams med succes. Ingen udfordringer med at skaffe kvalificeret arbejdskraft.</t>
  </si>
  <si>
    <t>Corona - mangel på container ift import fra Kina er påtrængende. Manglende adgang til internationale salgsmesser og erhvervsrejser tilsvarende en udfordring.</t>
  </si>
  <si>
    <t>Ikke umiddelbart nogle yderligere ønsker, godt tilfreds. Kontakt til DI er primært via virksomhedens administration ift certifikater (eksport) samt ansættelsesspm.</t>
  </si>
  <si>
    <t>Fastholdelse af priser i forbindelse med prisstigningerne på byggematerialer</t>
  </si>
  <si>
    <t>Som ovenfor</t>
  </si>
  <si>
    <t>Der er stor aktivitet i markedet. Og mange opgaver at byde på</t>
  </si>
  <si>
    <t>Det er et problem at få kvalificeret arbejdskraft. Mange af folkene "sjakrer" imellem virksomhederne, fordi der er nok af arbejde at få. Sidste år mistede de 8 ansatte. Men har fundet afløsere.
Nævner overenskomstforhold, og udgifterne til Søn&amp;Helligdage, feriepenge. Som har fået et alt for højt niveau for virksomhederne.</t>
  </si>
  <si>
    <t>Er stort set tilfreds. Glæder sig over sammenlægningen imellem DI/Dansk Byggeri, hvor han har en forventning om, at vi nu bliver endnu stærkere overfor 3F i overenskmstforhandlingerne.</t>
  </si>
  <si>
    <t>28.13.00</t>
  </si>
  <si>
    <t>281300 Fremstilling af andre pumper og kompressorer</t>
  </si>
  <si>
    <t>Det går godt, coronasituationen taget i betragtning.</t>
  </si>
  <si>
    <t>Det er svært at få rigtig gang i den grønne omstilling og den digitale omstilling, da Corona har gjort, at JRV prioriterer at kunne beholde medarbejderne.</t>
  </si>
  <si>
    <t>JRV er meget tilfredse og glade for at være i DI. De benytter sig også af vores tilbud. De vil dog gerne have større synlighed om økonomiske tilskudsordninger og lignende bl.a. i forbindelse med grøn omstilling.</t>
  </si>
  <si>
    <t>Talte med Svend Skriver (Jakobs far og tidligere ejer) 
De har rigtig mange projekter, der skal være færdige inden sommer. Det går rigtig godt, og de har meget travlt. De har lige ansat 2 yderligere medarbejdere.</t>
  </si>
  <si>
    <t>Ikke alvorlige, både Svend og Jakob har  været smittet med covid-19 og måtte i isolation (men Jakobs mor fik ikke covid-19 ). Flere af deres medarbejdere har også været i isolation. Men forretningen går rigtig godt.</t>
  </si>
  <si>
    <t>De er rigtig glade for, at Byggeriet blev en del af DI. De er meget glade for alle de briefinger, de får, som de ikke har fået tidligere. De synes at DI er meget professionelle. Endelig nævnte Svend, at ham Lars Sandahl da, ikke var den værste direktør - han var faktisk meget begejstret for ham. Der var ikke noget, de umiddelbart syntes, at vi kunne gøre bedre.</t>
  </si>
  <si>
    <t>Har travlt (dårligt tid til at tale)</t>
  </si>
  <si>
    <t>MEGET langstrakte byggesager hos kommunen, helt umuligt at komme igennem med noget som helst.
Troede at kommunen var der for at hjælpe, men det er helt modsat - føler sig nærmest modarbejdet</t>
  </si>
  <si>
    <t>Hans bogholder har kontaktet DI (Dansk Byggeri) flere gange og fået god hjælp</t>
  </si>
  <si>
    <t>81.10.00</t>
  </si>
  <si>
    <t>811000 Kombinerede serviceydelser</t>
  </si>
  <si>
    <t xml:space="preserve">Status quo. Corona har gjort, at man har mistet nogle opgaver, men også fået nye. </t>
  </si>
  <si>
    <t xml:space="preserve">Trætte af at corona lukker meget ned og besværliggør den daglige drift. </t>
  </si>
  <si>
    <t xml:space="preserve">Mere information om ændringer i ansættelsesvilkår eksempelvis i et nyhedsbrev. </t>
  </si>
  <si>
    <t>Det går godt. Der er gang i julene. Senest i 2021 har vi været meget optaget af drift.</t>
  </si>
  <si>
    <t>Ja, pga. projektforsinkelser, er det en udfordring lige pt. at finde arbejde til 6 mand i 10 uger. Enten sendes hjem og så kommer de måske ikke tilbage, eller holde på dem til småting og have omkostningen</t>
  </si>
  <si>
    <t>I gør det sikkert allerede, men gør gerne endnu mere for at udvikle og synliggøre jeres kursus- og efteruddannelsestilbud. Jeg ved I har nogle ting, men jeg opdager det først hvis jeg aktivt går ind og leder efter det. [Spurgt til hvordan vi kan gøre det bedre:] Det kunne være med nyhedsmails,der er målrettede vores virksomhed og vores behov. Men aller bedst ville det nok være, hvis I ringede til os. Der er mange ting der drukner i mailene.</t>
  </si>
  <si>
    <t>Økonomisk ikke været sjovt, kunderne er på vej tilbage, men det går langsomt. Personale også tilbage.</t>
  </si>
  <si>
    <t xml:space="preserve">Har ikke kunnet finde ud af at bruge hjælpepakkerne. Har kontaktet DI, men har "bare" fået at vide, at han skal gå på Virk.dk. Har 4 butikker men kun et CVR-nummer. Ville gerne have været vejledt lidt bedre.  
 </t>
  </si>
  <si>
    <t xml:space="preserve">Er meget interesseret i at vide mre om digital markedsføring. Har et godt samarbejde med reklamebureau, men vil selv gerne være bedre orienteret. Kort orienteret om, at DI Handel udbyder forskellige kurser.  </t>
  </si>
  <si>
    <t>Snedkersektionen, Bygningsentreprenørsektionen</t>
  </si>
  <si>
    <t>Det kører for stærkt. For meget at lave. Positivt at der er meget at lave, men det er for meget.</t>
  </si>
  <si>
    <t>Lønpres når der skal forhandles og indhentes nye medarbejdere. 
Unødvendigt at lave hjælpepakker/skattefradrag i finansloven omkring håndværkerfradrag, da man stimulerer en branche, der ikke har behov for det.</t>
  </si>
  <si>
    <t>Ikke noget konkret. De bruger ikke DI så meget i hverdagen.</t>
  </si>
  <si>
    <t>Det går godt. Ramt lidt af corona da de primært har erhverv og offentlige opgaver og der er en lille nedgang eks i sygehusbyggeri. Så ikke så prangende et årsregnkab som de plejer.</t>
  </si>
  <si>
    <t>Svært at finde kvalificeret arbejdskraft til produktion. Det bliver et konkurrenceparameter. Efterspørgsel på byggematerieler skaber prisstigninger, Det virker som om, der er nogle der udnytter situationen og kræver yderligere avance. Eks. en reelstigning på ca. 12% pga. efterspørgsel og udfordringer med import pga. corona, der ender som en 30% prisstigning fordi mellemhandlere udnytter situationen. Det skaber store udfordringer når virkomheden skal lave tilbud og tager udgangspunkt i nogle priser, som inden de når til at lavbe opgaven er steget med 30%.
Desuden kan de se, at krav om bæredygtoge løsninger fylder mere og mere i udbuddene. Der er dog manglende viden om det både i kommuner og hos virksomheder i forhold til, hvad der kan lade sig gøre og kravene er uigennemsigtige.</t>
  </si>
  <si>
    <t xml:space="preserve">Hvordan skal medlemmerne forholde sig til de ekstraordinære pristigninger på materialer? </t>
  </si>
  <si>
    <t>28.24.00</t>
  </si>
  <si>
    <t>282400 Fremstilling af motordrevet håndværktøj</t>
  </si>
  <si>
    <t>1) Er optaget af, hvordan virksomheden overholder miljøkravene i EU's REACH-direktiv, som er i implementeringsfasen. Flere kunder stiller krav om, at JWL dokumenterer, hvordan de opfylder kravene, og i den forbindelse har JWL været i kontakt med DI's miljøpolitiske enhed for at få gode råd.
2) JWL er i tvivl om, hvorvidt virksomheden har modtaget for meget i lønkompensation under coronakrisen. Jeg opfordrede hender derfor til at tage kontakt til DI's personalejuridiske enhed, da de har ekspertisen i forhold til reglerne for lønkompensation i regeringens hjælpepakker til erhvervslivet.</t>
  </si>
  <si>
    <t>1) JWL har været hårdt ramt af coronakrisen, fordi 50 pct. af omsætningen bygger på eksport. Fremtidsudsigterne ser heldigvis gode ud, da der nu er mindre usikkerhed på eksportmarkederne.
2) Brexit har endnu ikke påvirke JWL's afsætning på det britiske marked, da virksomheden med hjælpe fra deres speditør har formålet at efterleve de nye toldregler hurtigt og effektivt. JWL mere nervøse for, om der opstår udfordringer i forhold til samhandlen med USA og Australien, som er blandt JWL's største eksportmarkeder. Det skyldes blandt andet, at der er sket forsinkelser i toldbehandlingen som følge af coronakrisen, hvormed der er risiko for, at opgaverne bliver hjemtaget for at sikre større leveringssikkerhed.</t>
  </si>
  <si>
    <t>JWL har ikke et tilstrækkeligt overblik om, hvad DI kan hjælpe virksomheden med JWL med. Indtil videre har JWL kun benyttet sig af DI's personalejuridiske ydelser. På dette område bliver DI's svar ofte for vævende og præget af mange forbehold, så det bliver svært for virksomheden at bruge rådene i praksis.</t>
  </si>
  <si>
    <t>Bekymringer over COVID-19 gjort til skamme. 2020 det bedste år, og vækstprognoser ser godt ud. Fleksible medarbejdere.</t>
  </si>
  <si>
    <t xml:space="preserve">Store kunder har købt til lager, så mindre efterspørgsel i 2021. Ser ind i leveranceudfordringer fra fjernøsten og stigende priser. Eksempelvis heldragter og masker og handsker - efterspørgslen ændrer sig markant. Har forsøgt at opbygge lager for at imødegå. </t>
  </si>
  <si>
    <t>Meget positiv over DI og indsatsen i forbindelse med COVID-19. Synes DI er nemme at komme i kontakt med og har gode rådgivere, samt at DI har været gode til at melde ud om hvad der foregår.</t>
  </si>
  <si>
    <t>13.92.20</t>
  </si>
  <si>
    <t>139220 Fremstilling af færdige tekstilvarer undtagen boligtekstiler og beklædningsartikler</t>
  </si>
  <si>
    <t xml:space="preserve">Det går rigtigt godt. Arbejde. Vi er ikke coronapåvirkede og har ikke været det. Har bare mere at lave. Mere hjemme. </t>
  </si>
  <si>
    <t xml:space="preserve">At få montører - faglærte folk - ikke unikt. ikke noget nyt problem. Ikke forstærket. </t>
  </si>
  <si>
    <t xml:space="preserve">Nej. Ikke umiddelbart. Sidder også i netværk og er glad for det. Vi er blevet rigtigt godt informeret. </t>
  </si>
  <si>
    <t>43.39.00</t>
  </si>
  <si>
    <t>433900 Anden bygningsfærdiggørelse</t>
  </si>
  <si>
    <t>Har travlt. Blev ramt af noget vejrlig ved den hårde frostperiode. Men ellers har der igennem hele året været høj aktivitet.
Så tilfreds med situationen.</t>
  </si>
  <si>
    <t>Nævner mangel på kvalificeret arbejdskraft. Meget svært at få de rigtige folk til nyansættelser. Generelt er det et meget prisfokuseret marked, hvor der er alt for meget akkordarbejde. 
Og så synes Anders, at der opleves alt for mange eksempler på uorganiseret arbejdskraft. Som virker konkurrenceforvridende.</t>
  </si>
  <si>
    <t>Er meget tilfreds med medlemskabet. Er med i Træsektionen og Fugebranchen. Deltager også i et Lederuddannelsesforløb, igennem DI. Hvilket er utrolig givende.
Ville gerne bruge netværkstilbudene i sektionen/fugebranchen endnu mere, men tiden tillader det desværre ikke</t>
  </si>
  <si>
    <t>71.12.40</t>
  </si>
  <si>
    <t>711240 Geologiske undersøgelser og prospektering, landinspektører mv.</t>
  </si>
  <si>
    <t>Har ringet flere gange - man har ikke tid til at deltage.</t>
  </si>
  <si>
    <t>masser at lave.</t>
  </si>
  <si>
    <t>svært at få udenlandsk arbejdskraft, da coronarestriktioner. Svært at komme hjem eller svært at komme op til DK</t>
  </si>
  <si>
    <t>Ikke noget, vi hjælper når der er behov</t>
  </si>
  <si>
    <t>Krise - da der ikke meget at lave - hjemsendt halvdelen af medarbejderne</t>
  </si>
  <si>
    <t>Samme som pkt. 1</t>
  </si>
  <si>
    <t>Virksomheden er overgået til arbejde i akkord. 
Derfor ønskes kursus i akkordarbejde for stillads,  konduktøruddannelse for Michael &amp; Kristian</t>
  </si>
  <si>
    <t xml:space="preserve">Det går godt. Mange ordrer - ingen udfordringer vedr. COVID-19. </t>
  </si>
  <si>
    <t xml:space="preserve">Mangler smede. Er dog fortrøstningsfulde omkring at kunne rekruttere dem. </t>
  </si>
  <si>
    <t xml:space="preserve">Godt tilfreds med medlemskab og COVID-19 mails fra LSS. </t>
  </si>
  <si>
    <t>Er optaget af erhversbyggeri.</t>
  </si>
  <si>
    <t>Her ikke haft problemer med corona, men rammes nu af manglende leverancer fra underleverandører. Eksempelvis er der mangel på gulvisoleringsmateriale, og det bræmser arbejdet i virksomheden.</t>
  </si>
  <si>
    <t>Bruger primært DI til personalejuridisk rådgivning og er tilfreds med hjælpen.</t>
  </si>
  <si>
    <t xml:space="preserve">De har rigtigt travlt i øjeblikket, der er masser af opgaver. </t>
  </si>
  <si>
    <t xml:space="preserve">De har faktisk ikke rigtig nogen. </t>
  </si>
  <si>
    <t xml:space="preserve">Virksomheden bruger ikke DI Dansk Byggeri meget, men de bruger dog erhvervs juridisk afdeling, når de har behov for juridisk hjælp i tvister med bygherre. </t>
  </si>
  <si>
    <t>Corona - Hvornår der kommer gang i butikkerne igen. Hvad kommer der til at ske og hvornår.</t>
  </si>
  <si>
    <t>VH har måttet afskedige 2 MA som følge af nedgang i driften og lige nu spekulerer VH på, hvornår der kommer gang i butikkerne igen, hvad der kommer til at ske, herunder om de skal ansætte en lærling og yderligere MA, når der åbnes op igen.</t>
  </si>
  <si>
    <t xml:space="preserve">Synes DI gør det godt. Vi kan ikke gøre noget ved corona og det er det, der fylder for VH. </t>
  </si>
  <si>
    <t xml:space="preserve">Mere at lave nu end i lang tid. Prisstigninger tager toppen af det hele. Materiel og underleverancer er steget voldsomt i pris + meget lange leveringstider. Svært at få kvalificerede medarbejdere.  Må sige nej til opgaver - pga mangel på medarbejdere og for meget tryk på. 
Corona: haft et par medarbejdere, der har haft den milde udgave. Et par udenlandske medarbejdere, der har været her i 14 år. Skulle i karantæne - men ikke et problem nu.  Stadig flere restriktioner i Tyskland - besværligt, men </t>
  </si>
  <si>
    <t>Er ved at være trætte af corona - medarbejderne går hver for sig pga corona, det går ud over sammenholdet, gennemsnitsaninnitet er 15-17 år - så de kender hinanden og sammenhold betyder utrolig meget. Det trykker medarbejderne. Når vi må være sammen igen skal vi have en ordentlig gang pølser...
Adm. byrder - dokumentation alle steder fra - det bliver kun værre.  
I fuld gang med digital omstilling - ikke brug for hjælp.  Kunne godt gøre mere med grøn omstilling, vi leverer det, kunderne vil have. Men el-biler har vi ikke. Det</t>
  </si>
  <si>
    <t xml:space="preserve">Efterlyser bedre info fra DI, når der kommer nye regler om adgang til Danmark for udenlandske medarbejdere. Har tyskere ansat og har oplevet, at DI ikke kunne give den rette information - og at infoen på vores hjemmeside ikke var opdateret. Det var han meget irriteret over 
Savner den gamle tilskudsordning til lærlinge, som tidligere betød, at virksomhederne fik 72.000 kr. i uddannelsestiden. Der blev også indført tildkud ifm corona, som udløb ved årsskiftet. Ønsker det genindført - fil give meget mere stabilitet - fordi det er meget dyrt at have en lærling i dag. Mange virksomheder er nødt til at lade lærlingene præstere fra dag et. Det går ud over kvaliteten af uddannelsen af lærlingen. 
Vigtigt at DI hører på os - også ifm næste ok-forhandling. Er meget bange for at "når vi er blevet slugt, så går det ud over indflydelsen."  Men har ikke nogen eksempler på det. </t>
  </si>
  <si>
    <t>Generelt går detgodt -over stok og sten - ikke ramt af covid - virker ikke til at deres kunder har været ramt.</t>
  </si>
  <si>
    <t xml:space="preserve"> forsyningskæder er dog ramt med voldsomme udfordringer med at skaffe varer. - leverancer er svære at få og priser er skyhøje.</t>
  </si>
  <si>
    <t>ikke så meget relation - søger ikke DI så meget, ikke pga. utrilfredshed.</t>
  </si>
  <si>
    <t xml:space="preserve">Jan og februar har været meget stille. Pga COVID-19. Marts er der kommet gang i det. </t>
  </si>
  <si>
    <t>Intet der fylder ekstra meget</t>
  </si>
  <si>
    <t>De synes alt er godt. Har fortalt om kampagnen Tø Danmark op og opfordret til at de tager fat i DI</t>
  </si>
  <si>
    <t>Det går godt, der er masser at lave, der er masser af kunder og de vil gerne betale - der er gang i byggeriet (især privatkunderne vil gerne betale)</t>
  </si>
  <si>
    <t xml:space="preserve">Corona, ingen der har været syge - og kun udfordringer ift. en lukning af en detailforretning i 2 måneder (men stadig en lille del)
Gulve går i restordrer - så mangel på byggematerialer </t>
  </si>
  <si>
    <t>Synes at vi (DI) gør det ret godt - der er hjælp og hente til løn og jura. 
Presse mere på for at få åbnet op i samfundet (covid19) - der er brug for at genåbning - overbevise politikkerne, DI har størrelsen til at presse på</t>
  </si>
  <si>
    <t>24.54.00</t>
  </si>
  <si>
    <t>245400 Støbning af andre ikke-jernholdige metalprodukter</t>
  </si>
  <si>
    <t>Op og ned. Ejer flere virksomheder. En går ad helvede til. Investeret i en 3d sandprinter. vil gerne støberiet kører. Imprægnering kører ad helvede til</t>
  </si>
  <si>
    <t xml:space="preserve">Afsat regeringen. den er fuld af løgn. Alle de falske positive gør at man sætter skrækscenarier op. Mette f tager til udlandet men vi må ikke. ikke umiddelba. Vil ikke betale sygeløn når medarbejderen er sygemelt på grund af skade i eget hjem. </t>
  </si>
  <si>
    <t xml:space="preserve">Ikke umiddelbart  der er lidt for mange miljøkrav og afgifter (strøm) ifht. udenlandske metalvirksomheder. Lønniveauet er højt især polen. Fjernet PSO afgift, men så så kommer der en ny. </t>
  </si>
  <si>
    <t xml:space="preserve">Travlhed pga Corona - mange ordrer
Ansættelse af 7 - leder, industriteknikere (udfordring at få de ansatte, de skal bruge til teknisk arbejde - har selv 2-3 lærlinge for at sikre sig arbejdskraft af den vej </t>
  </si>
  <si>
    <t xml:space="preserve">Leverance af råvarer (stål) </t>
  </si>
  <si>
    <t xml:space="preserve">Godt tilfreds med DI - tror, at virksomheden med fordel kunne bruge DI mere, men ser ikke, at DI skal være mere proaktiv </t>
  </si>
  <si>
    <t>Det går godt. Men vi har travlt. Det er for få ordentlige folk at få .</t>
  </si>
  <si>
    <t>Travlhed - mangel på arbejdskraft. Omrokeringer af arbejde, som skal hjælpe med at læse problemet under corona.</t>
  </si>
  <si>
    <t xml:space="preserve">I kan hjælpe med to ting:
Vi mangler unge til praktikpladser. Problemet starter allerede i folkeskolen, hvor unge ikke interesserer sig for at tage en erhvervsuddannelse. Men jeg oplever særligt, at UU-vejledere simpelthen ikke ved, hvad det kræver at arbejde i vores branche. Man skal prøve kunne håndtere pc, men også kunne klare at få beskidte hænder. 
Til gengæld tilbyder vi en sikkerhed for at kunne få en praktikplads, og du tjener godt. Så når du er færdiguddannet står du med en opsparing i stedet for en gæld. Det gør UU-vejlederne slet ikke nok ud af at fortælle.
Samtidig mangler vi, at vores branche - Bygge- og anlægsbranchen -  bliver brandet bedre. 
Jeg er med i folkeskolen som erhvervsrepræsentant - og er også med i VUC. Jeg kunne godt bruge, at DI sammen med os får uddannet UU-vejlederne. Jeg vil meget gerne byde ind 
Det andet, I gerne må hjælpe med, er at få sammenlagt Kloaksektionen og Kloakmestrene under Dansk Byggeri. Jeg er meget foreningsmindet og jeg synes det er helt tosset, at de to områder ikke er lagt sammen. Det vil stille os meget stærkere - også mod Danske Maskinstationer. Jeg er medlem begge steder, men det behøvede jeg ikke være.
Vi vil gerne være mere synlige i dagligheden, og det ville dette kunne hjælpe til med. </t>
  </si>
  <si>
    <t>Det går godt da der er nok at se til.
Kvalificeret arbejdskraft - mange igennem</t>
  </si>
  <si>
    <t>Virksomheden har svært ved at få kvalificeret arbejdskraft - Der skal mange igennem for at find de rigtige medarbejdere.</t>
  </si>
  <si>
    <t>Virksomheden er rigtig godt tilfreds med de service de får fra os.</t>
  </si>
  <si>
    <t>Det går nogenlunde. De kan ikke klage</t>
  </si>
  <si>
    <t>Lidt udfordret pga. corona. Ordrenedgang særligt vedr. leveringer på slagteri området pga. lokale smitteudbrud.</t>
  </si>
  <si>
    <t>Ingen forslag på stående fod.</t>
  </si>
  <si>
    <t>28.93.00</t>
  </si>
  <si>
    <t>289300 Fremstilling af maskiner til føde-, drikke- og tobaksvareindustrien</t>
  </si>
  <si>
    <t>Det går godt. Har brugt hjælpepakker, men ikke haft behov for afskedigelser</t>
  </si>
  <si>
    <t>Rejserestriktioner - virksomheden er primært eksport, og de har ikke kunnet lave salgs- og servicerundrejser. Bruger UMs erhvervshotline.</t>
  </si>
  <si>
    <t>Er relativt nyt medlem, pga. overenskomst, så har ikke det store overblik endnu.</t>
  </si>
  <si>
    <t>Det går rigtigt fint. Forventer omsætningsrekord i 2021. Ligeledes er der meget stor ordretilgang også nfor projekter, der strækker sig ind i kommende år. Virksomheden er leverandør til en boomende byggerbranche, hvilket selvfølgelig gavner dem.</t>
  </si>
  <si>
    <t>Coronaen har ikke givet dem udfordinger, og de har hverken benyttet hjælpepakker eller søgt om momsudsættelse.</t>
  </si>
  <si>
    <t>Virksomheden er meget tilfreds med sit medlemsskab af DI, selv om den angiveligt sidste år i et enkelt tilfælde har fået "dårlig" personalejuridisk rådgivning, der kom til at koste dem et større beløb. Det problem er imidlertid afklaret med personalejuridisk afd.</t>
  </si>
  <si>
    <t>Salget af sommerhuse går super godt.
Der har været stor prisstigning i 4. kvartal 2020 på byggematerialer især på  træ og gulvisolering, som har medført, at overskuddet  pr. byggesag er  mindre, end det plejer at være.</t>
  </si>
  <si>
    <t>Prisstigningerne på byggematerialerne samt manglende på arbejdskraft og kvalificeret folk med speciale som tømrer.</t>
  </si>
  <si>
    <t>Hvis der igen kunne blive sat lys på erhvervsuddannelserne blandt de unge for at skaffe arbejdskraft.</t>
  </si>
  <si>
    <t xml:space="preserve">Det går fint. For lidt at lave. Men ellers ikke de store problemer. </t>
  </si>
  <si>
    <t xml:space="preserve">Ringer herind, når de har brug for hjælp og det er fint. </t>
  </si>
  <si>
    <t>Det går rigtig godt for virksomheden. Især internationalt. Det går bare rigtig godt med at korrdinere produktionen og skalere op. Lige nu er der mest af alt fokus på at komme til Singapore. Kristian så gerne, at han snart kunne få en vaccine, så han lettere kan rejse rundt til kunderne internationalt.</t>
  </si>
  <si>
    <t>Alm. udfordringer ikke noget nævneværdigt. Det går mest af alt godt, og der er fokus på at ansætte flere og få flere kunder i Singapore.</t>
  </si>
  <si>
    <t xml:space="preserve">Kristian er glad for medlemsskabet i DI. Dog har han indimellem lidt svært ved at se værdien i DI Digitalt, da det er meget københavnercentret. Dette er ikke en kritik men en konstatering, siger Kritistian. Han nævner i den forbindelse, at det jo giver god mening, men der er andre kontaktpersoner i DI, som han har bedre gavn af. Krisitan er glad og tilfreds med medlemsskabet og kunne ikke forestile sig, ikke at være medlem. Men han har ikke nogle forbedringsforslag. </t>
  </si>
  <si>
    <t>Har så meget arbejde! Det er helt vildt. Næste halve år kan virksomheden ikke tage arbejde ind. Kan ikke få kvalificeret arbejdskraft.</t>
  </si>
  <si>
    <t>Nødt til at sige nej til nye opgaver næste have år. Kan ikke få kvalificeret arbejdskraft.</t>
  </si>
  <si>
    <t>Er godt tilfreds med DI de par gange, virksomheden har skullet have fat i jurister eller andre. Kan få fat på rette medarbejder.</t>
  </si>
  <si>
    <t>Megatravlt! - brug for flere folk, produktionsteams fordoblet. Industriteknikkere. 
Har 4 lærlinge .Alle testes på ugebasis.</t>
  </si>
  <si>
    <t xml:space="preserve">Ved at implementere nyt ERP-system. 
Lønmodtagers marked, oplever sig presset af lønpres fra medarbejdere fordi efterspørgslen er så stor.Timepriserne stikker helt af. 
For få søger ind på uddanelserne. Tilskuddet fjernet til lærlinge - virksomhederne vælger det fra og overbyder i stedet. </t>
  </si>
  <si>
    <t xml:space="preserve">Lokalaftaler ikke længere gode nok. Oplever sig presset på timepriser og andre personalegoder. Gør det sværere og sværere for virksomhederne. </t>
  </si>
  <si>
    <t>Virksomhed har store udfordringer i øjeblikket pga Corona. Virksomhed lever af større entrepriser på 10. mio og opefter. Under Corona har de alene mindre entrepriser og derfor har virksomhed ingen større indtægter. Virksomhed kan ikke umiddelbart omstille fra erhverv projekter til private renoveringer. Renoveringsprojekter er virksomheds speciale.</t>
  </si>
  <si>
    <t>Virksomhed er trængt på indtægter, men vælger dog mindre entrepriser for at fastholde medarbejdere, som har god anciennitet i virksomheden. Virksomhed har ikke problemer med at tiltrække arbejdskraft, når opgaverne er der. 
Virksomhed afventer hårdt at Danmark åbner op igen efter Corona og er stærkt utilfreds med, at det ikke sker hurtigere fra regeringens side.</t>
  </si>
  <si>
    <t>Pres på politisk beslutninger om at åbne Danmark mere op</t>
  </si>
  <si>
    <t>Et hårdt 2020. Glad for hjælpepakkerne - klaret sig igennem uden afskedigelser. Nu stoppet med fordelingsordning i sidste uge.
10% under i 2020 og håber at vinde det tilbage når verden åbner. Kunder er Peru, BRasilien og Fillipinerne mfl. 98 % eksport.
2 nye produkter indenfor måling af microplast i havet.</t>
  </si>
  <si>
    <t>udfordringen er og har været likviditet. De har heldigvis en god bank.</t>
  </si>
  <si>
    <t>OK er i hovedtræk god. Hvis nødvendigt har BRitta ringet til os og fået hjælp. Derfor ingen ønsker til hvor vi bør gøre det bedre.</t>
  </si>
  <si>
    <t xml:space="preserve">Positivt problem: "Hvordan vi skal få tid til alle de opgaver, der kommer ind?" KD Gulve lever primært af faste kunder, og dem har de meget, meget travlt med at servicere i øjeblikket. </t>
  </si>
  <si>
    <t>Samme svar som i spørgsmål 1!</t>
  </si>
  <si>
    <t>Claus' primære feeback til os var, at DI for alt i verden ikke må glemme de helt små virksomheder. Han sad i bestyrelsen dengang Gulvbranchen blev en del af Dansk Byggeri, og der frygtede man, at ma ville "forsvinde i det store hus". Og nu er huset så blevet endnu større hos Dansk Industri, som han siger.
Men generelt var han ret tilfreds med hjælpen på det juridiske og dialogen med deres faste "branchemand", tror jeg han kaldte ham. Han refererede til en "Claus", som han var glad for, og som han synes var god til at komme rundt i landet og besøge de små virksomheder.</t>
  </si>
  <si>
    <t>Det er meget svært at få kvaliferet personale og de oplever, at de må sige nej til kunder (der er arbejdskraft derude, men folk er ikke kvalificret).  Det har været nødvendigt at tage yngre folk ind og give dem efteruddannelse</t>
  </si>
  <si>
    <t>De har ikke mærket meget til corona og der har ikke været behov for at søge om kompensation. Dog har de ansøgt om lønrefusion ved tungen hjemsendelse. Det har været enkelt at søge og har fungeret godt, at det er kørt ind over syge-dagpengesystemet. Kvalificeret arbejdskraft er finde, nødvenigt at efteruddanne folk selv, ej mærket nedgang i omsætning i anlægsbranchen. Tror at dem der er blevet hårdest ramt er de store virksomheder (Arkil, Aarsleff, )mindre virksomheder mærker ej anlæhsnedgang.</t>
  </si>
  <si>
    <t xml:space="preserve">De har ikke mærket til ,at Dansk Byggeri er slået sammen med DI. Hjemmesiden fungerer godt og det er nemt at finde de rette oplysninger. Stor ros til omstillingen i DI, som hurtigt pejler sig ind på deres behov og hvem de skal tale med. 
De har fået en sag fra 3F (forkert aflønning af overarbejde), men har intet hørt fra kontaktpersonen i DI, på trods af at de den 8. marts fik en mail om at de hurtigts muligt vil blive kontaktet. Han har selv prøvet at få kontakt til kontaktpersonen uden held. Efter aftale med medlemmet har jeg taget kontakt til kontaktpersonen i DI mhp at han kontakter ham. Medlemmet oplyset at de primært bruger arbejdstilsynet. Jeg oplyste dem om, at DI Dansk Bygegri har en hel arbejdsmiljøafdeling, som de kan trække på.  </t>
  </si>
  <si>
    <t>Det går godt og de har ikke været påvirket nævneværdigt af corona. Har således ikke ansøgt om bistand fra hjælpepakker.</t>
  </si>
  <si>
    <t>Ingen særlige udfordringer pt.</t>
  </si>
  <si>
    <t>Er tilfreds med medlemskabet af DI og finder, at DI gør en stor indsats for medlemmerne.</t>
  </si>
  <si>
    <t xml:space="preserve">Det går godt med forretningen, der har været upåvirket af COVID-19 situationen. Så lige nu er fokus på at have overblik og få løst de mange opgaver, der er kommet ind.  </t>
  </si>
  <si>
    <t xml:space="preserve">Virksomheden har fået adgang til at levere værnemidler til regionerne, så her kan der godt være lidt udfordringer med leveringerne fra Kina. Og så kan det være udfordrende, med de mange opgaver de sætter i gang nu her - deres kunder er i fuld gang med at købe facility løsninger ind og de vil have renoveringer i gang. </t>
  </si>
  <si>
    <t xml:space="preserve">Havde tidligere været medlem for mange år siden og havde så sidste år opsøgt medlemsskab af DI igen. De er rigtig glade for medlemsskabet og synes DI er informative og rigtig hurtige til at reagere. Især positivt, når der ovenpå et COVID-19 pressemøde er en DI respons i indbakken kort tid efter. Havde dog desværre oplevet, at det her under COVID-19 kunne være svært at få adgang til den juridiske afdeling og at der nogle gange ikke blev fulgt op på de spørgsmål han havde haft. Havde dog fuld forståelse herfor, da han var klar over, at den juridiske afdeling må være lagt ned af COVID-19 spørgsmål. </t>
  </si>
  <si>
    <t>Plastindustrien i Danmark, Værktøjsindustrien i Danmark (VID), Fremstillingsindustrien</t>
  </si>
  <si>
    <t>Tralvt! Virksomheden producerer fødevareemballage, og med øget salg i supermarkederne skal fødevarevirksomhederne bruge mere emballage. Virksomheden producerer også industrikomponenter til føde- og medicoindustri. Her går det også godt.</t>
  </si>
  <si>
    <t>Mangel på råvarer! Især i plastproduktionen. Udbuddet af plast er faldet, mens efterspørgslen er steget blandt på grund af overstående. Plast er et restprodukt af olieproduktionen og med nedgang i produktionen af olie, er produktionen af plast også gået ned.</t>
  </si>
  <si>
    <t>Virksomheden kunne godt tænke sig, at DI havde lagt flere kræfter i interessevaretagelse i forbindelse med udarbejdelsen af EU direktiv om plast.</t>
  </si>
  <si>
    <t>46.75.00</t>
  </si>
  <si>
    <t>467500 Engroshandel med kemiske produkter</t>
  </si>
  <si>
    <t xml:space="preserve">Går skidt, men går bedre end forventet,  </t>
  </si>
  <si>
    <t xml:space="preserve">Kundernes økonomi, Privatkunder er der ikke så meget gang i, bedre gang i erhvervskunderne.  </t>
  </si>
  <si>
    <t xml:space="preserve">Har ikke noget til dette spørgsmål. </t>
  </si>
  <si>
    <t>Hos os går det godt. Det der optager os mest lige nu er at sikre ordrebeholdningen</t>
  </si>
  <si>
    <t>Vi er udfordret på leverancer af materialer. At få isoleringsmaterialer ifm. betonarbejder. De store prisstigninger er også en stor udfordring.</t>
  </si>
  <si>
    <t xml:space="preserve">Strengere krav til hvordan der udbydes fra hovedentreprenør til underentreprenør. Vi arbejder som underentreprenører, og vi regner og regner og regner. Vi bruger meget store resourcer i branchen for de der ikke begrænsninger på hvor mange man kan spørge om et tilbud. Kan man italesætte problemstillingen fra Dansk Byggeris side og få mere fokus på det? Udvikle løsninger for branchen internt (ikke så meget over for bygherre). </t>
  </si>
  <si>
    <t xml:space="preserve">Vi besluttede at vi ville undgå at fyre folk pga corona. Har ikke brugt hjælpepakker. Vi er kommet igennem. Det er svært at sælge projekter til nye kunder uden at se dem i øjnene. Men vi har opdatget, at man kan meget og ledelseslagene i virksomhederne har fundet ud af, at tingene bliver anderledes, når vi kommer tilbage, herunder læring. Vi har haft sorte tal i q4 og jan + fenruar. Ordrehorisont på 2-3 mdr. Pipeline ser god ud. Træls år, men vi er godt rustet til at markedet forhåbentlig kommer til at blomstre. </t>
  </si>
  <si>
    <t xml:space="preserve">Vi skal have folk på arbejde igen. Medarbejdere bliver coronatrætte. Vi skal huske at have fat i folk, de trænger til at komme tilbage. Udfordring at få nye kunder. Medvind til digital læring, men indsalgstiden er blevet længere. Nye kunder er usikre - ved ikke hvilket ben de skal stå. </t>
  </si>
  <si>
    <t xml:space="preserve">Vi skal råbe virksomheder op og sige at vi skal digitalisere læringsindsatserne. Ledelserne skal forstå at den omskifelighed man har oplevet vil fortsætte. Vi skal have det på dagsordenen i virksomhederne. Jeg ved I arbejder på det. Fokus på at der er behov for flere rådgivninsgsydelser om hvordan man kan digitalisere rådgivning og træning. Hvordan laver man forløb, der kombinerer erfaringer fra møder under corona til læring. Vi skal have fat i dem der skal forstå muligheder og faldgrupper. Vi har mest fokus på corporate learning. Dog stort potentiale i det offernlige, men der er for mange interesser. </t>
  </si>
  <si>
    <t>Det går fint. Vi har travlt. Udvidet virksomheden - vækst. Ingen effekt af corona. Samme med kunder. Tester og bliver hjemme ved tvivl. 4 ny ansatte på en måned.  Nu17 mand. Ordrebogen fyldt til marts næste år.</t>
  </si>
  <si>
    <t xml:space="preserve">Alt er godt. Det eneste er prisstigninger fra trælaster der driller. </t>
  </si>
  <si>
    <t>Gode informationer i nyhedsmails. Så længe det går godt kan jeg ikke komme i tanke om noget jeg savner.</t>
  </si>
  <si>
    <t>Går godt, i gang med 2 gode projekter.</t>
  </si>
  <si>
    <t>Nej, ikke noget særligt. Alt kører business as usual</t>
  </si>
  <si>
    <t>Ikke noget specifikt.</t>
  </si>
  <si>
    <t>Rygende travlt, godstransporten fortsætter uændret, mange kunder skal vænne sig til Brexit, virksomheden har stor fokus på digitalisering, hvor man er foran konkurrenterne</t>
  </si>
  <si>
    <t xml:space="preserve">Brexit fylder meget for kunderne men virksomheden har været godt forberedt og har en konkurrencefordel her. </t>
  </si>
  <si>
    <t>Virksomheden havde en fast kontaktperson tidligere. Vil gerne have det igen.</t>
  </si>
  <si>
    <t>Uændret aktivitet. Det går godt. virksomheden kontrollerer sin størrelse med overlæg. tjener mere med 25 ansatte end med 50.</t>
  </si>
  <si>
    <t>Har §5 tilladelse som skal fonys. Nye lokalplaner. Bruger os nogle gange og får altid en god behandling.</t>
  </si>
  <si>
    <t>Ikke lige nu. Men hvis der melder sig noget ved jeg hvem jeg skal henvende mig til.</t>
  </si>
  <si>
    <t>Det går udmærket. Vi er ovenud tilfredse med økonomien. Men vl har bøvl med 3F, hvor vi er blevet tvunget til overenskomst i et frit land. Det optager os meget.</t>
  </si>
  <si>
    <t>DI er ikke kommet med en brugbar løsning for os ifm. overenskomsten fra 3F. Vi er blevet stillet ringere både medarbejdere og virksomhed. Vi er ikke kommet videre i dialogen med DI. Vi har talt meget med DI, men vores medarbejdere bliver dårligere stillet i den nye overenskomst. Vores medarbejdere får højere løn end overenskomsten (se fortsættelse af dette i punkt 3, medlemmet vil gerne kontaktes). Herudover har virksomheden en en kæmpe udfordring med papiruld pga. brandfaren. Vi ønsker, at DI tager en dialog i medierne om brandsikkerhed ifm papiruld, for lige nu kan vi ikke bruge det på grund af brandfaren.</t>
  </si>
  <si>
    <t xml:space="preserve">Virksomheden vil gerne kontaktes af en i DI, der har forstand på hvordan man skriver kørsel ind i en lønseddel. Virksomhedeni vil gerne give sine medarbejdere timeløn under kørsel, som hidtil. Men i nyeste overenskomst er de blevet tvunget til ikke længere at give timeløn under kørsel. Virksomheden føler sig dårligt behandlet af fagbeværelsen og savner støtte fra DI i sagen. De vil gerne kontaktes. </t>
  </si>
  <si>
    <t xml:space="preserve">Simon og Khora er rigtigt glade for deres medlemsskab af DI - de har en god kontakt her til, så det blev et kort opkald.  </t>
  </si>
  <si>
    <t>Har rigtig travlt - kommet rigtig fint igennem corona. Har været heldige at have en bred portefølge og loyale kunder (kunder er i stort omfang bundet til deres leverandør af værktøjer). Den brede protefølje har udlignet variationer i markedspåvirkning af corona.</t>
  </si>
  <si>
    <t>Svært at finde kvalificeret arbejdskraft. Faglærte. Men benytter også ufaglærte hvor det opleves svært at fastholde, da de ufaglærte (jobprøvning...) får lige så meget ud af at blive hjemme.</t>
  </si>
  <si>
    <t>Fastholde det danske sikkerhedsnet, men skabe endnu bedre betingelser for dem der er i arbejde - større beskæftigelsesfradrag.</t>
  </si>
  <si>
    <t>30.92.00</t>
  </si>
  <si>
    <t>309200 Fremstilling af cykler og invalidekøretøjer</t>
  </si>
  <si>
    <t>Pissetravlt - højsæson</t>
  </si>
  <si>
    <t>problem med at få varer hjem - forsinkelse af leverancer. Presset af at skulle sende medarbejdere hjem</t>
  </si>
  <si>
    <t>ved det ikke.</t>
  </si>
  <si>
    <t>Vi har været udfordret pga. Corona og særligt tvangs-nedlukningen af salgsafdelingen har påvirket os. Det er generelt en turbulent tid for bilbranchen, og der er meget nyt, vi skal forholde os til. Vi har også skulle vænne os til de nye bilafgifter. Vi tror dog på, at vi går mod lysere tider.</t>
  </si>
  <si>
    <t>Vi kan ikke benytte os af hjælpepakken angående kompensation for faste udgifter, fordi referenceperioden er 3-mdr. Har hørt fra andre i branchen, at de har samme udfordring. (HABA bringer det videre til rette kollega)</t>
  </si>
  <si>
    <t xml:space="preserve">Ift. DI/Bilbranchen og medlemskab er "alt godt". </t>
  </si>
  <si>
    <t>Miljøsektionen</t>
  </si>
  <si>
    <t>39.00.00</t>
  </si>
  <si>
    <t>390000 Rensning af jord og grundvand og anden form for forureningsbekæmpelse</t>
  </si>
  <si>
    <t>Forretningen optager os, og det går, som det plejer. Uændret aktivitetsniveau, dog lidt mærket af vinteren, men det er et normalt sæsonudsving. Virksomheden er i udviling - nyt datterselskab, termisk behandling, udvidet med ny afdeling, og stigende omsætning.over de seneste år..</t>
  </si>
  <si>
    <t>Evald er ny i jobbet (syv måneder), Er umiddelbart glad for DI-medlemskabet og vores tilbud. De bruger os, læser nyhedsbreve og følger med. Har brugt ARI i fht. barnchespecifik information.(ULT: Bemærk, virksomheden er ikke medlemmer af ARI - kommer fra DI DB og er medlem af Miljøsektionen).</t>
  </si>
  <si>
    <t>28.49.00</t>
  </si>
  <si>
    <t>284900 Fremstilling af andre værktøjsmaskiner</t>
  </si>
  <si>
    <t xml:space="preserve">Vækstede 20 % i 2020. Meget travlt. Leverer til brancher, som vækster (fx medicinal/pharma). DNA er at levere hurtigt med høj kvalitet, herunder hurtigt at kunne omstille produktionen. </t>
  </si>
  <si>
    <t>Ikke noget de ikke kan håndtere. Gode erfaringer med flexjobbere. Netop ansat 4. Giver god dynamik ift. at kunne omstille produktionen.</t>
  </si>
  <si>
    <t xml:space="preserve">Meget tilfredse når de henvender sig til DI. I 2020 oplevede de god hjælp i foråret vedrørerende hjælpepakker. </t>
  </si>
  <si>
    <t xml:space="preserve">Nogenlunde kommet igennem corona. Deres kunder erprimært SMV'er, og de oplever, at mange af deres projekter, der ikke kommer i gang. Det er først nu, de kan mærke, at corona sætter ind. De får en dårlig marts for første gang i rigtig lang tid, og hele 2020 er ellers gået rigtig godt. Alle medarbejdere blev sendt hjem, men de er nu så msåt på vej tilbage, men Lennart forudser, at marts - juni bliver svære. De har ikke gjort noget særligt i forhold til at få medarbejdere godt tilbage på arbejdspladsen, da det er gået rigtig fint uden særlige tiltag.  </t>
  </si>
  <si>
    <t xml:space="preserve">Nej ikke ud over corona, men de kan mærke, at medarbejderne er ved at være rigtig coornatrætte og demotiverede, så det kæmper de lidt med. </t>
  </si>
  <si>
    <t xml:space="preserve">Meget tilfreds med medlemsskabet. De gange han har haft brug for personalejura, har de været til stor hjælp. </t>
  </si>
  <si>
    <t>Er en glad virksomhedsejer</t>
  </si>
  <si>
    <t>Vanskeligheder ved at skaffe arbejdskraft, men er samlet set meget glade med markedet</t>
  </si>
  <si>
    <t>Virksomheden har tidligere oplevet, at kvaliteten i medlemsrådgivning er ikke god nok. Det gælder både på det personalejuridiske og det erhvervsjuridiske. Oplevelsen har været, at de får en sludder for en sladder og mangler konkret rådgivning (modig rådgivning). Jeg fortalte om min egen baggrund, og hvad jeg mener, at vi kan. Vi aftalte, at jeg sender mine kontaktoplysninger, og at de må prøve at bruge os igen. Så tager vi udfordringen op, og viser dem, hvad vi kan!</t>
  </si>
  <si>
    <t xml:space="preserve">Det går forrygende - </t>
  </si>
  <si>
    <t>Priser på materialer stiger og der er længere leveringstid på materialer og det er lidt usikkert om vi bliver ved med at kunne få den mængde vi har brug for</t>
  </si>
  <si>
    <t xml:space="preserve">Er rigtig glad for DI - vil gerne høre mere om grønne tibud rettet mod SMV'er </t>
  </si>
  <si>
    <t>Vi kan næsten ikke få armene ned. Vi så mange spøgelser med corona, men det går utrolig godt. Vi har aldrig haft så travlt. VI er en lille virksomhed, men har susende travlt og en god horisont.</t>
  </si>
  <si>
    <t>Svært at få den rigtige arbejdskraft. Vi skal bruge ingeniører, men der er bare ikke de rigtige ledige. Kvalificeret arbejdskraft er svær at få. Der bør uddannes flere ingeniører. Administrativt: Der er trådt nye krav i kraft om certificering for statikere, som er en udfordring for os. Redige regler, som gør at selv de mindste regler kræver certificerede rådgivere. Er branchespecifikt.
Corona: Var intet problem for os. Folk arbejde hjemmefra.
OK/Personalejuridisk: Vi har haft en uheldig elev. Teknisk designelev, som ikke passede sit arbejde. Var meget vanskeligt at komme ud af elevkontrakten, og vi kæmpede med fagforeningen. Men vi ikke afvisende for at få elever igen. Vi synes det er vores forpligtelse.</t>
  </si>
  <si>
    <t>Vi har brugt jer MEGET begrænset. Vi vil meget gerne gøre det fremover. Men det DI kunne gøre var at 'råbe op' ift. at vi virkelig mangler kvalificeret arbejdskraft. Der er ALT for få uddannede kvalificerede ingeniører i Danmark.</t>
  </si>
  <si>
    <t xml:space="preserve">Vi er meget fokuserte på hvornår Genåbningen kommer. (Virksomheden har en kvindelig voksenlærling som er igang med smedeuddannelsen, noteret fordi det kunne være en case for EUDD).   </t>
  </si>
  <si>
    <t xml:space="preserve">Vores største udfordring er at skaffe kvalificerede medarbejdere, og vi mangler især rustfaste kleinsmede. </t>
  </si>
  <si>
    <t xml:space="preserve">Glad for hjælp til det personalejuridiske fra DI.   </t>
  </si>
  <si>
    <t>mærker ikke meget Corona. Salget går stabilt efter økonomikrisen 2008. Har haft et godt år i 2020.</t>
  </si>
  <si>
    <t xml:space="preserve">leverencer fra leverandører. f.eks. beslag og spånplader/MDF plader </t>
  </si>
  <si>
    <t>bruger  ikke DI så ofte, mest til overenskomstspørgsmål. kunne godt tænke mig, at DI er mere opmærksom på, at samfundet er afhængigt af det industrien producerer, der er ofte for meget burokrati og flere brancher er ofte udskældte for deres resourceforbrug.</t>
  </si>
  <si>
    <t xml:space="preserve">Massere af projekter og travlt. </t>
  </si>
  <si>
    <t xml:space="preserve">Nej. Corona pga. forholdsregler. </t>
  </si>
  <si>
    <t xml:space="preserve">Ingen bemærkninger. </t>
  </si>
  <si>
    <t>Det går rigtig godt og har meget at se til lige nu. De er ikke ramt af corona krisen.</t>
  </si>
  <si>
    <t>Ikke som sådan - men kan dog nævnes at de ikke får ansat de rigtig kvalificeret medarbejdere, forstået sådan at de lover de kan en masse men viser sig senere at de mangler kvalifikationerne.</t>
  </si>
  <si>
    <t>Medlem her har brugt DI et par gange og har været meget tilfredse. De har fået svar på alle deres henvendelser og løst deres udfordringer. 
Endvidere synes de, at det er blevet bedre hvor man skal oplyse sit cvr.nr ved henvendelsen i DI og det ikke er alle og enhver som kan ringe og få hjælp - så kun er for medlemmerne. Alt i alt er de meget tilfredse.</t>
  </si>
  <si>
    <t>Vi har travlt - Har ikke mærket Corona</t>
  </si>
  <si>
    <t>Få produktionen up to speed ift. efterspørgs</t>
  </si>
  <si>
    <t>Vi er godt tilfredse får hurtigt svar, hjemmesiden er blevet meget nemmere at finde rundt i. Bruger ansættelseskontrakter</t>
  </si>
  <si>
    <t>Har talt med Mette Rasmussen, som varetager det daglige i DK . Rune sidder i Norge. 
Virksomheden har netop etableret sig i Stenlille, så opstarten er det som fylder mest.</t>
  </si>
  <si>
    <t>Etableringen  i DK - de norske ejere kender ikke til de danske regler. Og Mette kender ikke til overenskomster.</t>
  </si>
  <si>
    <t>Fortsætte den gode service, som virksomheden har fået hidtil, omkring overenskomst.</t>
  </si>
  <si>
    <t>det går faktisk godt - fint salg og fart på værkstedet</t>
  </si>
  <si>
    <t>ikke det store - er lidt bekymret for lønudviklingen</t>
  </si>
  <si>
    <t>er meget tilfredse med især hjælpen fra Bilbranche</t>
  </si>
  <si>
    <t>Travlhed. Mange tilbud til kunder. En del ordrer i bøgerne.</t>
  </si>
  <si>
    <t>Stigende materialepriser og problemer med leverandører.</t>
  </si>
  <si>
    <t>Ikke noget konkret. Har tidligere benyttet juridisk rådgivning i mindre omfang - men med stor tilfredshed.</t>
  </si>
  <si>
    <t xml:space="preserve">Den store opsving af udeblevet. Vi har fået lov til at åbne, fordi vi er en bilforhandler, men der er ingen kunder. Folk er tilbageholdende.  </t>
  </si>
  <si>
    <t>Uvisheden er værst. Kunderne udebliver. Anden gang fik vi ikke lønkompensation, da vi kunne klare os igennem. Samfundet skal åbne op nu, så der kommer ro og sikkerhed. Så kunderne bruger pengene.</t>
  </si>
  <si>
    <t xml:space="preserve">Han er tilfreds og glad for medlemmskabet i DI, men bruger ikke os ret meget. Har heller ikke brug for mere hjælpe fra os lige nu.  </t>
  </si>
  <si>
    <t>Det går fornuftigt. Der utrolig meget udbudsmateriale. Vi har været lidt ramt, men nu lysner det igen, og ordremængden ser foruftig ud igen. Vores branche er under prispres. Prisnivauet er langt nede, og priserne er steget meget på stål.</t>
  </si>
  <si>
    <t xml:space="preserve">Vores største udfordring har været at finde kvalificerede ingeniører. Vi havde en sygemedlding på en ingeniør og mistede en anden. Så  vi mistede to på samme tid med 100 års erfaring.  Det at finde nye ingeniører er svært her i Vestjylland. Vi havde headhunterfirma på. Det var et stort problem at finde kvalificerede. </t>
  </si>
  <si>
    <t xml:space="preserve">Oplever, at der er tilfredshed. (Er selv så småt på vej på pension, så det er de andre, der har kontakten) Men det, jeg hører, er positivt. </t>
  </si>
  <si>
    <t>28.92.00</t>
  </si>
  <si>
    <t>289200 Fremstilling af maskiner til råstofindvindingsindustrien samt bygge og anlæg</t>
  </si>
  <si>
    <t xml:space="preserve">Det går godt. Det der optager ham er forretningen. </t>
  </si>
  <si>
    <t>De er ikke påvirket af Corona Alt fungerer som det skal så der er ingen udfordringer.</t>
  </si>
  <si>
    <t>Han bruger ikke DI specielt meget. Det han bruger DI til er han godt tilfreds med. Han har ingen input til nye tiltal som DI kunne sætte i søen.</t>
  </si>
  <si>
    <t xml:space="preserve">Mere travlt end nogensinde før. Kan se to år frem i tiden, og det ser fantastisk ud! Det er svært at være negativt. De private laver en del - urbanisering. </t>
  </si>
  <si>
    <t>Covid-19 - udfordringer med at få produkterne hjem. Mega stor efterspørgsel i hele Europa. Priserne stiger - det er voldsomt! Prisstigninger på råvarer. Producering af produkter. Flaskehals på byggepladserne - nogle vil nok stå stille pga. mangel på råvarer.</t>
  </si>
  <si>
    <t xml:space="preserve">Produkt af Dansk Byggeri - rigtig glade. Vi gør et kæmpe stykke arbejde som DI. Heroisk kæmpende på vegne af virksomhederne. Meget tilfredse. Meget taknemmelig. Fortsæt det gode arbejde med at påvirke lovgivning og politikerne. Virksomheden føler sig støttet i stor stil. Bruger DI rigtig meget, så de behøver ikke blive ringet op. </t>
  </si>
  <si>
    <t xml:space="preserve">Det går godt. Der er nok at se til. 
Corona har medført lidt ekstra styring, papirarbejde mv., men omsætningsmæssigt ikke indflydelse. Dog ekstra tidsforbrug. </t>
  </si>
  <si>
    <t xml:space="preserve">Ingen store udfordringer. 
Virksomheden laver flere små jobs end sædvanligt. Der er mere papiropfølgning, kontorarbejde, ekstra tidsforbrug pga. corona. Test af medarbejdere. 
Virksomheden laver mange butikker og servicejob. Corona har betydet, at virksomheden i stedet for at tage fra job til job, kun laver et job pr. dag for at begrænse smittet, dvs. at procedurerne og tilrettelæggelsen af arbejdet har ændret sig med corona.  
Enkelte kunder har krav om test - det skal virksomheden tage højde for. Det koster selvfølgelig noget - arbejdsmæssigt er det en udfordring, men det har ikke været alt for problematisk. Og økonomisk har det ikke så stor betydning. </t>
  </si>
  <si>
    <t xml:space="preserve">Ikke noget pt., men langtidstænkning for virksomheden er ift. generationsskifte. 
Pt. mener virksomheden, at det er meget tungt og omkostningskrævende. </t>
  </si>
  <si>
    <t xml:space="preserve">De har travlt men de skal bruge tid på helt andre opgaver end normalt og det er meget frustrerende. Økonomisk går det heldigvis fint. </t>
  </si>
  <si>
    <t xml:space="preserve">De sælger trailere og det er et kæmpe problem at skaffe varer. Han har aldrig oplevet noget lignende og har svært ved at se hvornår det ender. Deres ordrer bliver konstant forsinket og de kender ikke priserne fordi leverandørerne hele tiden melder om prisstigninger - nogle gange med omgående virkning. Årsagen er, at leverandørerne ikke kan få alle komponenter til at samle trailerne og derfor kommer de ikke videre. Hvor de før kunne tilbyde en leveringstid på 6-8 uger er det i dag 16-18 uger og nogle gange længere.  
Erhvervskunderne er en vis forståelse for situationen, men privatkunderne er ikke så forstående. Flere ordrer fra kunder annulleres fordi de ikke kan love hverken prisen på trailer eller leveringstidspunkt. </t>
  </si>
  <si>
    <t xml:space="preserve">Det ved han ikke. Han står ikke for personale. Lover at tage fat i os, hvis han kommer i tanke om noget. </t>
  </si>
  <si>
    <t>46.14.00</t>
  </si>
  <si>
    <t>461400 Agenturhandel med maskiner, teknisk udstyr, skibe og flyvemaskiner</t>
  </si>
  <si>
    <t>I foråret 2020 blev 25 mand sendt hjem med lønkompensation. Salget blomstrede op igen over sommeren, men i sep/okt var det stille igen. Det går bedre nu. I jan/feb/ marts 2021 har de næsten fuld beskæftigelse. 
Glad for at det har været muligt at arbejde digitalt for alle andre end montører og værkstedspersonale. Vigtigt med stabilt internet, skype osv.
Rejserestriktionerne bruder de oceaner af tid på at finde rundt i lige nu.</t>
  </si>
  <si>
    <t>Det er en triggy tid. Har mange rejsemontører, som skal rundt i verden, og det er svært at kende andre landes regler for indrejse, tests mm. Brexit udfordrer også i dagligdagen. 
Som  en del af en stor koncern er der nogle regler, der gælder i dag, men ikke i morgen. Svært at følge med og være up-to-date.
Oplever udfordringer med at betale med danske kreditkort i udlandet. Når rejsemotører skal betale for corona-test eller tage en taxi oplever de ofte, at de er nødt til at hæve kontanter for at betale. Irriterende.</t>
  </si>
  <si>
    <t xml:space="preserve">Er glad for de informationer som kommer fra DI. Tror på at vaccinationerne vil hjælpe situationen, og ønsker at DI vil pushe på her. </t>
  </si>
  <si>
    <t>Konsolidator er for tiden optagede af, hvordan verden ser ud. De har en fin vækst, og det betyder ikke meget, at folk arbejder hjemme, og møderne foregår virtuelt. Sådan var det også før corona. Men de oplever en ny form for træthed og modløshed hos deres kunder, som primært er fra udlandet (Sverige, Tyskland og England). De har ikke samme ild i øjnene og er mere tilbageholdende i et salg sammenlignet med efteråret. Salgscyklussen er længere. Det kræver flere møder at sælge det samme. Produktiviteten er faldet de seneste måneder.</t>
  </si>
  <si>
    <t>Medarbejdernes trivsel er den største udfordring/bekymring. De har mange unge medarbejdere, som sidder alene hjemme i deres lejligheder i København, og de er triste. Der er derfor brug for, at Danmark snart åbner op, så medarbejderne også har noget at give sig til uden for arbejde.</t>
  </si>
  <si>
    <t>Claus bruger ikke DI særlig meget. Forklaringen er, at de som lille virksomhed med 30 ansatte bruger 110% af deres tid på at få virksomheden til at vokse. Men deres HR-mand bruger DI i forhold til personalepolitik, og det er han vist glad for, og derfor har de valgt at fortsætte medlemsskabet. Han gider ikke rigtig deltage i virtuelle møder, når han bliver inviteret. Måske det ændrer sig, når vi åbner mere op.</t>
  </si>
  <si>
    <t xml:space="preserve">Det går fint - ikke coronaramt - vi har ikke mærket </t>
  </si>
  <si>
    <t xml:space="preserve">Ingen. </t>
  </si>
  <si>
    <t>Arbejde for at fagforeningerne tjekker de andre (uorganiserede) vognmænd at sikre lige konkurrence for medlemmerne.</t>
  </si>
  <si>
    <t>Det går sådan set fint, idet der er masser af aktivitet i branchen. Men levering af materialer er et problem - isolering, armeringsjern m.v.
Der er åbenbart mangel på råvare på det europæiske marked og på verdensmarkedet.
Bygherrerne accepterer ikke underleverandørernes udmelding til enterprenørrne  om leveranceproblemerne - og priserne stiger vildt på armering træ, isolering 30-40 100 % stigning er helt almindeligt.
Der har været isvintre, det canadiske træmarked har været lukket ned, så amerikanerne har i stedet tømt de europæiske træmarkeder.
Halvdelen af arbejdskraften er udenlandsk - primært polsk. De har egne folk og derudover indlejede folk. Femern byggeriet trækker arbejdskraft - lønningerne stigre for de timelønnede.</t>
  </si>
  <si>
    <t>meget store hop i priser.
Bygherrer vil ikke acceptere udsætteler pga. mangelende materialeleverancer - underleverandørkæden i byggeiet er udfordret.
Byggeriet kræver mere tid i den nuværende tidsfristforlængelse. Alle er bag efter.</t>
  </si>
  <si>
    <t>Han har lagt mærke til, at diskussionen er begyndt i DI - Dansk Byggeri.
Er situationen mon ikke "force majeure", som man kan relatere til i kontraktsammenhænge. DI kan tage fat i hovedentreprenørens situation.</t>
  </si>
  <si>
    <t>God ordretilgang. Ingen problemer. 2021 ser godt ud og nye medarbejdere.</t>
  </si>
  <si>
    <t>Indslusning via Teams er svært.</t>
  </si>
  <si>
    <t>Hurtig genåbning skal vi bare fortsætte med at arbejde med.</t>
  </si>
  <si>
    <t xml:space="preserve">Der er for meget bureaukrati, alt skal dokumenteres. Nævnte, at samarbejdet var træls med brandinspektører, og 3F var hysteriske! </t>
  </si>
  <si>
    <t>Der var tilfredshed.</t>
  </si>
  <si>
    <t xml:space="preserve">Vi har travlt . Projektering og byde ind på projekter. Det er mest på det danske kontor, at der er gang i deres omsætning lige nu. </t>
  </si>
  <si>
    <t xml:space="preserve">Den nye ydelsebeskrivelse(? - dårlig lyd) og brandreglement udfordrer dem. </t>
  </si>
  <si>
    <t xml:space="preserve">I tvivl hvad vi kan og gør for små virksomheder. Artikulerede ikke nogen specifikke ønsker.... Spurgte ind hertil. 
Savnede åbenhed ifm. den partistøtte som DI giver. Kan ikke forstå, at det ikke er mere transparent.  </t>
  </si>
  <si>
    <t xml:space="preserve">Det går fint, ikke særlige fokusområder.Corona ar ikke påvirket forretningen. </t>
  </si>
  <si>
    <t xml:space="preserve">Nej, ikke særigt. Savner konferencer og fysiske møder, men møderne afholdes bare via Teams nu. </t>
  </si>
  <si>
    <t xml:space="preserve">DI kan promovere og synliggøre virksomheden. Promovere deres arbejde og promovere, hvad de gør.
Har ikke brugt os - kunne måske fremhæve virksomheden ifm. cases </t>
  </si>
  <si>
    <t>Fokus på kunderne og passe på hinanden</t>
  </si>
  <si>
    <t>corona</t>
  </si>
  <si>
    <t>De klarer sig - der er meget fokus på butikken helt.</t>
  </si>
  <si>
    <t>2020 var ikke det bedste år, men nu går det bedre.</t>
  </si>
  <si>
    <t>Ikke rigtig.</t>
  </si>
  <si>
    <t>Det går fint. Ikke så meget der.</t>
  </si>
  <si>
    <t>Danske Shipping- og Havnevirksomheder, Nakskov og Omegns Arbejdsgiverforening</t>
  </si>
  <si>
    <t>Drift af den daglige forretning indenfor transport - samt sten og grus. 
De store infrastrukturprojekter lokalt - Storstrømsbroen og Femern-forbindelsen.</t>
  </si>
  <si>
    <t>Adgang til kvalificeret, hvor de store projekter lokalt skaber pres på arbejdsmarkedet.</t>
  </si>
  <si>
    <t>Skabe bedre samarbejde med kommunerne, men det arbejdes der allerede på gennem den DI's regionalforening DI Lolland-Falster.</t>
  </si>
  <si>
    <t>Nye projekter. Det går godt</t>
  </si>
  <si>
    <t>At sikre, at medarbejdere overholder restriktioner ift. covid på byggepladserne.
Nogle byggepladser er blevet lukket og de venter på at komme i gang igen</t>
  </si>
  <si>
    <t>Bruger os ikke så meget. 
DI må gerne arbejde for at mindske bureaukrati i sagsbehandling</t>
  </si>
  <si>
    <t>Det går rigtig godt - værksted på 100% - bilsalg er 60% 70% af normalen - brugtbiler holder omsætningen igang.</t>
  </si>
  <si>
    <t>bekymring om byggematerialers pris stigning - står for at skulle bygge ud.</t>
  </si>
  <si>
    <t>Vi kæmper en god kamp for dem  - de er tilfredse.</t>
  </si>
  <si>
    <t>Betonelement-Foreningen, Industriens Almene Arbejdsgiverforening</t>
  </si>
  <si>
    <t>Grus indvinding, leverandør til betonindustrien - ikke ramt af corona</t>
  </si>
  <si>
    <t xml:space="preserve">virksomheden har travlt, og alt vel </t>
  </si>
  <si>
    <t>ikke noget lige for øjeblikket - virksomheden er tilfredse og takkede for opkaldet</t>
  </si>
  <si>
    <t>46.77.00</t>
  </si>
  <si>
    <t>467700 Engroshandel med affaldsprodukter</t>
  </si>
  <si>
    <t xml:space="preserve">Corona påvirker negativt, modtager flasker fra restuaranter, som er nedlukkede. Men regner med at komme hurtigt op igen når der åbnes. </t>
  </si>
  <si>
    <t xml:space="preserve">Havde lidt problemer omkring arbejdsfordelingdeling, og savnede i starten præcis hjælp fra DI om hvordan fungerede og mangel på information, men det kom dog senere. </t>
  </si>
  <si>
    <t xml:space="preserve">OK information, plukker i den løbende information, der kommer fra DI - så det er OK. </t>
  </si>
  <si>
    <t xml:space="preserve">Det går ok. Ivan har meget travlt (og i øvrigt ikke tid til at tale med mig)  </t>
  </si>
  <si>
    <t xml:space="preserve">Kroma´s største udfordring er, at det er meget besværligt at få nogle monterer til at rejse frem og tilbage. De skal testes, osv. og det er en super krævende proces. </t>
  </si>
  <si>
    <t xml:space="preserve">Kroma bruger DI en del i forvejen, mest vores personalejura afdeling. </t>
  </si>
  <si>
    <t>68.10.00</t>
  </si>
  <si>
    <t>681000 Køb og salg af egen fast ejendom</t>
  </si>
  <si>
    <t>Det går rigtigt godt</t>
  </si>
  <si>
    <t>Er godt tilfreds</t>
  </si>
  <si>
    <t>Virksomheden har været presset pga. corona-situationen. men nu lysner det godt op. Den sidste måned er ordretilgangen steget, og der er ansat 3 nye medarbejde, og virksomheden forventer fremadrettet at ansætte op til 10 yderligere medarbejdere. Der er meget fokus på energiforbrug fra kundernes side, så dette fylder meget for virksomheden.</t>
  </si>
  <si>
    <t xml:space="preserve">adgang til arbejdskraft - virksomheden står overfor at skulle ansætte op 10 nye medarbejdere.
Banken skal have mere tillid til virksomheden, og ikke vurdere den udfra situationen sidste år med coronan, da dette var et ekstraordinært år, som påvirkede virksomhedens resultat. Behov for at bankerne kigger fremad og understøtter virksomhederne. </t>
  </si>
  <si>
    <t>Virksomheden har brugt DI i forhold til opbygning af salgsnetværk og har været rigtig godt tilfreds med denne service.
Ellers skal virksomheden blive bedre til at bruge DI.</t>
  </si>
  <si>
    <t>Kører videre som de plejer.</t>
  </si>
  <si>
    <t>Leveranceproblemer generelt - især inden for byggeri er der er lang leveringstid - og så er vognmænd også bagud.
Modtager mange spørgeskemaer - fx. fra studerende men også fra Danmarks Statistik fylder det rigtig meget. Så hun var glad for at vi ringede og ikke sendte et skema til udfyldelse i stedet.</t>
  </si>
  <si>
    <t>Hjemmetest - manglende testmuligheder i nærheden når man bor i yderområder. Havde selv ringet til os 15/3 og spurgt om dette.</t>
  </si>
  <si>
    <t>Vi har travlt og det går rigtigt godt. Vores produktion er meget flexibel, så vi kan hurtigt omstille os i markedet og det er klart en fordel.</t>
  </si>
  <si>
    <t>Det er svært at rekrutere folk og vi oplever en kamp med andre virksomheder om de dygtige medarbejdere.</t>
  </si>
  <si>
    <t>Roser organisationen for at sætte bæredygtighed på dagsordenen - og ønsker een organisation med een stemme i den offentlige debat.</t>
  </si>
  <si>
    <t xml:space="preserve">Manglende ordrer. Nedgangen i Off-shore og olie-branchen koster. Store norske kunder, hvor efterspørgslen er faldet. Polen gik helt i stå i foråret i 2020. Stod med store investeringer i ny fabrik Polen i 2019 - så er presset på økonomien. </t>
  </si>
  <si>
    <t>Svær tid i forvejen i oliebranchen - Covid-19 har gjort det endnu sværere - ift. ordrer og økonomi. Vanskeligheder med at finde relevante medarbejdere i datterselskabet i Polen.</t>
  </si>
  <si>
    <t xml:space="preserve">DI vil gerne fortælle de gode historier, hvor virksomheder har tænkt ud af boksen og rykker på den grønne og digitale dagsorden. DI bør også fortælle om de virksomheder, som har det svært. 
Modstridende interesser mellem DI-medlemmer - betyder, at DI ikke hjælper medlemmer, som har problemer med andre medlemmer i DI (særligt, hvis de er store. (eks. med FL-Schmidt)
Regeringen snyder på vægtskålen ift., om det går godt eller skidt i DK. Mangler at regne dem ind, som er på arbejdsfordeling/lønkompensation. De burde tælle med i ledighedstallene - det bør DI være mere synlige på. Mere fokus på de penge, der er forsvundet i eksport. DI er for rosenrøde. DI er blevet så store og dækker alt for mange brancher (Industrien drukner) "detailhandlen og restauranter - er ikke lige så vigtige som industrien. DI bør være bedre til at forklare, hvad eksportvirksomheder henter af penge til DK.  </t>
  </si>
  <si>
    <t>Det går godt. Er nødt til at sortere i kundestrømmen. Siger nej dagligt, da det er svært at få de rigtige håndværkere.</t>
  </si>
  <si>
    <t xml:space="preserve">Umuligt at få de rigtige håndværkere. De stigende priser. </t>
  </si>
  <si>
    <t>Det positive: Dejligt at have et sted, man kan få hjælp. Det negative: Tit meget arrogant mødt, når man ringer med et spørgsmål til personalejuridisk afdeling. Manglende serviceminded. De bruger ofte deres lokale advokater. MIN NOTE: Dette var i Dansk Byggeri-tiden</t>
  </si>
  <si>
    <t>Det går fornuftigt. Lidt mere gang i den. Mangler lidt omsætning. Primært fornuftigt aftaler under corona.</t>
  </si>
  <si>
    <t xml:space="preserve">Omsætninger vil gerne være højere. Gennemgår lageret og så der skift til sommerdæk og høst. Brugt meget af informationen fra DI. </t>
  </si>
  <si>
    <t xml:space="preserve">Information Corona har været god med nyhedsbrevet. </t>
  </si>
  <si>
    <t>Industriens Arbejdsgivere i Danmark, Kjøbenhavns Smedelaug, Forsvars- og Aerospaceindustrien i Danmark</t>
  </si>
  <si>
    <t xml:space="preserve">Nåede økonomisk i mål i 2020. 1. kv 2021 ser meget normalt ud. Stadig stor usikkerhed. Materialeleverandører har travlt. </t>
  </si>
  <si>
    <t>Den generelle usikkerhed pgr. Covid</t>
  </si>
  <si>
    <t>Ikke nogle særlige behov
Meget ros til DIs politisk arbejde</t>
  </si>
  <si>
    <t>Dansk Beton Belægningsgruppen, Dansk Beton Blokforeningen, Fremstillingsindustrien</t>
  </si>
  <si>
    <t xml:space="preserve">KVM har aldrig haft så travlt som de har nu. Markedet i norden er eksploderet og det skyldes nok primært at byggeriet fortsat er igang på trods af corona. </t>
  </si>
  <si>
    <t xml:space="preserve">Det er udfordrende at få gennemført opgaverne, når ca. halvdelen af medarbejderne må arbejde hjemmefra. KVMs arbejde på fabrikken kræver tilstedeværelse og tæt samarbejde mellem dem der bygger maskinerne. 
De har svært ved at rekruttere specialister og styringsteknikere men har let ved at få ansat rejsemontører. Den største udfordring er at de ikke kan komme ind i Norge og England,som er et stort marked for dem. De kræver 10 dages garantere - og det betyder at de ordrer venter. </t>
  </si>
  <si>
    <t xml:space="preserve">Det er ikke Poul, der har så meget med DI at gøre. Men KVM glæder sig til interessearrangementet i Dansk Beton til efteråret, som blev aflyst sidste år. </t>
  </si>
  <si>
    <t>Travlt med gode ting, har ikke været påvirket af Covid overhovedet</t>
  </si>
  <si>
    <t>Arbejdskraft, DI DB er en positiv medspiller, specielt i uddannelsesområdet i forhold til af få uddannet mere arbejdskraft</t>
  </si>
  <si>
    <t>Styrke indsatsen mod virksomheder, der bruger uorganiseret arbejdskraft, omgår reglerne, ikke betaler skatter og skaber ulig konkurrence for de retsskafne virksomheder.</t>
  </si>
  <si>
    <t xml:space="preserve">Vi har klaret os godt. Restriktioner har selvfølgelig påvirket arbejdsgange, og kontorerne har været/er halvt delte ift. tilstedeværelse. Men generelt klaret det rigtig fint igennem krisen </t>
  </si>
  <si>
    <t xml:space="preserve">Et par logistiske udfordringer ift. at flytte lager, og har sagt farvel til et par medarbejdere, men er nu ved at ved at rekruttere igen. Leveret rigtig godt resultat i 2020, og mærker at det går godt for rengøringsbranchen. Leverer bl.a. rengøringsmaskiner til testcentre. Oplevede kæmpe boom ved første nedlukning i særligt privat salg. Men professionelt salg også godt med trods nedlukning, og click and collect-ordning har bl.a. givet godt.  Har haft fat i os ift. forhold til personalesag/opsigelse (Lars selv). </t>
  </si>
  <si>
    <t>Ingen øvrig bemærkning. Dorthe giver Lars besked om samtalen</t>
  </si>
  <si>
    <t>Det går ok; ej berørt af corona</t>
  </si>
  <si>
    <t xml:space="preserve">Ingen ledige; administrative byrder. </t>
  </si>
  <si>
    <t>Brugt DI til spørgsmål</t>
  </si>
  <si>
    <t>Det går godt - vi ligger foran sidste år. Optaget af konkurrencen på området - nye konkurrenter på området</t>
  </si>
  <si>
    <t xml:space="preserve">rimelig meget info - så det er fint. </t>
  </si>
  <si>
    <t>Murersektionen, Træsektionen, Malersektionen</t>
  </si>
  <si>
    <t xml:space="preserve">Overordnet: Masser at lave mest for Køge kommune og erhvervsfolk. </t>
  </si>
  <si>
    <t>Stigning i pris på materialer (fx 30 pct. på tømmer) eller svært at få/ lang leveringstid. Minder om situationen i 2006/2007 før finanskrisen. Hvid isolering er slet ikke muligt at få (dels stor efterspørgsel og dels er to fabrikker som producerer hvid isolering vidst brændt ned)</t>
  </si>
  <si>
    <t>Frygtede at blive glemt før sammenlægningen, men det er positivt nok ikke oplevelsen efter sammenlægningen mellem DI og DB.</t>
  </si>
  <si>
    <t>Corona er det, der optager dem mest pt. Der er 8-9 personer, der er hjemsendt på lønkompensation, fordi de ikke kan få adgang til eksportmarkederne, der primært er Bangladesh og Grønland. De har lige fået en ny lærling. Der er altid to lærlinge og næste ledige plads er i 2023.</t>
  </si>
  <si>
    <t xml:space="preserve">Den største udfordring er helt klart, at der ikke er adgang til deres markeder i udlandet. De har 50% eksport af serviceydelser m.m. Desuden er de leverandører ril restaurationsbranchen i dk, og der er aktiviteten også faldet meget. De havde dog er godt 1. kvt. i 2020, så de kommer ud af 2020 med et lille overskud. </t>
  </si>
  <si>
    <t>Ivan Madsen er ikke den, der har mest kontakt med DI, så det føler han sig ikke helt klædt på at svare på. Det står deres bogholder Thomas Nielsen for. Han kunne godt tænke sig hjælp til at udforske muligheder på eksportmarkeder indenfor køleindustrien. Han foretrækker, at det er Thomas Nielsen, der ringer til og (mig) i næste uge for at høre, hvad de har af muligheder</t>
  </si>
  <si>
    <t>Det går godt. Vokser år for år. Meget blandet, gang i det private byggeri, mest forsyningsselskaber. Projekterne er blevet lidt mindre, flere private kunder nu.</t>
  </si>
  <si>
    <t>Daglig ledelse af styring af nu en række mindre projekter - mange privatkunder. Få men alligevel nogle kvalificerede ansøgere hver gang. For få lærlinge mange steder. Har selv 10-15% lærlinge hele tiden. Inflow fra landbruget kommer til at mangle. Kan godt håndtere mere KS - en konkurrencefordel. Grøn omstilling er ikke nået til Herning endnu - men det kommer. Har 5-6 polske medarbejdere - svært at overholde OK - meget firkantet regelsæt.</t>
  </si>
  <si>
    <t>Sparring omkring håndtering af udenlandske arbejdskraft har været skuffende. Derfor droppet at konsultere Dansk Byggeri på dette område. Oplevet som meget lidt løsningsorienterede - "I kan bare slå op i overenskomsten". Medarbejderne oplever firmaet som for lidt fleksibel.
Samme oplevelse med juridisk assistance - som de oplever at få bedre fra DMogE, synes de.</t>
  </si>
  <si>
    <t>Generelt går det fint pt. Har været på arbejde 6 dage om ugen. Coronaen i forår - gik fint. Efterår er det gået dårligt. Har haft meget sygefravær - 16 personer testet positive for Corona, flere var meget syge. Arbejder 95 % for private kunder, som har meldt afbud pga. Corona, men ser lyst på f fremtiden.</t>
  </si>
  <si>
    <t>Sygdom pga. af corona. Karentæne pga. corona.</t>
  </si>
  <si>
    <t xml:space="preserve">Meget godt tilfreds med DI. </t>
  </si>
  <si>
    <t>Godt gang i opgaverne - fuld knald på 
Mangler arbejdskraft
Stigende priser på byggematereialer</t>
  </si>
  <si>
    <t>Fastholdelse af arbejdsstyrke - kunne godt bruge 2-4 mand yderligere</t>
  </si>
  <si>
    <t>Ingen kommentarer</t>
  </si>
  <si>
    <t xml:space="preserve">Det går godt. Det er en går stærkt, de har meget travlt. Prøver at holde fokus. Alle langt mere fokuseret og bevidst omkring effektiveret nogle ting. Teams god redskab - meget mere tid ift. ikke at mødes fysisk. Dermed også optimeret forretningen. </t>
  </si>
  <si>
    <t>Svært at komme ud blandt breden af borgerne. Bygger projeker på dialog - tager flere steps</t>
  </si>
  <si>
    <t xml:space="preserve">Nej. DI har været med til at skabe et godt overblik her ved Coronanedlukningen. Det var meget udfordrende med nye udmeldinger hver uge, og der har DI været gode til at melde klart ud. </t>
  </si>
  <si>
    <t>45.20.20</t>
  </si>
  <si>
    <t>452020 Karosseriværksteder og autolakererier</t>
  </si>
  <si>
    <t>Der er alt for stille hos os. Jeg er også medindehaver af Volkswagen Lolland Falster. Her har vi været ekstra hårdt ramt pga. nedlukningen af salgsafdelingen og færre kunder på værkstedet. Vi mærker også nedlukningen på lakeringsværkstedet. Der sker færre skader, når folk arbejder hjemme. Mit håb er, at vi får åbnet "det hele op" snart, så vi kan få gang i forretningen igen. Usikkerheden om fremtiden gør også, at vi er tilbageholdende med at ansætte nye lærlinge.</t>
  </si>
  <si>
    <t>Jf. pkf 1.</t>
  </si>
  <si>
    <t>Jeg har kun søgt rådgivning hos DI få gange ift. min lakeringsvirksomhed, men vi har god gavn af medlemsskabet f.sv.a. bilforretningen. Jeg synes, I gør det godt.</t>
  </si>
  <si>
    <t>17.29.00</t>
  </si>
  <si>
    <t>172900 Fremstilling af andre papir- og papvarer</t>
  </si>
  <si>
    <t>Corona optager os ikke.</t>
  </si>
  <si>
    <t>Ingen mening. Ved ikke hvad de bruger DI til.</t>
  </si>
  <si>
    <t>Det går godt. Før første gang nogensinde har vi stort set ikke haft syge medarbejdere i år!</t>
  </si>
  <si>
    <t>Jeg kan ikke finde medarbejdere, der er gode nok.</t>
  </si>
  <si>
    <t xml:space="preserve">Vi har ikke meget at gøre med DI. Men I har været en god hjælp i forbindelse med diverse personalesager. </t>
  </si>
  <si>
    <t>At sikre leverancer og sikre, at vi kan gennemføre vores ordrebeholdning. Materialepriserne stiger - nogle gange varer det ved, andre gange er det bobler. Udfordring at tiltrække dygtige folk. Folk skal kunne noget andet i dag, end de skulle kunne tidligere. Ikke bare kunne putte i en blandemaskine. Mangler at skabe en generel samfundsforståelse af, at det er sexet at arbejde i byggebranchen. Der tænkes mest på certifikater - ikke så meget på at udføre et godt stykke arbejde. Vi skal lette administrative byrder. Økonomisk incitament frem for certificeringer, der bare koster penge og ikke skaber værdi.</t>
  </si>
  <si>
    <t>Se pkt. 1</t>
  </si>
  <si>
    <t>Se pkt. 1. Hjælp til effektiv sagsbehandling i kommunerne.</t>
  </si>
  <si>
    <t>Digital virksomheder gør det godt - . Positivt trods alt corona. Øget antal ansatte world wide</t>
  </si>
  <si>
    <t>har udfordringer med nye kunder, fordi de ikke kan mødes</t>
  </si>
  <si>
    <t xml:space="preserve">Ønske om møde med ny DI Digital direktør. God kontakt med Bente ift. Indien. Hjælper i Afrika sammen med Danida vandprojekt. </t>
  </si>
  <si>
    <t>69.10.00</t>
  </si>
  <si>
    <t>691000 Juridisk bistand</t>
  </si>
  <si>
    <t>63.11.00</t>
  </si>
  <si>
    <t>631100 Databehandling, webhosting og lignende serviceydelser</t>
  </si>
  <si>
    <t>Går godt. Ikke særskilt beørt af corona.
Fokus på vækst i medarbejdere og i omsætning.</t>
  </si>
  <si>
    <t xml:space="preserve">Dygtige IT folk savnes - hele tiden svært.
Muliggøre adgang til gode offentlige data. Dialog med ERST om det.
Planlægger at rykke til nye markeder når bedst i DK.  </t>
  </si>
  <si>
    <t>På vej til at bruge DI mere efter god dialog i efteråret.
Direktør er kommet med i udvalg og virksomheden er også blevet medlem ad DI Digital. 
Nye initiativer lover godt, udtaler Thea.
Er også medlem af DE.</t>
  </si>
  <si>
    <t>God fremgang, men forsøger at holde skruen i vandet. Mangler kvalificerede (faglærte) medarbejdere. Kan føre til forlængede leveringstider. Er nødt til at sige nej til opgaver.</t>
  </si>
  <si>
    <t>Bekymring: Materialepriserne stiger i øjeblikket (stålpriser) - "Men det er bare sådan, det er". Ved ikke, om det skyldes corona. Har vi folk nok?</t>
  </si>
  <si>
    <t>Fokus på erhvervsuddannelserne. Mangler nyudklækkede lærlinge (kleinsmede). Kan heller ikke få nyuddannede malere - de vil alle ud på Nordsøen, hvor de får mere i løn. Har søgt ufaglærte og de ringer - men er 50+ De er for gamle til hårdt fysisk arbejde (truckkørsel, vask af containere mm). Det handler om lønninger og forventningsafstemning.</t>
  </si>
  <si>
    <t>Det går rigtigt godt. Virksomheden har landede en stor opgave som gør, at de forventer det bedste regnskabsår hidtil. Virksomheden har foretaget opkøb af en VVS virksomhed for at styrke sig på dette fag område, og er nu i proces med at spalte virksomheden til to juridiske enheder for at sprede risikoen, og samle fokus på de enkelte områder.</t>
  </si>
  <si>
    <t xml:space="preserve">Er ved at spalte virksomheden til to juridiske enheder for at sprede risiko. Ellers fylder Corona meget. De var tidligere ramt at et udbrud på en byggeplads, hvor 40 af 125 håndværker blev smittet. De lukket pladsen ned i en uge, og har nu lavet yderligere tiltag og har styr på smitten. De har også lidt udfordringer med underleverandør/entrepriser, som ikke altid har gearet til størrelsen af de opgaver som virksomheden skal have løst. Det har de dog også ved at havde styr på. De nævner også bekymringen over adgang til kvalificeret (dansk)arbejdskraft både nu og i fremtiden. </t>
  </si>
  <si>
    <t>Klaus nævnte, at han synes DI skulle være opmærksom på at de ikke kun repræsenteret de store danske virksomheder, men at vi også skulle huske de små. I vores dialog kom vi også frem til, at det måske også handlede meget om den måde DI kommunikeret på, som gjorde at nogle havde det indtryk at det var de største danske virksomheder/selskaber som fik vores største opmærksomhed. Klaus appelleret til at vi også huskede de "små".
Klaus ønsker også i forbindelse med DIs corona kommunikation, at vi blev mere synlige i medierne, og at vi tør at udfordre politikkerne mere(han mente de fik for meget snor). Der synes han godt at vi kan oppe os lidt. Danske Erhverv(Brian) har alt for meget taletid jf. Klaus.</t>
  </si>
  <si>
    <t>John er på ferie og der er ikke andre i virksomheden der kan deltage.</t>
  </si>
  <si>
    <t>46.44.10</t>
  </si>
  <si>
    <t>464410 Engroshandel med porcelæns- og glasvarer</t>
  </si>
  <si>
    <t xml:space="preserve">- Deres mangeårige direktør Michael Munk er gået på pension, og en udenlandsk direktør er formelt ny adm. direkt (John Doyle, som sidder i Frankrig). I praksis er det Susanne Smith og Troels Hansen, der leder virksomheden.
- Økonomisk går det fint. Har anvendt hjælpepakker under 1. nedlukning, og oplevede en del administrativt bureaukrati her. 
- Er midt i en stor organisationsændring, som skaber uro og usikkerhed iinternt. </t>
  </si>
  <si>
    <t xml:space="preserve">Organisationsændringen fylder meget pt. og er svært oveni corona og med hjemmearbejde. 
Der omstilles til en matrixstruktur på globalt plan med opdeling i silloer, som udfordrer den skandinaviske tilgang til at arbejde. 
I fuld gang med en ny marketing og eCommerce struktur, og nogle opsigelser sker på de vilkår, der gælder i de forskellige lande.  </t>
  </si>
  <si>
    <t>Var meget glad for hjælpen i personalejura, og vigtigt at forsætte dette. Havde ikke andre input til DI. Vil gerne i gang med at anvende netværk mm.</t>
  </si>
  <si>
    <t>Vagt- og SikkerhedsIndustrien</t>
  </si>
  <si>
    <t xml:space="preserve">Selskabet er en underleverandør til LEGO og derfor ikke så ramt af COVID-19 på omsætning men det har givet nye opgaver. Fokus på crisismanagement og global vaccineudrulning i koncernen. </t>
  </si>
  <si>
    <t xml:space="preserve">Stor glæde af DI sikkerhedsnetværk. </t>
  </si>
  <si>
    <t xml:space="preserve">DI sikkerhedsnetværk kunne have et mere globalt perspektiv. De enkelte medlemmer hjælper hinanden gennem netværket. DI skaber værdi ved at knytte den type bånd. </t>
  </si>
  <si>
    <t xml:space="preserve">Martin Thygesen (MT) ser store udfordringer i forbindelse med afgifter på nye biler. Især salg af nye hybrid biler og tvunget udlæg til skat på afgifter. Han er presset på kapital, - ikke til daglige omkostninger, men til afgifter på ny bil salg.  Han tror, at der kommer konkurser på grund af manglende likviditet i dette sammenhæng    </t>
  </si>
  <si>
    <t xml:space="preserve">MT har en mekanikker der i går blev ramt af COVID - 19 og han skal træffe beslutninger på, hvorledes han kan undgå en nedlukning, da de øvrige medarbejdere er meget utrykke ved situationen.   </t>
  </si>
  <si>
    <t xml:space="preserve">minimere de administrative og likviditetsmæssige byrder i forbindelse med salg af nye biler. </t>
  </si>
  <si>
    <t>Arbejdsgiverforeningen for Kollektiv Trafik, Industriens Almene Arbejdsgiverforening, Arbejdsgiverforeningen for Turistvognmænd, ATV</t>
  </si>
  <si>
    <t>Skrevet brev til Lars Sandahl og blev ringet op (Majken). Meget tilfreds med den hurtige opfølgning. 
Corona er en meget stor mundfuld. Nu er vi nødt til at hænge i og holde ud. Det er ikke til at sige noget om hvordan vi kommer ud? Alle chauffører er sendt hjem.  Derfor ikke benyttet lønkompensation.  
Virksomheden har ingen opgaver og ingen opgaver i sigte. Normalt en omsætning på 20 mio. nu kører der 3 minibusser.
Den grønne omstilling er svær, da der i nogle byer er fremskyndet euro-normer. Det betyder at de busser firmaet har er faldet med 1/2 - 3/4 del pris. Kunne der blive en ophugningspris for fiskekuttere, som var en mulighed for fiskere?</t>
  </si>
  <si>
    <t xml:space="preserve">Hjælpepakker. Virksomheden sidder med en bitterhed nu. En oplevelse af, at branchen har været overset. Der er betalt en meget høj pris. Lige nu slæber de på gæld. Har modtaget hjælpepakke fra marts-juni - 50% af faste omkostninger. Juli-august (sommerpakke) er blevet søgt. Omsætningsnedgang kan dokumenteres langt over de 35%. Her var der 2 måneders behandlingstid. Virksomeheden bliver herefter bedt om yderligere dokumentation for aflyste arrangementer. Til slut gives der afslag uden begrundelse. Der bliver lavet en klage fra virksomheden. Svaret på klagen er standard med link til ny ansøgning. Oktober-februar er søgt - har endnu ikke fået svar. Erhvervsstyrelsen har meddelt, at de ikke kan håndtere to ansøgninger fra samme virksomhed i samme tidsperiode. Der er pres i forhold til deadline den 15. april. Revisior er tralvt optaget og han er forudsætningen for at kunne søge. Desuden er restriktionerne valgt af styrelsen og udfra dem skal virksomheden dokumentere nedgangen i indtægt. Fx. fanger en aflysning fra kundernen med baggrund i samfundssind ikke kriterierne bliver derfor ikke kompenseret.  
Virksomheden ligger i Vestjylland, hvor mange af aftaler er indgået med håndtryk - ikke kontrakt. </t>
  </si>
  <si>
    <t>Tale Transport-området op.</t>
  </si>
  <si>
    <t>Jeg ringede to gange til virksomhedens hovednummer, men telefonen meldte optaget begge gange.</t>
  </si>
  <si>
    <t>Vi er en rengøringsvirksomhed, hvilket betyder, at vi har helt vildt travlt.</t>
  </si>
  <si>
    <t>Den største udfordring lige nu er at finde manuel arbejdskraft, der gider og arbejde.</t>
  </si>
  <si>
    <t>Nej, vi er meget tilfredse</t>
  </si>
  <si>
    <t xml:space="preserve">Holde det hele i gang. Ingen problemer. Har ansat ny chauffør, der starter efter påske. </t>
  </si>
  <si>
    <t>Reglerne om vægt på biler er alt for stramme. Må max køre med 56ton, hvis man kunne køre med 62tons, er det samme udgifter, men kunne spare på co2. Det ville kunne spare hver 7. lastbil på vejene. 
Forstod ikke helt agumentet, men det vil også skabe meget mindre akseltryk på lastbilerne.
Uorganiserede i branchen underbyder.</t>
  </si>
  <si>
    <t>DI bør tage mere fat i politiske problemstillinger om vægt på biler. Danske vognmænd vil ikke tage det op. Henriette Kjær havde god artikel om det. Jørgen Andersen vil gerne bidrage yderligere, hvis DI ønsker det uddybet.</t>
  </si>
  <si>
    <t xml:space="preserve">Det går fint. De har rigtig travlt for tiden da de levere olie og benzin. </t>
  </si>
  <si>
    <t xml:space="preserve">Miljølovgivning i forhold til grøn omstilling. Virksomheden ved ikke, hvad de skal investere i i fremtiden da der endnu ikke er fastlagt en klar plan for den grønne omstilling. Udover dette fylder corona en del for deres ansatte da alle medarbejdere arbejder for sig selv. </t>
  </si>
  <si>
    <t xml:space="preserve">Virksomheden mener at DI's politik omkring grøn omstilling er for aggressiv. Virksomheden mener ikke, at DI holder øje med deres branche. </t>
  </si>
  <si>
    <t xml:space="preserve">Corona - men været heldige, at kunne holde værkstedet åbnet. Fuld skrald på 2020 - særlig frem til sommer. Værkstedet kører. Men optaget af bilsalget - står stille fordi folk er forvirrede over hvad de skal køre grundet diskussionen om afgifter og forbud mod diesel og benzinbiler. Er det el-biler, brint eller hvad kommer til at sælge. 60.-120.000 kr. klassens biler bliver det som kommer til at sælge fremover (bil nr. 2)
Også værkstedsmæssigt. Hvad skal reparere fremadrettet. Folk vil lease fremfor at købe brugte elbiler. </t>
  </si>
  <si>
    <t>Kan ikke få de rigtige folk. Bliver nødt til selv at oplære dem.
Skal nok klare sig - men svært at orientere sig i forhold til hvordan udviklingen går og hvilke biler, som man skal satse på - herunder prisklasser/fordeling brugte/nye m.v.</t>
  </si>
  <si>
    <t>Bruger Dansk Bilbrancheråd. Enkelte gange Bilbranchen.</t>
  </si>
  <si>
    <t>FødevareIndustriens Arbejdsgiverforening</t>
  </si>
  <si>
    <t>10.13.00</t>
  </si>
  <si>
    <t>101300 Produktion af kød- og fjerkrækødprodukter</t>
  </si>
  <si>
    <t>Anders Jensen er ikke tilgængelig i dag. Jeg lægger en besked hos sekretæren, og Anders kan så ringe tilbage, når han har tid.</t>
  </si>
  <si>
    <t>Nedrivnings- og Miljøsaneringssektionen, Diamantentreprenørsektionen</t>
  </si>
  <si>
    <t>Det går godt hos dem. Der er rimelig beskæftigelse, selvom de har lidt mindre at lave i år end sidste år. Det har de så sat holdet efter. Men generelt set går det godt.</t>
  </si>
  <si>
    <t xml:space="preserve">Ikke sådan rigtigt. </t>
  </si>
  <si>
    <t xml:space="preserve">Det er lidt svært, fordi man jo ikke kender DI så godt endnu, men overordnet set tilfreds. Han sidder i Nedrivernes bestyrelse, og nogle gange synes han, at de går foran i sager, hvor DI og DI Dansk Byggeri ikke er enige, og det er jo politisk, men ellers er vi meget flinke. </t>
  </si>
  <si>
    <t>LH Gulve A/S har under coronakrisen oplevet en relativt stabil omsætning og har kørt med stort set uforandre medarbejderstab gennem det seneste år. Dan Virkelyst Johansen har været optaget af organisationensarbejdet og følge ganske nøje med i forløbet af sammenlægningen mellem DI og Dansk Byggeri og har en række bekymringer i øjeblikket. Det gælder ikke mindst det regionale samarbejde, som hav selv er en del af.</t>
  </si>
  <si>
    <t>Der opleves i øjeblikket store prisstigninger på byggematerialer, samat store leveranceproblemer. Dan Virkelyst Johansen vil gerne have analyse af og oplysninger om årsagen til dette og om det er et forbigående fænomen eller har længerevarende karakter. Han oplever at gulvbranchen har givet sig selv problemer i dagligdagen ved at opstille alt for høje og knivskarpe tolerancekrav/regler for sig selv. De har svært ved at finde velegnet elever.</t>
  </si>
  <si>
    <t>Når medarbejderne kontates skal de være skarpe og kompetenter og forstå at navigere i en organisation med forskellige interesser. Ved interessekonflikter med andre medlemmer, oplever han, at medarbejderne får "uld i mund", da de ikke vil/tør inddrages i at tage stilling i en interessekonflik. Han bør nok kontaktes.</t>
  </si>
  <si>
    <t xml:space="preserve">Der er gang i butikken. Lidt for meget gang, måske. Vi mangler medarbejdere. Det er hårdt for os, fordi mange af de aftaler der bliver indgået, betyder at arbejdet skal begyndes inden en bestemt tidsperiode. En udfordring, at der kommer flere op fra udlandet. </t>
  </si>
  <si>
    <t xml:space="preserve">Det er for mange offentlige projekter lige nu. Det burde være spredt mere ud over tid. Der er udfordringer med at håndtere lærlinge. Vi betaler en afgift til staten, fordi vi ikke har lærlinge. Aftalen for stilladsuddannelsen gælder ikke for stilladsbranchen. Derfor skal vi betale bøder. Vi oplever ikke, at Dansk Byggeri hjælper os med den problemstilling. </t>
  </si>
  <si>
    <t xml:space="preserve">Vi kunne godt tænke os, at DI gjorde noget mere for at hjælpe stilladsbranchen mere. Men det er svært, når DI også skal hjælpe murerne og tømrerne. Specielt ift. arbejdsmiljøregler, hvor der blandt andet var mere fokus på stilladsbranchens muligheder. </t>
  </si>
  <si>
    <t>Udfordringer ift. skattebetaling, og megen administrativt arbejde.</t>
  </si>
  <si>
    <t>Udfordringer ift. betaling af skat for 2020. De havde ikke udfordringer med driften af virksomheden under Corona, nærmest tværdigmod, men har ikke kunnet få lov at betale skat sidste år, så de har stået til negativ rente i banken.</t>
  </si>
  <si>
    <t>De vil meget gerne, at der for helt små virksomheder kan blive en noget lettere administrativbyrde end i dag. De er ikke særligt store, og har derfor ikke en kontoransat til at tage sig af alle de indberetninger der skal foretages, så det virker meget administrativt tungt at være medlem af DI.</t>
  </si>
  <si>
    <t>24.10.00</t>
  </si>
  <si>
    <t>241000 Fremstilling af råjern og råstål samt jernlegeringer</t>
  </si>
  <si>
    <t>Ringede to gange. Han var optaget af møder, men tog kort tlf. Vil gerne springe over at deltage.</t>
  </si>
  <si>
    <t>Masser laver! Bruger ikke Dansk Byggeri så meget. Bruger dog vores gode entrpriseskabeloner (f.eks. entreprisekontrakt)</t>
  </si>
  <si>
    <t>Svært nogle gange at få kvalificeret arbejdskraft</t>
  </si>
  <si>
    <t xml:space="preserve">Drive vores forretning </t>
  </si>
  <si>
    <t xml:space="preserve">Vækst. Vi introducerer løbende nye omsætningslinjer og produkter. Det giver både vækst og udfordringer. </t>
  </si>
  <si>
    <t xml:space="preserve">Vi benytter allerede de staffingydelser der er, og dem er vi glade for. Netværk og koordinering på tværs har der tidligere været mere af i DI Digital, men det er loddet lidt af på det senete. Der har været tilbud, men det har ikke været relevant for os. Kan godt savne flere relevante tilbud såsom  netværksarrangementer, virtuelle meet ups med erfartingsudveksling osv. Muligheder for at hoste et tema - mere community. </t>
  </si>
  <si>
    <t xml:space="preserve">Det går faktisk fint. De har mange udenlandske medarbejdere hvilket i disse coronatider er en udfordring. </t>
  </si>
  <si>
    <t xml:space="preserve">Corona er en stor udfordring for dem. De har mange udenlandske medarbejdere, hvilket betyder at når de skal tilbage til deres hjemland skal de i karantæne  det samme skal de når de skal ind i Danmark igen. </t>
  </si>
  <si>
    <t xml:space="preserve">Der er aftalt møde med personalejura (Henrik Olsen).  
Mht. hvad DI kan gøre så er det aftalt at vi holder et online møde snarets hvor hans chef for Danmark også er med. Her vil vi drøfte de mange muligheder som DI kan tilbyde.  </t>
  </si>
  <si>
    <t xml:space="preserve">Virksomheden har klaret sig godt igennem corona-krisen indtil videre. </t>
  </si>
  <si>
    <t>Nej, ikke på arbejdsmæssige plan.</t>
  </si>
  <si>
    <t xml:space="preserve">Virksomheden er i forhold til corona-håndteringen tilfreds med DI's opdateringer, politiske arbejde med hjælpepakker mv. Der er ikke noget, vi kan gøre bedre, medmindre vi har mulighed for at ændre på de stigende råvarepriser. </t>
  </si>
  <si>
    <t xml:space="preserve">Familieejet virksomhed som er blevet opkøbet af en større koncern for ca 2 år siden. Og Thomas Vilmar er selv startet for 1½å år siden. Arbejder på at finde sit leje inden </t>
  </si>
  <si>
    <t xml:space="preserve">1) Finde sin plads inden for en større handelskoncern - det kan være en smule svært at gå fra en familieejet virksomhed til en større handelskoncern. Do's and don'ts. 2)Thomas kom med et eksempel hvor kan fik hjælp af DI: Fik assistance til en sag med en medarbejder, som var sygemeldt. Fik mere fornemmelsen af, at han selv skulle gå med livrem og seler end egentligt at få en retvisende  melding om, hvordan han skulle løse udfordringen med medarbejderen. Men ikke utilfreds!  </t>
  </si>
  <si>
    <t xml:space="preserve">Lige nu er de i Belgien. Når de finder et leje hvor hverdagen går går - kan han godt være interesseret i at blive kontaktet mht. at komme ud på flere eksportmarkeder inden for deres branche. </t>
  </si>
  <si>
    <t>Det går godt. Har travlt.</t>
  </si>
  <si>
    <t>Nu trænger vi til noget mere genåbning. DI må gerne give mere gas på den front. Det går for langsomt. Vi kører også for underholdningsindustrien, men det har vi ikke kunnet mærke, da vi har fået andre opgaver i stedet.</t>
  </si>
  <si>
    <t>Pres endnu mere på for genåbning. DI skal gøre endnu mere, og det skal gå hurtigt.</t>
  </si>
  <si>
    <t xml:space="preserve">Der er ikke registeret et telefonnummer i Super Office på den administrerende direktør Conrad Ilsch. Han er den eneste medarbejder, der er registreret på virksomheden. Jeg har lagt besked på hovednummeret. </t>
  </si>
  <si>
    <t>Industriens Arbejdsgivere i Danmark, Skibs- og Bådebyggeriernes Arbejdsgiverforening</t>
  </si>
  <si>
    <t>Ikke mulig at træffe trods flere forsøg 
Telefonsvarer: "Kan ikke træffes pt. (på Engelsk og Fransk) prøv igen senere....</t>
  </si>
  <si>
    <t>Det går godt. Industrivirksomhed, som arbejder med ståkonstruktioner. De har slet ikke været berørt af pandemien.</t>
  </si>
  <si>
    <t>Det går så godt i virksomheden.</t>
  </si>
  <si>
    <t>Han er glad for sit medlemskab. Han får god hjælp fra Personalejura. Også i år. Godt og værdifuldt for ham og virksomheden.</t>
  </si>
  <si>
    <t>Igennem et corona-år. Behandlingen af gået død. Udskydelse af stor ordre med altaner. Koster mange penge. Der er kommet gang i en masse ting. Meget tegner lysere, så ikke alt er sort</t>
  </si>
  <si>
    <t>som ovenfor. Prisstigninger på stål. Mange virksomheder har problemer med købehanvs kommune pga. administrativ langsomlighed. Koster arbejdspladser. Ikke kommunen alene. AB 92 og AB 18? Tilføjelser er hård ved mange små entreprenører, der bliver trynet af mindre entreprenører. (voldgiftsager)</t>
  </si>
  <si>
    <t xml:space="preserve">Der er brug for fokus på hvorfor der så mange voldgiftsager. Sager tager lang tid og energi. </t>
  </si>
  <si>
    <t>upåvirket af corona.</t>
  </si>
  <si>
    <t>visse lande svære at komme til pga corona</t>
  </si>
  <si>
    <t>tilfredse med medlemskabet.</t>
  </si>
  <si>
    <t>Murersektionen, Industriens Arbejdsgivere i Danmark, Kjøbenhavns Smedelaug</t>
  </si>
  <si>
    <t xml:space="preserve">Godt, men ramt af covid som så mange andre. </t>
  </si>
  <si>
    <t>Ikke umiddelbart, har godt styr på det :)</t>
  </si>
  <si>
    <t xml:space="preserve">Mangler overblik over indhold af medlemsskabet. 
Huset er blevet for stort så det er enormt tidskrævende at finde frem til de rette personer ved kontakt. Kunne godt tænke sig et kontaktsheet, et overblik over relevante kontaktpersoner for deres type af virksomhed. 
Havde søgt juridisk assistance et par gange men blev afvist fordi modparten også var medlem. Dette var meget utilfredsstillende for ret skal vel være ret og et af argumenterne for at være medlem er jo netop, at den juridiske bistand er inkluderet i medlemsskabet. 
Vil gerne have artikel / annonce / reklamer i DI-business og søger oplysninger om det kan lade sig gøre. </t>
  </si>
  <si>
    <t>Virksomheden oplever, den er reduceret voldsomt pga. nedlukning og nedgang i rejseaktivitet. Derfor er det hele meget stille lige nu, men humøret var optimistisk for fremtiden trods total nedgang i aktivitet. Så snart rejseaktiviteten stiger igen, vil de rekruttere flere medarbejdere og få gang i forretningen, men lige nu fungerer det fint med hjælpepakkerne, som virksomheden gør brug af. Peter Urhammer havde ikke andet at berette, som fyldte meget i øjeblikket.</t>
  </si>
  <si>
    <t>Udfordringen er pt. at der er lukket for rejseaktiviteten. Så snart flyene begynder at flyve mere igen, vil virksomheden opleve fremgang. Men det er uvisheden om, hvornår det sker, der fylder ekstra meget. Men Peter følger med i, hvad DI siger på det område, og han føler sig godt informeret.</t>
  </si>
  <si>
    <t>Peter Urhammer siger, de bruger DI, når der er behov. Navnlig af personalejuridsk karakter, har der på det seneste været et stort behov for rådgivning. Det er en rådgivning, Peter Urhammer har været glad og tilfreds ved. Virksomheden har tidligere været medlem af SBA, men fordi de ikke har rengøring mere, så er de meldt ud igen. Virksomheden kender til Vikarbranchen, men ønsker selv at tage kontakt, hvis han vil høre mere om medlemsskabet. Peter Urhammer er tilfreds med medlemsskabet og kan ikke pege på forbedringsforslag for hans virksomhed.</t>
  </si>
  <si>
    <t>Har mange opgaver og ordrebogen er fyldt godt op.</t>
  </si>
  <si>
    <t>Kan have svært ved at følge med, men på det seneste har det tilsyneladende været en smule lettere at rekruttere arbejdskraft.</t>
  </si>
  <si>
    <t>Vurderer at DI overordnet set gør det godt, og synes at påvirke beslutningstagerne i den rigtige retning.</t>
  </si>
  <si>
    <t>Det går rigtig godt for tiden. Der er fart på - kunderne kommer helt af sig selv</t>
  </si>
  <si>
    <t>De største udfordringer pt er at skaffe folk og materialer</t>
  </si>
  <si>
    <t>ikke lige nu</t>
  </si>
  <si>
    <t xml:space="preserve">Det går godt. Vi er meget afhængigt af eksport til tredje land. Eksport licenser er en vigtig del af det. Vi slås med KINA, og de er restrektiv. Vi er suspenderet. De siger de har fået COVID 19 i en frossen kasse hellefisk. Men som helhed er det ikke en stor betydning. </t>
  </si>
  <si>
    <t xml:space="preserve">Kan COVID 19 smitte via frosne fødevarer? Der er WHO og andre der siger at det ikke gøre. Vi har ikke haft udfordringer. </t>
  </si>
  <si>
    <t xml:space="preserve">Jeg har været medlem i mange år. Jeg synes aldrig de har hjulpet mig. Jeg synes simpelthen ikke I hjælper særlig meget med os SMVer. kontakt oplysninger til Rusland også import tilladelser. </t>
  </si>
  <si>
    <t>Mette Frederiksen skulle sendes hjem til Jylland igen. . Genåbning af samfundet. Hans egen branche har det fint, men han har stor forståelse for de brancher, der er lukket ned. Han mener, at prisen for nedlukningen har været alt for stor, og han synes at DI godt kunne skubbe mere på for dette.</t>
  </si>
  <si>
    <t>Han har selv masser at lave, men synes generelt at samfundet skal åbnes mere op.</t>
  </si>
  <si>
    <t>Hans virksomhed har rigeligt at lave, men DI må gerne være mere offensive på genåbningsstrategien. Han kan slet ikke forstå, at der ikke er mere modstand mod den linje som regering kører benhårdt.</t>
  </si>
  <si>
    <t xml:space="preserve">Corona har kostet ca. 40% på eksporten, men det går nu meget godt endda. </t>
  </si>
  <si>
    <t>Corona. Men er ganske godt tilfreds med medlemskabet af DI. Vi løser de problemer der opstår både professionelt og sikkert.</t>
  </si>
  <si>
    <t>I skal være bedre til at forpligte de helt store virksomheder på lærlingedagsordenen.</t>
  </si>
  <si>
    <t xml:space="preserve">Arbejde ekstra travlt pga. corona og ekstra udfordringer med mange virksomheder har større krav virksomheder </t>
  </si>
  <si>
    <t xml:space="preserve">Nedlukningerne gør det svært for arbejdsgiver, da man har fire måneders opsigelse på medarbejdere. Overenskomsten giver en manglende fleksibilitet. Hun fortæller desuden, at de ikke har været omfattet af Force Majure ved lokale/regionale nedlukninger som sidste år, fordi kommunen henviser til, at de skal bruge arbejdsdeling, der er for dyrt. Virksomheden vil gerne tilmeldes SBA's nyhedsbrev. </t>
  </si>
  <si>
    <t>Virksomheden har været påvirket i 2. kvartal 2020 fordi de blev lidt nervøse for hvordan det ville gå da det hele lukkede nede grundet corona -  men siden sommer har de ikke haft udfordringer - større efterspørgsel. Det der optager dem meget lige nu er at forsøge at skaffe jobs til deres håndværkere.</t>
  </si>
  <si>
    <t>Prisstigninger på materialer træ og stål 20-30 %. Virksomheden vælger selv at "æde" differencen over for kunden.</t>
  </si>
  <si>
    <t>De synes godt at DI kunne skaffe dem nogle byggeopgaver :-)</t>
  </si>
  <si>
    <t xml:space="preserve">Det går rigtig fint. Der var en lille smule stilstand i december, men ellers er alt meget normalt. Har ikke fået hjælpepakker eller andet. </t>
  </si>
  <si>
    <t>"Nej, det kører bare derud a'"</t>
  </si>
  <si>
    <t xml:space="preserve">Er meget glad for DI. Ringer når der er problemer - her er folk så flinke og gode til at hjælpe.  </t>
  </si>
  <si>
    <t xml:space="preserve">Ansætter mange nye medarbejdere (sælgere/markedsføring, HR/rekruttering. Teknisk tegner). Meget tid på nyansættelser og nye lokaler. Heldige under Corona. Ikke påvirket så meget de sælger til fødevarer industrien. Ikke møde kunder. Gerne vækste og i år har set positivt ud, ligesom sidste år. Svært at komme over grænserne. Er ved at sirke el-biler til sælgere. Arbejder på sundhed og bæredygtighed gennem virksomhed. </t>
  </si>
  <si>
    <t>Anlæg i udlandet og det gør det svært at tilse pga. corona.</t>
  </si>
  <si>
    <t>NA</t>
  </si>
  <si>
    <t xml:space="preserve">Det går fint. </t>
  </si>
  <si>
    <t xml:space="preserve">Det er fint, har ikke brugt os endnu. </t>
  </si>
  <si>
    <t>70.10.10</t>
  </si>
  <si>
    <t>701010 Ikke-finansielle hovedsæders virksomhed</t>
  </si>
  <si>
    <t xml:space="preserve">Ikke påvirket af corona. </t>
  </si>
  <si>
    <t>De har en elev på barsel, det er lidt bøvlet. Ansat to nye ift. ansættelseskontrakten. De er glad for personalejura.</t>
  </si>
  <si>
    <t xml:space="preserve">Lidt bøvl omkring barsel ang. forståelsen. Det var lidt for svært og forvirrende, og uklart. Men virksomheden har fået svaret nu. </t>
  </si>
  <si>
    <t xml:space="preserve">Det går godt. Vi har travlt. Det der bekymrer os mest er leveringstider og stigende priser på råvarer. </t>
  </si>
  <si>
    <t xml:space="preserve">Se ovenfor. Det er svært at skaffe kvalificeret arbejdskraft. Vi bruger ikke udenlandsk arbejdskraft - pga. firmapolitik. </t>
  </si>
  <si>
    <t xml:space="preserve">Vi er hovedsageligt i kontakt ifm. overenskomst. Generelt oplever vi, at DI løser problemerne, når vi kontakter jer. </t>
  </si>
  <si>
    <t xml:space="preserve">Mærker ikke meget til corona, stort  set uændret marked. </t>
  </si>
  <si>
    <t xml:space="preserve">Problem med elever, der skal have kørekort, corona giver ventetider. 
Stort problem i transportbranchen, at sort aflønning vinder stor udbredelse - det underminerer fuldstændig. Timesedler viser 7,5 time, men alt overarbejde udbetalies sort. SKAT skal ud og tjekke + DI presse på. </t>
  </si>
  <si>
    <t xml:space="preserve">DI skal gå MEGET hårdere til værks for at beskytte de medlemmer, der arbejder efter reglerne - dem, der snyder skal straffes (arbejdsmiljø, skat o.lign.). Ellers er min virksomhed væk om 5 år. </t>
  </si>
  <si>
    <t xml:space="preserve">Er ude af huset og ikke tilbage før i midten af den kommende uge. </t>
  </si>
  <si>
    <t xml:space="preserve">Godt, har haft travlt. </t>
  </si>
  <si>
    <t>Mangel på kvalificerede medarbejdere. Tager selv lærlinge.
Materialemangel - problemet er, at efter danske regler er det entreprenørens ansvar, hvis der mangler materialer, og det skyldes jo corona</t>
  </si>
  <si>
    <t>Er meget begejstret, bruger DI BD meget, også juridisk afd. Ikke noget, der kan gøres bedre. Ros til omstillingen.</t>
  </si>
  <si>
    <t xml:space="preserve">Generelt meget travlt i øjeblikket. </t>
  </si>
  <si>
    <t>Det er - som altid - svært at skaffe nok gode folk. 
Materialer: Det er ekstra svært at skaffe de nødvendige materialer i øjeblikkek. Og priserne på materialer går op - f.eks. er pris på isolering steget med 4+% på en måned. Det virker som om nogle andre firmaer hamstrer materialer</t>
  </si>
  <si>
    <t xml:space="preserve">Virksomhewden bruger løbende DI til at rådgive, var i kontakt så sent som i dag. </t>
  </si>
  <si>
    <t xml:space="preserve">Har masser af arbejde, travlhed fordi folk bygger om, skifter køkkener mv. Nu er det forår så gang i udendørs aktiviteter. Har fået ekstra travlt under coronakrisen, fordi kunder har sparet på rejsebudgettet. </t>
  </si>
  <si>
    <t xml:space="preserve">Største udfordring er at skaffe kvalificeret arbejdskraft, når virksomhed vokser så hurtigt. Har ansat ekstra 25-30 medarbejdere i løbet af 3-4 måneder. Udvider nu antallet af lærlinge fra 4 til 6. </t>
  </si>
  <si>
    <t xml:space="preserve">Er glad for medlemskab af DI. Overgang fra Dansk Byggeri har fungeret godt. Tilfreds med informationsstrøm af mails mv. og har deltaget i flere af DI’s kurser med fordel. </t>
  </si>
  <si>
    <t xml:space="preserve">Det går meget godt. </t>
  </si>
  <si>
    <t>Har ikke været ramt af corona.</t>
  </si>
  <si>
    <t>Sætte kontingent ned. Bruger ikke medlemsskabet særlig meget. Bruger heller ikke ATL.</t>
  </si>
  <si>
    <t>2020 gik fint uden store coronabegrænsninger i 2020. Lidt stille nu, men ikke alarmerende.</t>
  </si>
  <si>
    <t xml:space="preserve">Nej. Hovedvægt af kunder er private, sommerhuse, boligrenovering i højsæde pga coronaen. </t>
  </si>
  <si>
    <t>bevare og styrke den gode kommunikation via nyhedsbreve m.v.</t>
  </si>
  <si>
    <t>Virksomheden har meget travlt og det der optager dem mest lige nu er problemet med levering af materialer.</t>
  </si>
  <si>
    <t>Udfordringer med levering af materialer fylder rigtig meget, specielt er der sat stop for sundolit som jo er 1. step til at bygge et hus.</t>
  </si>
  <si>
    <t>Han synes godt vi kunne fortælle de forskellige producenter at de ikke skulle stoppe leveringen af materialer :-)</t>
  </si>
  <si>
    <t xml:space="preserve">Opfordrer til at man i den grønne omstilling ikke glemmer de etablerede markeder i jagten på nye. Konkret off-shore. </t>
  </si>
  <si>
    <t xml:space="preserve">De har udviklet sig ifm corona og har skåret medarbejder staben til og satser på cfc fræsning, flexisibilitet og korttidsplanlægning. Hurtig omstilling. Svært at få gode folk, også lærlinge. </t>
  </si>
  <si>
    <t xml:space="preserve">Huske de etablerede. </t>
  </si>
  <si>
    <t>Det går godt. De kunne få det til at løbe rundt, og de har haft meget at lave også under corona.</t>
  </si>
  <si>
    <t>De har svært ved at finde medarbejder og lærlinge.
Derudover nævnte Poul, at de højere oppe har lagt alt ansvar ind hos entreprenørene, og ikke hos råsgiverne. Så når noget går galt, så giver de entreprenørene skylden.</t>
  </si>
  <si>
    <t>Poul ville gerne sende et eksempel ind på ovenstående problem til deres kontaktperson i DI Dansk Byggeri, også ville han gerne have, at vi kunne tage det op.</t>
  </si>
  <si>
    <t xml:space="preserve">Ringtigt godt, travlt. </t>
  </si>
  <si>
    <t>Oplever meget store prisstigninger fra leveranadører. 
Covid-19 situationen meget krævende; test af medarbejdere meget tidskrævende</t>
  </si>
  <si>
    <t>Bedre ordninger omkring kompensation i.f.m. Covid-19 situationen. Udgifterne højere end den samlede indtjening og fakturering tilsammen.</t>
  </si>
  <si>
    <t>73.11.90</t>
  </si>
  <si>
    <t>731190 Anden reklamevirksomhed</t>
  </si>
  <si>
    <t xml:space="preserve">Coronajura særligt i anden bølge fra december </t>
  </si>
  <si>
    <t>Som ovenfor. Godt tilfredse . To som skal afskediges men som afventer udløb af hjælpepakker. Sikre driften. Pengene værd.</t>
  </si>
  <si>
    <t xml:space="preserve">Et sted hvor man kan søge mere samlet i forhold til virksomhedstype. SMV indenfor branchen med ca. 20 mand. </t>
  </si>
  <si>
    <t>De klarer det fint alt taget i betragtning. Optaget af at få de rette ressourcer og de rette komptencer hos nye medarbejdere.</t>
  </si>
  <si>
    <t>Samme som ovenfor. De gør sig i e-handel, så ikke nødvendigvis så hårdt ramt af corona.</t>
  </si>
  <si>
    <t>Vigtigste: Folk skal flytte til København. Gøre det attraktivt.</t>
  </si>
  <si>
    <t xml:space="preserve">Mangel på kvalificeret arbejdskraft. Udenlandsk arbejdskraft OK - men de skal have en fagligt uddannelse og dem er der ikke meget af.  </t>
  </si>
  <si>
    <t xml:space="preserve">Der er for mange e-mails om ikke relevante emner for en byggevirksomhed. Muligheden for at fravælge information. Seneste eksempler er Alexander Voss legat. Mere faglighed og om overenskomster. </t>
  </si>
  <si>
    <t>Det går godt lige nu - sidste år gik det ikke så godt. Vi har gået fast ude i lufthavnen, og så blev der lukket. 80 % af vores aktivitet var i lufthavnen, og det forsvandt over natten. Har været ude at finde andre kunder, men skal tilbage til lufthavnen, når der åbnes igen.</t>
  </si>
  <si>
    <t>Nej vi skal bare holde forretningen i gang. Går bare og hungrer efter, at den normale hverdag kommer i gang igen.</t>
  </si>
  <si>
    <t xml:space="preserve">Benytter mig ikke af noget som helst. Er ikke udfordret med medarbejdere - de har været her i mange år. </t>
  </si>
  <si>
    <t>Virksomheden oplyser at de er igang med at blive flyttet over til Danske malermestre.</t>
  </si>
  <si>
    <t>Virksomheden oplever at DI's konsulenter bliver kørt over på mæglingsmøde, grundet manglende håndværksmæssig faglig indsigt. Virksomhden oplever derfor ikke at få den hjælp de har behov for.</t>
  </si>
  <si>
    <t>Virksomheden ville gerne at de havde samme konsulent tilknyttet hvergang de havde et mæglingsmøde. Så de viste at konsulenten viste at hvilke faglige udfordringer der også kunne være. De oplever at starte forfra hvergang de for en ny konsulent ud til et mæglingsmøde.</t>
  </si>
  <si>
    <t xml:space="preserve">Gang i 2021, det er startet sløvt i år - renovering, erhverv og foreninger, udbud </t>
  </si>
  <si>
    <t xml:space="preserve">Det er som det plejer -. byggesektoren har hele tiden været i gang. </t>
  </si>
  <si>
    <t xml:space="preserve">Uro, drukner, brancheanalyse, savner involvering. </t>
  </si>
  <si>
    <t>Geert Hansen holder fri i dag, så han kunne ikke træffes.</t>
  </si>
  <si>
    <t>Bankerne. De er ikke hjælpsomme. Han er blevet 63, og kan ikke få hjælp længere.
Men ellers er der gang i butikken. Har problemer med at følge med. Svært at få folk. Vil helst ikke bruge udenlandsk arbejdskraft.</t>
  </si>
  <si>
    <t>Adgang til kapital. Banken er ufleksibel pga hans alder.
Adgang til arbejdskraft.</t>
  </si>
  <si>
    <t>Han er glad for Byg og har altid været det. Ved ikke så meget om DI endnu.</t>
  </si>
  <si>
    <t>Det går ok. De har travlt, så de kan ikke klage, som Lars udtrykte det.</t>
  </si>
  <si>
    <t>Det er en kæmpe udfordring for dem, at malerarbejdet bliver nedprioriteret på et projekt. De oplever gang på gang, at de kommer ud på et projekt til den aftalte tid og egentlig skulle kunne gå i gang med malerarbejdet, men så er de andre ikke færdige med deres, så malerarbejdet kan ikke komme i gang til den aftalte tid, til trods for, at de har lavet huskesedler, mv på forhånd og klappet af, hvad der skal være færdigt, før end at malerne kan gøre deres... Så det er en kæmpe udfordring og til stor stor gene for dem. Lars sagde også, at det ikke bare er dem der er ude for det - det er en generel udfordring for danske malere, at deres arbejde bliver nedprioriteret.  Og at deres arbejde gang på gang bliver udsat. Som han sagde, han har jo ikke tid til at skulle gå rundt og kvalitetstjekke de andres arbejde og køre rundt og tjekke hvorvidt de nu også  er færdige med deres  - det er meget utilfredsstillende!</t>
  </si>
  <si>
    <t>Som sagt, en kæmpe udfordring med at de har en følelse af, at deres arbejde bliver nedprioriteret. Og det skal der gøres noget ved! Jeg kunne forstå på ham, at det var også noget de var i dialog om i Malersektionen - og at det var blevet taget op, at der skal der gøres noget ved. Men der sker ikke rigtig noget. Jeg lovede at notere det og pointere, at det er en kæmpestor udfordring for dem!</t>
  </si>
  <si>
    <t xml:space="preserve">Overordnet så det godt. LIdt afdæmpet, men støt ordreindgang. Medarbejdere et problem. Kvalitetskrav i strid med medarbejdere/lærlinge kompetencer. Corana nedlukning </t>
  </si>
  <si>
    <t>Aflevering til kunder ifter gennemførte projekter bliver tungere og dyrere.</t>
  </si>
  <si>
    <t>Grundlæggende tilfreds.
Fokus på kvalificerede lærlige er vigtigt !
Efterspørger dialog om rensning af malerværktøj/genbrug af vand.</t>
  </si>
  <si>
    <t xml:space="preserve">De oplever ikke specielle udfordringer lige nu. De leverer til byggeriet. </t>
  </si>
  <si>
    <t xml:space="preserve">Det har fungeret ok med deres udenlandske medarbejdere. De bruger polske medarbejdere. Nogle af dem var i Danmark i forvejen, og de er blevet i Danmark. </t>
  </si>
  <si>
    <t>Mails fra DI er meget lange. Han savner noget mere specifik info ELLER en indholdsfortegnelse.</t>
  </si>
  <si>
    <t xml:space="preserve">Det går rigtig godt. Virksomheden oplever at have meget travlt - vækset 50% det sidste års tid. især bygge og anlægbranchen er årsagen.  </t>
  </si>
  <si>
    <t xml:space="preserve">Nej, de er godt tilfredse. Pt. er dialog om overenskomster og med DI Dansk byggeri om andre områder. Ønsker at deltage på DI webinarer, når der er mere luft i kalenderen, men føler sig godt informeret om, hvad der er på hylderne. </t>
  </si>
  <si>
    <t>Murersektionen, Bygningsentreprenørsektionen</t>
  </si>
  <si>
    <t>Christian Tolstrup Andersen sidder ikke hos Marielyst Vognmandsforretning A/S men hos nogen, der hedder DK Miljø (tlf. 56712850)</t>
  </si>
  <si>
    <t>Det går godt. De er ikke mærket af corona. Det der fylder er daglig drift, at holde sig inden for deres  strategiske mål. Være på udkig efter evt. nye opkøb for at ekspandere deres virksomhed</t>
  </si>
  <si>
    <t>Ikke som sådan. Deres sæson starter lige om lidt - fra marts til og med jul.  I vinterhalvåret er er mere stille.</t>
  </si>
  <si>
    <t>Danmarks statistik. Men kan godt se hvorfor man skal udfylde spørgeskemaer. Kan være en smule svært, når man er ejer og har mange bolde i luften, også at skulle udfylde skemaer. Men det kan DI jo ikke gøre for (";)</t>
  </si>
  <si>
    <t>Fint - vækst, vækst.</t>
  </si>
  <si>
    <t>COVID-19: Korte bane ift. nysalg - men det kommer til at booste fremadrettet.</t>
  </si>
  <si>
    <t>Det er der nok, men han kunne ikke lige sætte en finger på det - aftalte at jeg sendte en mail med netværk mv. til orientering.</t>
  </si>
  <si>
    <t>Ikke ramt af corona i Stillads-firmaet. Flere selskaber. På selve bygge anlæg kører det fint. Arbejdsmiljø optager virksomheden. Har også eventfirma (Mars Eventsupply A/S), som er hårdt ramt. Eventfirmaet har brugt hjælpekakker og har oplevet postitiv respons fra Erhvervsstyrelsen - alt i alt god oplevelse med hjælpepakker - andre firmaer har måske ikke taget ansøgningsprocessen så seriøst.</t>
  </si>
  <si>
    <t xml:space="preserve">Arbejdsmiljø. Har lige anket sag ift. om medarbejdere har personligt ansvar fx ift. seler og rækværk. Understreger, at der selvfølgelig skal være godt arbejdsmiljø, men behov for personlig bøde til medarbejdere (ligesom fx færdselsforseelser og sikkerhedssele i bilen). </t>
  </si>
  <si>
    <t>Klaus Withen Bjerregaard er i bestyrelsen for stilladssektionen. Føler sig rimelig velkommen. Bemærker, at stilladssektion er god stor med 70 virksomheder. Godt kollegialt samvær. Oplever opbakning til det system, men bemærker det måske godt kan prioriteres lidt mere ift. ressourcer. DI kører måske lidt mere professionelt som en virksomhed end Dansk Byggeri, men alt i alt fint. For tidligt at sige præcise, hvad der kan gøres mere, det viser sig nok i løet af et års tid.</t>
  </si>
  <si>
    <t>Stenhuggersektionen</t>
  </si>
  <si>
    <t>23.70.00</t>
  </si>
  <si>
    <t>237000 Tilhugning, tilskæring og færdigbearbejdning af sten</t>
  </si>
  <si>
    <t>Har klaret sig godt igennem COVID-19 krisen. Ingen afskedigelser.</t>
  </si>
  <si>
    <t>Øget tilgængelighed ift. personalejurdiske sprøgsmål. (eneste man bruger DI til).</t>
  </si>
  <si>
    <t>Det går godt vi har meget travlt. Vi har alkdirig haft så meget at lave som vi har nu og sådan har det været det sidste år.
Vi har været CO2 fri i mange år men nu kan vi også levere strøm til vores egen produktion. 
Der er stor lokal interesse og jeg oplever at virksomheder begynder at flytte deres produktion hen hvor de kan få grøn strøm, som ved vindmølleparker. Det har jeg aldrig set før at de begynder at planlægge ud fra det.</t>
  </si>
  <si>
    <t>Vi har ikke lige nogen udfordringer. Vi er heldige at vi kan skaffe den ekstra arbejdskraft som vi har brug for.
Vi får løbende en masse ændringer fra myndighederne som vi skal svare på men sådan er det jo bare.</t>
  </si>
  <si>
    <t xml:space="preserve">Vi benytter os at DI når vi har noget relevant og det er vi glade for. </t>
  </si>
  <si>
    <t>Malersektionen, Snedkersektionen</t>
  </si>
  <si>
    <t>Det går fint nok. De prøver at få det hele til at glide, men bliver selvfølgelig også ramt af corona - og de begrænsninger/restriktioner, som der er i den forbindelse...</t>
  </si>
  <si>
    <t>Martin vurderer, at de egentlig ikke blev ramt i starten, men blev ramt lidt senere. De er med til at bygge mange typehuse - og der har været nogle forsinkelser (fra kommunen mente han), så der manglede tilladelser til at huse kunne komme i jorden, osv. Så det er de blevet ramt af og har i en periode kørt på halv kraft. Derudover, bliver de ramt af at de ind imellem får meget travlt, fordi folk bliver nødt til at blive hjemme pga. corona-karantæne, mv...</t>
  </si>
  <si>
    <t>Har ikke nogen klager som sådan. Men de har ved et par lejligheder haft lidt udfordringer med at finde de ting (brochurer/vejledninger de skulle bruge til at printe ud - nogen erklæringer som deres svende skulle skrive under på) samt med at finde ud af præcis, hvem de skulle tale med.</t>
  </si>
  <si>
    <t>Godt, sparet penge på ikke at komme på udstillinger - omsætning på niveau. Markedsføring sker via www.</t>
  </si>
  <si>
    <t>Møder ikke kunder, rejserestriktionerne begrænser muligheder for at møde nye kunder</t>
  </si>
  <si>
    <t>DI gør det godt - kan ikke pege på noget.</t>
  </si>
  <si>
    <t>25.21.00</t>
  </si>
  <si>
    <t>252100 Fremstilling af radiatorer og kedler til centralvarmeanlæg</t>
  </si>
  <si>
    <t xml:space="preserve">Det går godt. Kan altid gå bedre, men fornuftigt. Holder folk i gang. Kan mærke at folk sidder hårdere på pengene end før. </t>
  </si>
  <si>
    <t>Samarbejde på tværs af landegrænser - virksomhedsbesøg ind og ud af landet - begrænsninger for os og andre - coronarelateret. I forhold til salg kan vi ikke have samme kundekontakt som før. Branchespecifikt: hvad der fylder er forordnings- og og støtteordninger, som ændres konstant og er forskellige fra land til land. Dét koster penge hele tiden.</t>
  </si>
  <si>
    <t xml:space="preserve">Leder af og til efter - hvor er der markeder, vi kan gå ind i - markedsanalyser - hvor er det attraktivt at gå ind. Det kan vi bruge dage på, men det kunne vi godt bruge assistance til. Samme udfordringer som andre fabrikker med samme produktion. Få hjælp til at få skubbet døren ind. </t>
  </si>
  <si>
    <t>Fremstillingsindustrien, Arbejdsmiljørådgiverne, Dansk Automationsselskab</t>
  </si>
  <si>
    <t xml:space="preserve">Det går rigtig godt. Vi er 25 i dag. Vi havde største omsætning nogensinde sidste år og vi leder efter 2-3 mand. Vi er rådgivende ingeniører. Vi har et pragtfuldt samarbejde med DI
C-mørkningsgruppe. metal og maskinmester-industrien. vi ved ikke hvordan vi skal komme igennem med alle de opgaver vi har </t>
  </si>
  <si>
    <t xml:space="preserve">Corona har kostet os en million, men set ift hvad der eller er sket, så er det ikke alvorligt. Primære udfordring er kompetent arbejdskraft. Virksomhederne fokuserer mere og mere på dette, så det bliver sværere at finde de rigtige folk. Vi forsøger at løse det ved at tage unge/grønne profiler ind og træner dem. Vi ville dog have foretrukket en mere refaren profil, som er bedre til kundemødet, men ddem er der for få af. </t>
  </si>
  <si>
    <t xml:space="preserve">Når vi ser til udlandet ,så er de misundelige på vores flow i DK. Vi har Smede, maskinmestre og ingeniører. Men på el- siden er der intet mellem elektriker og ingeniør. Vi skal træne folk fra bunden. Vi mangler en uddannelse på, der svarer til maskinmestre, men på el-siden. Der er et hul. Elektrikere mangler sikkerhed/safety-skills. DI arbejder meget flot med kompetencer. De siger jeg til alle jeg snakker med. Rigtig god dialog, når der kommer noget fra EU. Mine tyske kolleger meget misundelige på. DI har håndteret corona flot.  </t>
  </si>
  <si>
    <t>56.29.00</t>
  </si>
  <si>
    <t>562900 Anden restaurationsvirksomhed</t>
  </si>
  <si>
    <t xml:space="preserve">1/4 af den forhvenværende omsætning i øjeblikket. Lønkompensationsordning har hjulpet. Del af Meyers koncern. Nuværende direktør solgte den for et års tid siden </t>
  </si>
  <si>
    <t>Kunder! Men har kapitalfond i ryggen så regner med at overleve og vokse på den anden side.</t>
  </si>
  <si>
    <t>Ingen input på dette.</t>
  </si>
  <si>
    <t>Det går umiddelbart godt... Genåbningen optager os.</t>
  </si>
  <si>
    <t>Problemer med medejerskab - kan ikke enes. Problemer med ham, der har aktiemajoriteten. Har sat egen advokat på</t>
  </si>
  <si>
    <t>Det er Jette (bogholder), der har kontakten til DI. Hun synes vist, at vi er lidt bøvlede..Hun kontaktes tirsdage om formiddagen. Ring hovednummer og spørg efter hende.</t>
  </si>
  <si>
    <t>Danske Shipping- og Havnevirksomheder, Skibs- og Bådebyggeriernes Arbejdsgiverforening</t>
  </si>
  <si>
    <t>Høj sæson ligenu. Der er mange som skal have bådene i vandet.</t>
  </si>
  <si>
    <t>Norske kunder kan ikke komme ned til værftet på grund af corona - tabt 25 og 30 pct. 
Har afskediget medarbejdere i sommers, men ansat 2 medarbejder i starten af det nye år.</t>
  </si>
  <si>
    <t xml:space="preserve">ny i arbejdet som adm. dir. har ikke brugt DI særlig meget. Var glad for skabelonerne omkring opsigelse og ansættelses. Skal vænne sig til rollen som adm. dir. og finde ud af hvad DI kan bruges til i denne sammenhænh. </t>
  </si>
  <si>
    <t xml:space="preserve">De har rigtigt travlt og kalenderen er fyldt indtil august i år. </t>
  </si>
  <si>
    <t xml:space="preserve">Det er svært at finde arbejdskraft. </t>
  </si>
  <si>
    <t xml:space="preserve">Virksomheden har ikke brugt DI Dansk Byggeri meget, kun i få tilfældelse, hvor han ikke rigtig har følt opbakning ift. 3F. De har oplevet at få 2 bøder, fordi de har brugt en tømrer til at lægge tag på et hus, hvor han skulle havde brugt en murer jf. overenskomsten. Han er frustreret over overenskomsterne ift. lægning af taget. </t>
  </si>
  <si>
    <t>Murersektionen, Tagdækningssektionen, Kloaksektionen</t>
  </si>
  <si>
    <t>Få opgaver ind. Ok nu, men skal arbejde for at få mere ind fremadrettet.</t>
  </si>
  <si>
    <t>Problemer med at få arbejdskraft.
Ikke problemer med at bruge udenlandsk arbejdskraft.</t>
  </si>
  <si>
    <t>Mere synlighed lokalt i Dansk Byggeri, Når ikke ud lokalt.
Presseomtale er forsvundet siden skiftet til DI.
Den lokale presse bruges til at presse politikerne
Positivt: gode velkomst i Regionsbestyrelser.
Byggeriets årsdag, hvor man mødtes dagen før. Find en anden dag end mandag, der bruges til at planlægge. Det bør være en torsdag.</t>
  </si>
  <si>
    <t>LIge i vores branche er det få indreguleret priser efter markedet ift. at der er for meget udenlandsk arbejdskraft. Vi har ikke en uddannelse bag ved, der understøtter vores priser. Vi har heller ikke så mange tariffer. Det er svært - vi er et erhverv, hvor alle vores drenge vil gerne bruge de rigtige værktøjer, men de bliver nødt til at hoppe over, hvor gærdet er lavest, for det gør den udenlandske arbejdskraft. Vil man fylde med i konkurrencen og prisen. 
Vi er ved at drukne i arbejde. Priserne ligger derefter - presser du dem på maven - vi vil gerne være gode med vores arbejde. Men det er svært at få noget til at vokse, når referencepriserne er lavere, hvor den bliver givet med udenlansk arbejdskraft.</t>
  </si>
  <si>
    <t xml:space="preserve">Se ovenfor. </t>
  </si>
  <si>
    <t xml:space="preserve">Det skulle være, at man sammensatte en uddannelse eller et kursus. Man fik det anerkendt som et erhverv. Pt ligger det mellem to stole - tømrer og murer. Det er utroligt, at der ikke er blevet noget ud af en uddannelse. Der er lavet nogle kurser. hvis jeg vil udvide forretning, så er det sværere for mig. Jeg søger to drenge fra bunden. De kommer ikke på lærlingeløn. Det er der, at der kunne bliver gjort noget ved det. Noget udannelse eller kursus, så der var bevis for, hvad man kunne. Det vil skabe en anden konkurrencesitaution. </t>
  </si>
  <si>
    <t>Der er mange efterspørgsler; levende markeder. De har brug for stabilitet i marekdet!</t>
  </si>
  <si>
    <t xml:space="preserve">lange leveringstider; levende priser (dags priser); lange svartider fra rådgiver pga. coronahjemsendelse; svært at tiltrække medarbejdere; overophedet marked; svært at forudsige markedet herunder prisudviklingen.Det går alt for langsomt med byggetilladelser --&gt; det skal gå hurtigere hvis de skal kunne følge med efterspørgslen. </t>
  </si>
  <si>
    <t xml:space="preserve">Få italesat problemerne i byggebranchen politisk (se ovenfor under udfordringer). Der skal mere balance i markedet - DI skal tale mere om bygge-branchen, sætte fokus på og skabe opmærksomhed om udfordringerne.   </t>
  </si>
  <si>
    <t>DI bruges oftetst if. med juridsik bistand, som virker godt , korrekt og proffesionelt. Man er meget tilfreds med ydelsen som DI tilbyder, og DI bruges som sparringspartner. 
meget tilfredse, prof. spaaringspartner- der ikke sidder kont</t>
  </si>
  <si>
    <t xml:space="preserve">COVID-19: tvetydig udmelding fra regeringen, er ikke fagligt funderet, hvilket ikke bidrager positivt til arbejdsmarkedet. Der gør dialog og sparring med DI en stor forskel. Vigtigt af have DI i baghånden, hvor fortolkningen kan blive omsat til noget relativt. 
De har ikke gjort brug af hverken lønkompensation eller hjælpepakker. Administrativt for besværligt. </t>
  </si>
  <si>
    <t>I Nyhedsbrevene, ønsker man gerne en mere direkte "oversættelse af  lovgivning til virkeligheden". 
Gerne opsat i punktform, som gør det mere overskueligt.</t>
  </si>
  <si>
    <t>Lønkompensation</t>
  </si>
  <si>
    <t xml:space="preserve">Reglerne om lønkompensation har været problematiske - samtidig florede der mange rygter om, at lønkopensationen skulle tilbagebetales. Her savnedede han mere synlighed fra DI. </t>
  </si>
  <si>
    <t xml:space="preserve">Generelt rigtigt glade for deres medlemskab. </t>
  </si>
  <si>
    <t>Den Særlige Arbejdsgiverforening, Industriens Almene Arbejdsgiverforening, VikarBranchen</t>
  </si>
  <si>
    <t xml:space="preserve">Det går godt. I starten af corona, klar nedgang på 20% de første tre måneder. Derefter er det gåët godt gå. Byggesektoren, industri. Vores russiske kunder vækster. </t>
  </si>
  <si>
    <t>Vi kunne være mange flere end de 350 medarbejdere vi har nu, hvis bare vi kunne skaffe mere faglært arbejdskraft. Halvdelen kommer fra udlandet. Vi mangler svejsere, tømrere, stuktører, bygningskonstruktører, Det er det altoverskyggende problem. Og jo, det er også et problem at store kunder/virksomheder har SÅ lange betalingsfrister.</t>
  </si>
  <si>
    <t xml:space="preserve">DI har gjort det godt. De gør det rigtigt godt. Vikarbranchen, personalejura, Det spiller, I reagerer hurtigt. 
Men gerne mere fokus på at de store virksomheder benytter kompensationspakkerne, hvis de ikke gør, så rammer det os som mindre virksomhed. </t>
  </si>
  <si>
    <t>DI Rådgiverne, DI Handel</t>
  </si>
  <si>
    <t>At finde medarbejdere nok til job. Corona. Under corona var der arbejdsmangel.</t>
  </si>
  <si>
    <t>Det er svært at få ufaglærte. De har 2½ lærlinge (rigeligt).</t>
  </si>
  <si>
    <t>Juridisk rådgivning ud over personalejura. Arbejdsmiljø.</t>
  </si>
  <si>
    <t>Det går sådan set over stok og sten, hamrende travlt, men tjener ikke så mange penge. Leveringstid på materialer er generelt lang, og priserne stiger. Gælder for alle, og han tager forbehold for prisstigninger i kontrakter.</t>
  </si>
  <si>
    <t xml:space="preserve">næh, ikke rigtig, andet end stamme tidsplaner. </t>
  </si>
  <si>
    <t xml:space="preserve">Det ved han ikke lige, han er netop blevet medlem. </t>
  </si>
  <si>
    <t>Alt går fint. Rigtig travlt men sådan er det i det her fag nu. Det er et modefag så derfor har vi det nemt. Ikke så svært for den virksomhed at trække kvalificeret arbejdskraft.</t>
  </si>
  <si>
    <t>Ikke så meget, der kan gøres. Rigtig godt tilfreds med DI som er gode til at vejlede og har ingen kritik.
Talte lidt om håndværkerfradrag, hvor hans holdning var, at den skulle fjernes og gives til hotel- og restaurantbranchen, som har brug for det. De og andre i den branche har ikke. Det er samfundsansvar i hans optik. 
Hvis der er brug for det vil han gerne stille sig til rådighed for yderligere, hvis DI vil tage det op med regeringen, da han syntes det ville være rigtig fint hvis DI tog problematikken op og man åbnede op for at gøre det anderledes.</t>
  </si>
  <si>
    <t>Det går faktisk ret godt - kommer ud med en lille vækst og +</t>
  </si>
  <si>
    <t>Største udfordringer er at de ikke kan lave fysiske besøg ift. til at sælge</t>
  </si>
  <si>
    <t xml:space="preserve">Er godt tilfreds med den sparring og rådgivning de får især fra DI's juridiske afdeling. </t>
  </si>
  <si>
    <t>Det går ok. De laver industriprodukter og det kører fint. Derudover er de ved at starte et patent op med en virksomhed i KBH og eksport til USA men det er svært grundet corona at komme videre lige nu.</t>
  </si>
  <si>
    <t>Han synes at den siddende regering er en udfordring. Han har tidligere haft dialog med Troels Lund Poulsen og Rasmus Jarlov men det er ikke muligt at komme igennem til den nuværende erhvervsminister.</t>
  </si>
  <si>
    <t xml:space="preserve">Nikolaj vil gerne være med i DI - bladet med  en raportage eller et interview omkring innovation, design og industri, som kan være en inspiration til andre virksomheder. Han har talt med Brian Mikkelsen om emnet i Dansk Erhverv. Han har tidligere talt med Kent Damsgaard og vist nok Anders Søndergaard om emnet men det gik i stå pga. corona. Det vil han gerne have gang i igen og man kunne starte med DI bladet
 </t>
  </si>
  <si>
    <t>Corona påvirker dagligdagen og dette påvirker opstart af nye byggeopgaver, Udlejer udenlandsarbejdskraft.</t>
  </si>
  <si>
    <t xml:space="preserve">Problemer med sygesikringskort til ansatte, midlertidige sygekort udstedes, men disse kan ikke bruges i banker mv. 
Monica har forsøgt at få dialog med udbetaling Danmark.  Corona får skylden for meget. Korrekte arbejdspaierer er et must når grænserne krydsen </t>
  </si>
  <si>
    <t>Løse problemer med udstedelse af sygesikringsbeviser</t>
  </si>
  <si>
    <t xml:space="preserve">Går godt, det er arbejdet der fylder mest. </t>
  </si>
  <si>
    <t xml:space="preserve">Kun manglende tid :) </t>
  </si>
  <si>
    <t xml:space="preserve">Meget tilfreds - han hænger i røret, hvis han har brug for hjælp. </t>
  </si>
  <si>
    <t>Travlt som aldrig før.
Hovedsagligt med pirvate kunder med til- og ombygnin, der er dog ved at komm lidt erhver med ind over.</t>
  </si>
  <si>
    <t>Tavlheden gør at de har svært ved at følge med på kontoret - bl.a. med tilbudsregning.</t>
  </si>
  <si>
    <t>E har været glade for den hjælp de har kunnet få hos os, og vil fortsætte med at bruge os.</t>
  </si>
  <si>
    <t>49.10.00</t>
  </si>
  <si>
    <t>491000 Passagertransport med regional- eller fjerntog</t>
  </si>
  <si>
    <t>Det går godt. Medarbejdere er et problem. Flyttefolk er svære at finde.</t>
  </si>
  <si>
    <t xml:space="preserve">I starten fyldte corona, men mest fordi det er en ubekendt. Men forbavsende lidt har det påvirket økonomisk. 
Man spørger da lidt efter grønnere biler, men det kommer af sig selv. Der findes ikke rigtigt nogen grønne biler til transport. 
Der går nok 10 år før man får en lastbil der kan overleve en arbejdsdag. </t>
  </si>
  <si>
    <t>Vi bruger hverdagstingene fra DI. som rådgivning om overenskomst. 
Det vi mangler er løbende kurser om arbejdsmiljø og overenskomster. Når man er blevet lidt rusten, hopper man bare et. 
Webinarer er også fine, men det er den menneskelige kontakt, og de spørgsmål de fremelsker, som virkelig kan bruges.</t>
  </si>
  <si>
    <t>82.91.00</t>
  </si>
  <si>
    <t>829100 Inkassovirksomhed og kreditoplysning</t>
  </si>
  <si>
    <t>Man er meget optaget af implemnetering af reglerne for persondatalovgivning.</t>
  </si>
  <si>
    <t>Har benyttet DI personalesager if. til fravær if. med COVID-19.</t>
  </si>
  <si>
    <t>Man har gjort meget brug af de eksisterende templates, til funktionæraftale.
Der mangler noget vedr. databehandler-aftaler, og hvorledes en sådan template kan formuleres.</t>
  </si>
  <si>
    <t>Udfordret på levering af materialer. Der er mangel på bl.a. gulvisolering.</t>
  </si>
  <si>
    <t>Bombarderet med mails - kigger ikke på dem, fordi der kommer så mange. Info spænder alt for bredt.
Bruger ikke DI.</t>
  </si>
  <si>
    <t>Beskeden var; nej tak, skynd dig at ringe videre til den næste</t>
  </si>
  <si>
    <t xml:space="preserve">har været hårdt ramt af corona, da der var nedlukning.
Nu går det bedre. Værkstedet er rimeligt fyldt op. Salgsafdelingen svinger dog meget. Pæn optimisme. </t>
  </si>
  <si>
    <t>registeringsafgift problemstilling fylder meget - det skaber usikkerhed hos kunderne, da det afholder kunder fra at købe biler.</t>
  </si>
  <si>
    <t xml:space="preserve">har brugt DI lidt i forhold til Corona relaterede spørgsmål. Jeg anbefalede, at han tog mere fat i os. </t>
  </si>
  <si>
    <t>Der er mange opgaver, der skal løses, så vi løber stærkt.</t>
  </si>
  <si>
    <t>At få arbejdsopgaver på længere sigt, herunder opgaver på nye markeder. Partnerne i virksomheden har haft stor glæde af de webinarer, der har været omkring Grønland, og de ser frem til webinarer omkring Canada og øvrige markeds muligheder.</t>
  </si>
  <si>
    <t>Dorte, som er den primære bruger af ydelserne fra DI, herunder juravagt Danske Ark og Corona. Jeg kunne informere Dorte om at systemerne  omkring juravagt pt. er ved at blive forbedret, således at tid til fremfindig og kvalitet fremfinding af informationer til besvarelse af spørgsmål mm. vil  blive endnu bedre.</t>
  </si>
  <si>
    <t xml:space="preserve">Det går rigtig godt. Generelt set er vinteren altid hård, da der er mindre at lave. Det vender dog nu, og virksomheden overvejer om der skal hyres ekstra bemanding. </t>
  </si>
  <si>
    <t xml:space="preserve">Administration ved at være en mellemstor virksomhed fylder en del, og virksomheden ønsker at få kigget nærmere på muligheder for at reducere betaling ved skiftende arbejdstider. </t>
  </si>
  <si>
    <t xml:space="preserve">Generelt godt tilfreds med Dansk Industri og har umiddelbart ingen inputs. </t>
  </si>
  <si>
    <t>Det går fint. Fint sidste år.</t>
  </si>
  <si>
    <t xml:space="preserve">Primært at skaffe kvalificeret personale. </t>
  </si>
  <si>
    <t>Ikke mere at gøre ift. MJT ApS, men Jens-Ole er også direktør i Slagelse Transportcenter A/S. Ønsker Michael Svane (DI Transport) mere på banen ift. problematik vedr. at Postnord Logistics også er medlem af DI, hvilket giver en konkurrencemæssig udfordring (prispres).</t>
  </si>
  <si>
    <t>Det går fint. 
De er i gang med implicere elektronisk timeregistering</t>
  </si>
  <si>
    <t xml:space="preserve">Corna fordi de bruger udenlandsk arbejdskraft, som arbejder 4 dage om ugen og skal hjem i weekenderne, så der bliver brugt meget tid på at søge svar omkring test og rejser over grænserne det fylder meget hos medarbejderne og Martin bruger meget tid på at holde sig opdateret. </t>
  </si>
  <si>
    <t xml:space="preserve">Det kører som normalt mere eller mindre. Sælger autodele som engros. </t>
  </si>
  <si>
    <t xml:space="preserve">Bøvl ang. hvordan man håndterer afstand og medarbejdere hjemmefra. Derudover forholdsreglerne i forhold til hvordan man bedst håndterer levering af varerne til samarbejdspartnere. Han pointerer dog også, at corona og onlinemøder har haft den fordel, at de hurtigere får ting klaret. Nu er tiden kortet ned til en uge - hvor ved fysiske møder kunne der ofte gå helt op til 3. mdr. før nyt møde blev afholdt.  </t>
  </si>
  <si>
    <t xml:space="preserve">Tager kontakt til HOF i Aarhus, hvis problemer, da det er dem der ofte har den direkte kontakt til DI. Modtager information via mails fra DI. </t>
  </si>
  <si>
    <t xml:space="preserve">Travlt, produkter til opbevaring af testresultater m.v.  </t>
  </si>
  <si>
    <t xml:space="preserve">Skaffe kvalificeret arbejdsplads - mangler lærlinge/faglært arbejdskraft.. </t>
  </si>
  <si>
    <t xml:space="preserve">Arbejdsmarkedsregler tager ikke godt nok for højde for Corona, hvis hjemsendt skal der betales fuld løn, Bliver han selv hjemme, bare sygedagpenge. Først karantæne med fuld løn - derefter overarbejde til merbetaling. Politisk noget, der ikke hænger sammen. Gavner ikke virksomhederne. Overhoved.  Visse medarbejdere spekulerer i det. Især en problemstilling for timelønnede. </t>
  </si>
  <si>
    <t xml:space="preserve">Todelt virksomhed: Gammel tømrervirksomhed plus Montera, hvor han er byggeafdeling. Leverer primært til IKEA. Tømrervirksomheden har det godt. Den anden del er presset.
Bekymret for likviditet og corona. </t>
  </si>
  <si>
    <t>Likviditet og corona.
Der er problemer med at få folk (navnlig til byggeafdelingen).
Pres på lønningerne. Bekymret for lønudviklingen.</t>
  </si>
  <si>
    <t>Ramt hårdt efter at have ansat en HR-ansvarlig :-)
Synes DI/BYG integrationen er vanskelig.
Føler sig godt hjulpet, og føler at vi er på deres side. Glad for digitale hjælpemidler.</t>
  </si>
  <si>
    <t>Det går godt. Travlhed. Har kort tid til at snakke.</t>
  </si>
  <si>
    <t>Kunder der flytter aftaler pga. cororna. Det kan I jo ikke gøre noget ved ;-)</t>
  </si>
  <si>
    <t>I gør det godt allerede.</t>
  </si>
  <si>
    <t xml:space="preserve">Det er svært at få fat i materiale. </t>
  </si>
  <si>
    <t>Folk har hamstret byggemateriale i udlandet og fyldt deres haller op, så det er svært at finde byggemateriale. Og når man endelig finder det, så er priserne sat op. Det er gør at byggeprojekter bliver bremset, da priserne stiger, og kontrakterne så bliver annulleret, da der så alligevel ikke er penge til at blive bygget lige nu. Så i stedet for at folk bare havde bestilt som normalt og ikke overbestilt og fyldt deres lagre op, så mangler andre nu materiale og har svært ved at skaffe det. Så vareleverancer også fra udlandet er det der fylder mest.</t>
  </si>
  <si>
    <t xml:space="preserve">Det går stærkt,og ansat flere. </t>
  </si>
  <si>
    <t>Trævarer er steget for meget. De har selvfølgelig haft flere sygedage pga corona, men det kan ikke være så meget anderledes.
De siger nej til en del arbejde, fordi kalenderen er fuldt booket</t>
  </si>
  <si>
    <t>Han har ikke været så god til at bruge os. Så jeg har appelleret til, at det må han endelig huske at gøre.</t>
  </si>
  <si>
    <t xml:space="preserve">Ikke-corona ramt. </t>
  </si>
  <si>
    <t>Det går glimrende - vækster 25 %</t>
  </si>
  <si>
    <t>Få transportpriser 25 % op. Alting stiger, så transportpriserne skal også op. 
De store virksomheder har "billigplade"-biler - de underbyder de små og kører gratis i en periode. Det er ikke i orden.</t>
  </si>
  <si>
    <t>Det går godt i virksomheden. De har travlt med masser af opgaver. Priserne er blevet meget dyre på materieler.</t>
  </si>
  <si>
    <t xml:space="preserve"> Priserne på materialer er gået gevaldigt op, hvilket medfører, at de også må sætte priserne op på arbejde. Virksomheden havde en del hjemsendelser i december og start januar pga. corona, men der er kommet godt gang i arbejdet igen. </t>
  </si>
  <si>
    <t xml:space="preserve">Nej, han er tilfreds med vores hjælp og synes vi er der, når der er brug for det. </t>
  </si>
  <si>
    <t xml:space="preserve">optager dem at de er en lean virksomhed mere end transport. der skal ansættes nye folk - software folk. </t>
  </si>
  <si>
    <t>Corona-restriktionerne giver store udfordringer og man kan ikke mødes med folk og samarbejdspartnere. uklarhed med restriktionerne og den uforudsigelighed politikerne har skabt. Det er en linear sygdom. og mega uprofessionelt at politkerne og DI er uklare ift. åbningen af DK.</t>
  </si>
  <si>
    <t xml:space="preserve">DI skal være mere aggressive ift. regeringen og coronaperioden. vores kommunikation er ikke forlangende og vi skal slå mere i bordet. Bakser med det mentale helbred. man kan ikke drive en virksomhed på uforudsigelighed. DI tager ikke virksomhederne alvorligt nok.  DI bliver trukket rundt i manegen af regeringen og Mette F. Vi kan godt i DI være mere skingre. DI er for diplomatisk og for "svensk". DI bør trække sværdet. </t>
  </si>
  <si>
    <t>-
Har lagt besked på telefonsvarer, men han har ikke ringet tilbage.</t>
  </si>
  <si>
    <t xml:space="preserve">travlthed - rigtig meget at lave allerede nu mere end 10%  at lave i forhold til sidst år
har en nice indenfor . natur genopretning ved  
Havde en god snak om Næstved saltø å - 
genopretning af forskellige åer og vandløb </t>
  </si>
  <si>
    <t>mangel kvalificeret arbejdskraft 
Der uddannes kun 120 om året og måske er 20-30 af dem er gode nok. De unge mennesker gider ikke stå så tidligt op :)
Der er mange ledige - men de er ikke  dygtig nok</t>
  </si>
  <si>
    <t>Det fungerer fint - glad for nyhedsbreve - og anden info. Har ikke brug for mere fra DI lige nu</t>
  </si>
  <si>
    <t>24.53.00</t>
  </si>
  <si>
    <t>245300 Støbning af letmetalprodukter</t>
  </si>
  <si>
    <t>Vokser med stør stigende omsætning. Ingen store udfordinger med Corona, lockdown eller følgerne deraf.</t>
  </si>
  <si>
    <t>-</t>
  </si>
  <si>
    <t>Bedre sparring på juridisk assistance. Erik føler, at de hurtigt sendes "videre i systemet" ved henvendelser (i forhold til f. eks.  Håndværkerrådet, hvor de tidligere var medlemmer)</t>
  </si>
  <si>
    <t xml:space="preserve">Det går 'Helt af helvede til'. Martin forklarer, at en kunde skylder 9,2 mio. efter en jordoprensning, der greb om sig, og nu ikke vil betale. han er derfor på randen af konkurs. Han har måttet afsledige, og der er nu foruden hamselv kun én medarbejder og en fleksmedarbejder i virksomheden. </t>
  </si>
  <si>
    <t xml:space="preserve">Pga. corona blev vedtagelse af lov om udledning af regnvand på egen grund ikke vedtaget som planlagt 19. marts 2020 - dens vedtagelse er altafgørende for Martin og hans virksomhed, da den giver mulighed for tilskud til en ny, banebrydende løsning/produkt, som han har til netop dét. Så han er mega-træt af at corona har forsinket den politiske dagsrden.... </t>
  </si>
  <si>
    <t>Er kun medlem af DI aht overenskomst, der stilles som krav, når man skal grave fiber (krav fra Telia/Fibia) Han vil hellere forhandle frit, og alt andet arbejde, de udfører kan han udføre uden overenskomster. Medarbejderne kan også se fordelen ved ikke at have overenskomst, og de taler sig fint frem til løn mv. Han vil hellere selv bestemme i virksomheden. 
Di kan gøre det bedre ved at give virksomheder under overenskomst mulighed for frit valg af pensionsselskab for medarbejdere. De overenskomstansatte har pension hos Pension Danmark, mens de tidligere havde hos Alm. Brand, hvilket var bedre mht. sundhedsforsirking og dødsfaldsdækning. Det vil medarbejderne også hellere have, og han har selv erfaring med at have en god dialog med medarbejderne om løn og ansættelsesvilkår.
Han bruger/læser ikke de nyhedsbmails, vi sender. I lang tid har de mest handlet om corona, som han er træt af at høre om (magtmennesker pure opsind, dør ikke af det)</t>
  </si>
  <si>
    <t xml:space="preserve">De har ikke mærket Corona, så meget. De leverer primært til byggeriet. De har tidligere arbejdet med solceller og er nu fokus på faldsikring. De vil gerne eksportere til Tyskland, og er i dialog med vores internationale afdeling.  </t>
  </si>
  <si>
    <t>Særligt deres udfordringer med at komme ind på det tyske marked. Herudover begynder de at have problemer med at importere materialer. De har 30 mand og 10-15 robotter.</t>
  </si>
  <si>
    <t xml:space="preserve">Ikke umiddelbart. De er i dialog med Henrik fra DI i Hamborg. De er godt nok tilfredse med hjælpen i Tysland. </t>
  </si>
  <si>
    <t>Det går godt for virksomheden, men bekymring over stor regning til samfundet for Corona-nedluknning og kompensationspakker.
(Står foran at skulle pensioneres og planlægger overdragelse af virksomheden til nogle af de nuværende medarbejdere)</t>
  </si>
  <si>
    <t>Staten hyrer underkvalificeret og underbetalt arbejdskraft udefra til store byggeprojeketer
Arbejdskraft udefra forstår ikke danske arbejdsmiljøregler</t>
  </si>
  <si>
    <t>Fokus på lærlinge og kvalificeret arbejdskraft</t>
  </si>
  <si>
    <t xml:space="preserve">Det går rigtig godt. Det er tømrerentreprise, og der er masser af arbejde. Har ikke mærket noget til coronakrisen. Er nystartet virksomhed fra sidste år og har nu 25 tømrere. Arbejder kun på store byggerier ikke for private. Forretningen fylder det hele. </t>
  </si>
  <si>
    <t>Nej. Det er gode tider for hans virksomhed.</t>
  </si>
  <si>
    <t xml:space="preserve">Det ved han ikke. Han er glad for at være medlem og regner med at få brug for os til personalejura. Han bruger standardkontrakter. Han har ikke ønsker om noget mere end det. </t>
  </si>
  <si>
    <t>Nede med ca 20% i omsætning.
Det går rimeligt, corona taget i betragtning.
Leverer digitale skærme til detail/retail kæder og transportbranchen (f. eks. busser) 
Hele branchen for offentlig transport er der ok gang i den. Der er gode udbud. 
Problemet er at leverancesituationen efterhånden er lidt tvivlsom. Ordren kommer ind og problemet kan være at udføre dem. Især leverancer fra Kina. Lagrene er tømt og bufferne er væk. Handler om komponenter. Primært i busser. Har lavet alt it i busserne i Kbh og Fyn. Derudover digtital skiltning. (Detail, den er ikke god fortiden)</t>
  </si>
  <si>
    <t xml:space="preserve">Retail segmentet er slemt, og her er det gået i stå. Dog er der lidt gang i f. eks. skiltning i byggemarkederne. 
Interne infoskærme er i vækst
Stabilt marked
Det sværre at komme ind til nye kunder. Der er brug for det fysiske møde. </t>
  </si>
  <si>
    <t>Fokus på digitalisering i transportsektoren
Endnu større fokus på offentligt- privat samarbejde. De mangler mere dynamik i aftaler der bliver lavet især når det kommer til SKI aftalerne. Opfordrer til at vi henter inspration fra Norge, der har en mere attraktiv model end Danmark.</t>
  </si>
  <si>
    <t>har ikke gået bedre end indtil nu, eksport
frankrig, spanien, italien
det bedste år i 20 år
måtte ansætte 5% flere mennesker i år
2021 tegner også godt.</t>
  </si>
  <si>
    <t>emballage, dåseleverandøren - lang leveringstid, men det går ok, når man har planlagt i god tid.</t>
  </si>
  <si>
    <t>får den opbakning der er brug for, sætter stor pris på det.
det er dejligt, at DI er interesseret i deres medlemsvirksomheder, thumbs up for det.</t>
  </si>
  <si>
    <t>Få udført opgaverne, der er mange.</t>
  </si>
  <si>
    <t>Lidt leveringsproblemer af materialer fra udlandet.
Dem der ønsker tilbud vælger ofte den billigere løsning, kan f.eks. vare pga ikke-autoriseret arbejdskraft, manglende garanti osv.</t>
  </si>
  <si>
    <t>Mere fokus på kvalifieret arbejdskraft og ordnede forhold for medarbejdere - dette vil også bedre konkurrenceevnen for dem, som overholder reglerne.</t>
  </si>
  <si>
    <t>Færdige med store projekter, så I søger efter nye projekter - det går godt og virksomheden er tilfredse</t>
  </si>
  <si>
    <t>ikke nogen umiddelbart</t>
  </si>
  <si>
    <t>Store problemer med at stille babnkgarantier - hvis DI kunne hjælpe med dette, ville det være rart</t>
  </si>
  <si>
    <t xml:space="preserve">Det går OK godt. </t>
  </si>
  <si>
    <t xml:space="preserve">Isolering og armering af stenene af fylder en, da priserne er steget 40 procent pga. corona. </t>
  </si>
  <si>
    <t xml:space="preserve">Har ikke haft brugt DI så meget. Jeg orienterede om, at vi altid står til rådighed. </t>
  </si>
  <si>
    <t>Det går godt nok. Der er gang i butikken. Stigende materialepriser er et problem. Arbejdskraft er en stor udfordring. Flere burde få en erhvervsuddannelserne og blive faglærte.</t>
  </si>
  <si>
    <t xml:space="preserve">Byggetilladelser er blevet en stor udfordring. Sket over en årrække. Bureaukratiet er blevet et stort problem. </t>
  </si>
  <si>
    <t>Lette administrative byrder inden for byggeriet. Det koster alt for dyrt. Mange gør noget, men det er et politisk system, vi har i landet - det er svært at lave om på.</t>
  </si>
  <si>
    <t>De har nok at lave - også på Sjælland - men de mangler folk.</t>
  </si>
  <si>
    <t>Se ovenfor. Svært ved at få nok folk - også nogle gange lærlinge. Ikke så attaktivt at være håndværker.</t>
  </si>
  <si>
    <t>Jeg nævnte, at vi allerede arbejder for flere faglærte. Så vi er opmærksom på, at der ikke er nok. Hverken nu og især ikke fremadrettet. Bruger ellers ikke DI så meget, men er opmærksom på mulighederne.</t>
  </si>
  <si>
    <t>Har talt med Anders Jensen. De har så travlt, at mester selv er trukket i arbejdstøjet, og er ude på en plads. Han kommer ikke tilbage i dag.</t>
  </si>
  <si>
    <t>Anders kunne fortælle, at det gik rigtig godt med forretningen, og at der ikke umiddelbart var problemer.</t>
  </si>
  <si>
    <t>Ikke kommentarer</t>
  </si>
  <si>
    <t xml:space="preserve">Der er travlt i butikken - særligt fordi MT Aps har stiftet to nye selskaber under samme firma. </t>
  </si>
  <si>
    <t xml:space="preserve">Nej, ikke udover det sædvanlige. </t>
  </si>
  <si>
    <t xml:space="preserve">Thomas vil meget gerne have et møde med en rådgiver om hvad præcist DI kan hjælpe dem med. Pt. er Thomas ikke så bekendt med hvad MT får ud af deres medlemskab, og så vil han egentlig gerne være bedre til at tage brug af DIs ydelser. Derudover, har MT brug for rådgivning til hvordan de kan sørge for at de to nye selskaber under MT også kan trække fordel ved DI-medlemskabet. </t>
  </si>
  <si>
    <t>Det går fint. Er ikke negativt påvirket af corona-krisen. Har haft en del nybyggeri af indkpmne opgaver.</t>
  </si>
  <si>
    <t>Ikke umiddelbart nogle udfordringer.</t>
  </si>
  <si>
    <t>Har talt med konen også, Jette Hansen, som også arbejder i virksomheden. Hu havde ikke yderlige at tilføje.</t>
  </si>
  <si>
    <t xml:space="preserve">Rigeligt at se til. Svært at skaffe kvalificerede medarbejdere. Ikke mærket noget til Corona. Murere og beton medarbejdere. Men ikke så stor en udfordring, at de har måttet sige nej til arbejde. Laver meget renovering mv for boligforeninger, og forsikringsskader. 
Har medarejdere fra Tyskland og Polen </t>
  </si>
  <si>
    <t xml:space="preserve">Kun med at skaffe medarbejdere - og lærlinge. Aktuelt kan de godt bruge en struktør-lærling. Men meget svært at finde en, der har gå-på-mod </t>
  </si>
  <si>
    <t xml:space="preserve">Tilfreds med medlemsskabet, som han siger: "det vi har bedt om, har vi fået hjælp til. Så vi har ikke noget at klage over. Ikke mærket at Dansk Byggeri og DI er blevet fusionet. "Det er min fjerde fusion... "  Ældre herre - senior, som han kaldte sig selv! Digital - indberetter arb.tid via mobil. Bruger os til hjælp med juridiske problemer ift kontrakter osv. 
Bruger DI til interpriser og medarbejdere - juridiske problemer om medarbejdere </t>
  </si>
  <si>
    <t xml:space="preserve">Levering af materialer. Udfordring med at få fat i dem og steget i pris.  </t>
  </si>
  <si>
    <t>Samme.</t>
  </si>
  <si>
    <t xml:space="preserve">I klarer det godt. Blevet nemmere. Fået god dialog med kasper Thoudal. </t>
  </si>
  <si>
    <t xml:space="preserve">Virksomheden klarer sig godt trods omstændighederne med corona. De passer opgaver i området inden for en radius af 25 km. (meget lokalt).  Kundesortimentet er alsidigt bestående af servicekunder og fastekunder. De indgår femårige aftaler med kontrakter, hvilket hjælper på produktiviteten under corona. 
I perioden 2014-2020 gennemgik virksomheden et generationsskifte. I dag er det Ove Vestergaard Pedersen, der er direktør og ejer 100 pct. af virksomheden. Jens Johannessen hjælper i en overgangsperiode, men trapper ud.  </t>
  </si>
  <si>
    <t xml:space="preserve">Corona er en stor udfordring. Der bliver rengjort og passet på hinanden. I bilerne til byggepladserne plejer de at sidde tre. Nu må der kun være én. Rengøring af skurvogne og sprittet af tager tid.  </t>
  </si>
  <si>
    <t xml:space="preserve">Virksomheden er meget tilfredse med DI, og der var ikke noget, som vi kan gøre bedre. Jens Johannessen er meget glad for vores "morgeninformation" (sandsynligvis DI Business eller nyhedsbrev), som han læser kl. 6.45 </t>
  </si>
  <si>
    <t>Vi er optaget af at fremskaffe materialer, der er mangel på stort set alle byggematerialer.</t>
  </si>
  <si>
    <t xml:space="preserve">Der mangler Isoleringmaterialer, jern alt. i råvarer - Lad mig gøre det helt klart: hvis der ikke er noget at bygge af, så er der heller ikke noget arbejde med. </t>
  </si>
  <si>
    <t xml:space="preserve">Da det er vores producenter, der mangler råvarerne, så er der jo ikke meget Dansk Industri kan gør. Der er ikke rigtig andet heller, nej. </t>
  </si>
  <si>
    <t>Travlt - har mange opgaver.</t>
  </si>
  <si>
    <t xml:space="preserve">Sygdom - coronasituationen. Både kunder der er påpasselige men også medarbejdere, der bliver hjemme pga. tæt kontakt til smittet person </t>
  </si>
  <si>
    <t>Ikke noget større behov for at det skal gøres bedre. De har deres faste kundekreds som de udfører opgaver for og det kører.</t>
  </si>
  <si>
    <t xml:space="preserve">Det går stærkt og godt i bygge branchen </t>
  </si>
  <si>
    <t xml:space="preserve">For få hænder - er nødt til at sige nej til kunder </t>
  </si>
  <si>
    <t xml:space="preserve">De føler sig mere glemt siden sammenlægningen og får for mange mails, der ikke vedkommer dem.  </t>
  </si>
  <si>
    <t>Vi har det udemærket. Der har ikke været nogle forandringer i forhold til Corona. Vi beskæftiger os med husbyggeri, og vores arbejde fortsætter sådan set ufortrødent på trods af det.</t>
  </si>
  <si>
    <t xml:space="preserve">De her vintermåneder - december, januar, februar - er udfordringen for os i forhold til, at der er lidt mere stille og færre ordre, men ellers har vi ikke som sådan udfordringer. </t>
  </si>
  <si>
    <t xml:space="preserve">Det kan jeg ikke lige komme på. Vi bruger jer ikke, andet end at vi er medlem.  </t>
  </si>
  <si>
    <t>Travlt pt.</t>
  </si>
  <si>
    <t>Unge nyudlærte murersvende er for ringe, til at han vil ansætte dem, selvom han kunne bruge flere svende.</t>
  </si>
  <si>
    <t>Tilfreds, får altid hjælp, når han ringer.</t>
  </si>
  <si>
    <t>Travlt. Mangler folk.</t>
  </si>
  <si>
    <t>Corona. Giver tabt tid, når folkene må bleve hjemme pga risiko for smitte.
Udenlandst billigarbejdskraft der trykker priserne . Drøftes i Murerlauget.
Corona kommer til at give materialemangel pga lukkede fabrikker i hele europa, især træ. Sundolit er nærmest udsolgt</t>
  </si>
  <si>
    <t>Gå imod ulig konkurrence fra virksomheder, der importerer billig polsk og littauisk arbejdskraft. Det offentlige den største synder.</t>
  </si>
  <si>
    <t>Det går rigtig godt, vanvittig travlt, mangler murere. 
Er ellers selv meget aktive ift. at uddanne lærlinge - har pt. 4 lærlinge og 1 på bedding. 
Har i mange år været opmærksomme på hvilken vej det går med gennemsnitsalderen på murere, og ved godt, at de selv må gøre noget ved det. 
På et tidspunkt var gennemsnitsalderen i firmaet meget høj.</t>
  </si>
  <si>
    <t>Mangler murere - har nogle få udenlandske medarbejdere, dem skaffer de via vikarbureau. Vil helst have faglært dansk arbejdskraft, men er ved at prøve sig af med rumænske uddannede murere (kender ikke kvaliteten af dem endnu). 
Mangler så meget arbejdskraft, så de må sige nej til opgaver.
har 4 lærlinge og 1 på bedding. Ved godt at 
Gennemsnits</t>
  </si>
  <si>
    <t xml:space="preserve">Svært at sige, har været vant til Dansk Byggeri. DI er et større setup, større hjemmeside og det skal de lige vænne sig til.
Kender ikke DI godt nok endnu til at kunne sige noget om hvad vi kan gøre bedre.
Får hvad de har behov for ift. den nære rådgivning med kontrakter etc. </t>
  </si>
  <si>
    <t>Firmaet laver mest ny byg af typehuse, her er der godt gang i branchen og massere af lave.</t>
  </si>
  <si>
    <t>Virksomheden kunne godt bruge noget mere kvalificeret arbejdskraft, nogle der gider lave noget. Virksomheden har derfor selv ansat udenlandsk arbejdskraft, det går helt fint, selvom de kommer med lidt en anden baggrund.</t>
  </si>
  <si>
    <t>Virksomheden er godt tilfreds med sammenspillet med DI, og syntes at der bliver reageret hurtigt når der er brug for det, og de kan få professionel sparring.</t>
  </si>
  <si>
    <t>Det går godt, masser af arbejde. Synes at det er et hamrende godt initiativ at ringe ud.</t>
  </si>
  <si>
    <t>Faglært arbejdskraft, siger nej til opgaver af den grund. Fordoblet deres antal af lærlinge.</t>
  </si>
  <si>
    <t xml:space="preserve">Mere for lærlinge, skulle have gjort mere for at sprede hjælpepakkerne ud, der er alt for meget at lave lige nu og det giver en forventning om et stort fald senere hen. Der har været fuld beskæftigelse i byggeriet hele vejen under Covid-19. </t>
  </si>
  <si>
    <t xml:space="preserve">Går godt. Det der optager ham er de næste projekter / næste tilbud. Ikke ramt af corona. Der tales om voldsomme prisstigninger på byggematerialer / mangel på. Men ikke mærket noget til det endnu. </t>
  </si>
  <si>
    <t>Lille Bekymring for mangel på byggematerialer / prisstigninger. Periodevis problemer med adgang til arbejdskraft</t>
  </si>
  <si>
    <t xml:space="preserve">Skulle ikke være blevet lagt sammen med Dansk Industri. Bruger os, når der er behov - ringer og får det løst. 
Har oplevet at det blev sværere at komme igennem til os efter fusionen - mere firkantet. Måske skyldes det at han endnu ikke helt ved, hvem det er man skal ringe til (det vidste han før) - men han har også indtryk af, at noget af det er "systemisk"
Kan også være der er nogle fordele - fx i interessevaretgalse. </t>
  </si>
  <si>
    <t>Virkelig travlt, luksus at have travlt. Har klaret sig godt igennem corona, har passet meget på medarbejderne og overholdt alle restriktioner.</t>
  </si>
  <si>
    <t xml:space="preserve">Det begynder, at knibe med at skaffe medarbejdere, især murersvende. Har heldigvis også et par dygtige lærlinge.
Affaldsdirektivet er lidt af et problem. Hvert ton skal registres og det er besværligt.
 </t>
  </si>
  <si>
    <t>Indtil nu fungerer det godt, kan altid få besvaret spørgsmål og det fungerer også godt i det nye set up i DI.</t>
  </si>
  <si>
    <t>De har en god virksomhed med gode medarbejdere. Ikke ramt af corona.</t>
  </si>
  <si>
    <t xml:space="preserve">Nej, løser det meste selv. Taler med medarbejderne, hvis der opstår noget. Nævnte selv en ansættelsesretlig problemstilling om brug af GPS, som vi talte om. </t>
  </si>
  <si>
    <t>Han har som sagt ikke nogen problemer, men jeg opfordrede til, at han kontaktede DI Personalejura vedr. brug af GPS (kontrolforanstaltning), så han kan bruge oplysningerne i personalesager, hvis det bliver nødvendigt. Og generelt, at han kontakter os, hvis han har spørgsmål.</t>
  </si>
  <si>
    <t>Det går rigtig godt. Vi har svært ved at følge med. Vi har opmandet og har nu 24 mand.  Har mange lærlinge og det går vi meget op i, vil gerne løfte det ansvar. Vi tager ikke flere opgaver ind , end vi kan overholde og nå. Vi har et godt arbejdsmiljø og en god kultur, og det tiltrækker og fastholder gode medarbejdere.</t>
  </si>
  <si>
    <t>Ingen udfordringer, alt kører</t>
  </si>
  <si>
    <t>Det kører, vi ringer til Dansk Byggeri, hvis vi har problemer. Og der får vi altid god service. De er gode at have i ryggen.</t>
  </si>
  <si>
    <t>Per Christiansen mener, at hvis små virksomheder - som denne - skal hjælpes, så skal opgavere udbydes i fagentreprise.</t>
  </si>
  <si>
    <t>Virksomheden er ramt af, at de regner på en masse tilbud, men opgaverne går oftest til større virksomheder - det giver en masse arbejde, men ikke så mange opgaver</t>
  </si>
  <si>
    <t>Virksomheden er tilfreds med rådgivning i DI</t>
  </si>
  <si>
    <t>Det går godt, virksomheden har meget at se til. De har ikke været negativt påvirket af corona.</t>
  </si>
  <si>
    <t xml:space="preserve">Det er en udfordring, at finde murer. Dertil er deres lønkrav og krav til personalegoder høje ift., hvad Hans E. Nielsen synes er rimeligt. </t>
  </si>
  <si>
    <t xml:space="preserve">Ikke noget udover bedre adgang til arbejdskraft for murerbranchen.  </t>
  </si>
  <si>
    <t xml:space="preserve">Det går fint. Ordrebogen er fyldt. </t>
  </si>
  <si>
    <t>Mangler faglært arbejdskraft.</t>
  </si>
  <si>
    <t>DI Dansk Byggeri gør det godt. DI skal arbejde for at der bliver mindre administrative byrder. Det er svært at tjene penge.</t>
  </si>
  <si>
    <t>Hurtigt, medarbejder, stigende priser,</t>
  </si>
  <si>
    <t xml:space="preserve"> Bøde, konkret hjælp. </t>
  </si>
  <si>
    <t xml:space="preserve">Bøde af arbejdstilsynet, fårborg kirke, stillads, rullestilads i toppen af arkitekt, stiladsfirma,  </t>
  </si>
  <si>
    <t xml:space="preserve">Pt går det bedre end da corona startede, som fylder en del. Begyndt at have en del omsætning igen. Nu leverer vi til store butikker. </t>
  </si>
  <si>
    <t>Har fyldt meget, at vi har måtte afskedige medarbejdere. Mentalt. Men har fået god forståelse fra bank og leasing, så økonomisk, tingene kan hænge sammen. 
Hjælpepakke til 130.000, men dejligt det kunne lade sig gøre.</t>
  </si>
  <si>
    <t xml:space="preserve">Vi får meget hjælp fra DI. </t>
  </si>
  <si>
    <t>63.99.00</t>
  </si>
  <si>
    <t>639900 Andre informationstjenester i.a.n.</t>
  </si>
  <si>
    <t>Det går rigtigt godt. Vi er digitale, og har derfor fremgang trods nedlukninger af samfundet.</t>
  </si>
  <si>
    <t>Det er på den sociale side. Men vi er digitale, så vores medarbejdere trives alligevel godt med hjemmearbejde.</t>
  </si>
  <si>
    <t>Dansk erhverv er på mange områder længere fremme i skoene på vores agendaer eksempelvis med Le Gammeltoft i spidsen for et nyt iværksætterpanel. Jeg ved ikke, hvor meget I tager jer, af de små virksomheder. Jeg savner mere nytænkning som kunne fastholde jeres mindre medlemmer. Det kunne være emner som cirkulære økonomier og tech for mindre virksomheder med flere relevante tilbud i form af eksempelvis digitale seminarer og også en medlemskommunikation, som i højere grad henvender sig til mindre virksomheder.</t>
  </si>
  <si>
    <t>Mustafa Yilmaz er ikke længere direktør i Mycon ApS. I SO er eneste telefonnr. hans mobil. Ny direktør er Jimmi Bach Larsen. Har været på Mycons hjemmeside og fandt et telefonnr 51884894, som ikke bliver taget - en damestemme siger at de ikke kan tage telefonen - og den går direkte på svarer. Aftalte med Vivian, at jeg afslutter her.</t>
  </si>
  <si>
    <t>Virksomheden lever af eksport. Planlægning af forløb og rejser  har i den forbindelse været i særlig fokus. Virksomheden har været hårdt ramt af coronasituationen.</t>
  </si>
  <si>
    <t>Eksportkontrol er en stor udfordring, særligt ift. det arbejde der har været lagt ifm. eksport til mellemsøsten, som nu er blvet meget besværlig/umulig.</t>
  </si>
  <si>
    <t>MyDefence ApS fremhæver eksportrådgivning som værende god, og kommer til at bruge dette en del. Deruodver ønskes der gerne mere info om muligheder ifm. CMMC herunder oplysninger om processen.</t>
  </si>
  <si>
    <t>Industri og byggevirksomhed. Har travlt og det går godt.</t>
  </si>
  <si>
    <t xml:space="preserve">De klarer sig fint - havde 5 mand som holdt, men fik ansat 5 nye uden problemer. Det fungerer. </t>
  </si>
  <si>
    <t xml:space="preserve">Er godt tilfreds - har haft ringet ind et par gange med spørgsmål, og altid fået den hjælp, der var behov for. </t>
  </si>
  <si>
    <t>Tilbageholdenhed på nogle markeder, men næsten business som usual, Har brugt hjemsendelser foråret 2020</t>
  </si>
  <si>
    <t>Interne produktionsudfordringer, stigende råvarepriser - det er et vilkår for alle.</t>
  </si>
  <si>
    <t>Hjælpepakkerne ramte skævt ift. deres type af virksomhed. Likviditetsudfordringer; 90 pct. statsgaranterede lån godt for deres virksomhed. Skrev sidste forår til LSS, hvor han påpegede, at hjælpepakkerne ramte skævt.</t>
  </si>
  <si>
    <t>Det går meget godt. De kører med internet-handel, så de ligger i index 200 pt.</t>
  </si>
  <si>
    <t xml:space="preserve">Jeg har aftalt med vognmanden, at jeg kontakter bogholderen for at høre om der generelt er nogle ATL spørgsmål som hun har ufordringer med. </t>
  </si>
  <si>
    <t xml:space="preserve">Vi har nok at lave. Vi har problemer med at folk ikke kan betale. Det har vi ikke prøvet før, og vi er et gammelt firma. Det gælder også store firmaer, der ikke kan betale. Tror der er problemer med økonomien i samfundet. Det er måske på grund af momsafregningen. Træls. </t>
  </si>
  <si>
    <t xml:space="preserve">Vi har masser af ordrer, men mangler materialer og vi har fået svært ved at skaffe dem.  Kineserne har købt meget op, og aluminiums priserne er steget med 40%.  Det er en udfordring at skulle forklare kunderne og overbevise dem om betydning for priserne. Vi er spændt på/bekymret for om vi kan levere på de ordrer vi har. </t>
  </si>
  <si>
    <t xml:space="preserve">DI gør det godt. God hjælp med jura og ansættelsesforhold. 
Virksomehden har en udfordring, som DI måske ikke kan gøre noget ved, men de er gået glip af de første hjælpepakker, fordi Jens Henrik Møller har købt sin bror ud af virksomheden sidste år grundet sygdom. Det betyder skift i CVR nummer, og derfor fik de ingen penge selvom det er præcis samme virksomhed med samme antal medarbejdere. Med den seneste hjælpepakke er det på plads. Men det ville være dejligt hvis de kunne få de andre med tilbagevirkende kraft, men det anså han ikke for realistisk og havde talt med sin revisor om det. Heldigvis har de fået penge med den seneste hjælpepakke. Reglerne om CVR nummer fandt han firkantede. 
 </t>
  </si>
  <si>
    <t>Går fint. Tingene er uændrede på trods af corona.</t>
  </si>
  <si>
    <t>Vi skal bare sørge for at fortsætte, som vi plejer</t>
  </si>
  <si>
    <t>At følge med udbudet af arbejde. Udfordringer med tiltrækning af kvalificeret arbejdskraft.</t>
  </si>
  <si>
    <t>Mere viden om murerlærlinge uddannelse. Øget fokus på skole/virksomhed samarbejde.</t>
  </si>
  <si>
    <t>Travlt. Mange kunder</t>
  </si>
  <si>
    <t>Mangler arbejdskraft. Har igennem en årrække været en udfordring med at skaffe kvalificerede medarbejdere</t>
  </si>
  <si>
    <t>De bruger meget vores juridiske rådgivning og blanketter. Umiddelbart ikke noget de savner</t>
  </si>
  <si>
    <t>Det der optager virksomheden mest lige nu er at skaffe arbejdskraft til en markt stigende efterspørgsel, men i øjeblikket overvejer Laurids Stampe og virksomhedens driftsleder også at melde sig ud af DI, da de synes, at de betaler en masse penge og ikke får noget for deres kontingent. De har samtidig kavalificeret folk siddende ift. personalejura og entrepriseret og finder ikke, at de får en kompetent sparring i DI Dansk Byggeri, når de en sjælden gang kontakter os.</t>
  </si>
  <si>
    <t>At skaffe nødvendig kvalificeret arbejdskraft.</t>
  </si>
  <si>
    <t>DI skal have kompetent medarbejdere siddende, som giver den rigtige hjælpe, når de kontaktes. Det gælder især omkring entrepriseret og personalejura. Virksomheden forventer, at de rimelige hurtigt bliver stillet om til en kompetent rådgiver og ikke bliver mødt med "Uld i mund" omkring holdning til problemerne. Holdningen er, at virksomheden har ikke brug for nyhedsmail, netværk, medlemsmøder osv. 
De overvejer kraftigt at melde sig ud af DI (Dansk Byggeri) og føler, at de kun er medlem fordi at det giver et skær af seriøsitet at være medlem af en arbejdsgiverorganisation. De har ikke særligt mange privatkunder og har derfor ikke brug for Byg Garanti.</t>
  </si>
  <si>
    <t>skibsindustri - underleverandør - reperationer. det går godt.</t>
  </si>
  <si>
    <t xml:space="preserve">Ingen reparation - pt så site lagt lidt ned. De rejser ud til opgaverne. </t>
  </si>
  <si>
    <t>Synes at det er urimeligt at skulle betale for lærlinge, når han ikke kan bruge dem (rejsende virksomhed) og det samme vedr. statistikker, som han ikke mener er korrekt, da hans oms er baseret på bodylease.</t>
  </si>
  <si>
    <t>46.38.90</t>
  </si>
  <si>
    <t>463890 Specialiseret engroshandel med fødevarer i.a.n.</t>
  </si>
  <si>
    <t>Det går fint. Kostilskudsbranchen har haft et godt 2020, så vi har ikke været påvirket af corona på samme måde som andre brancher</t>
  </si>
  <si>
    <t>Du kender jo til vores udfordringer, Frederikke, da vi har tæt kontakt. Vi har stadig problemer med Fødevarestyrelsen og kosttilskudsgruppen. Vi synes de gør det svært at drive virksomhed i Danmark, når de har så meget magt og man sjældent ved hvad de kommer med når de er på besøg.
Men det er jo det vi arbejder på i NI og vi ser meget frem til vores omdømmefortælling er færdig.</t>
  </si>
  <si>
    <t>Vi er meget glade for DI Fødevarer og nutraceutisk industri. Det er nemt at komme i kontakt med jer. I skal bare fortsætte arbejdet med at få dialog med myndighederne og hjælpe til.</t>
  </si>
  <si>
    <t xml:space="preserve">Travlhed. Godt gang i byggeriet. </t>
  </si>
  <si>
    <t>Tilgang til råvarer.</t>
  </si>
  <si>
    <t>Ikke lige på stående fod.</t>
  </si>
  <si>
    <t>Kan vi få de produkter vi bestiller, biler og reservedele. Mangel på råstoffer, Brexit problem, Covid-19 har sendt medarbejdere hjem.</t>
  </si>
  <si>
    <t>Registreringsafgift er ændret, overgangsordning er ekstrem ressource krævende.</t>
  </si>
  <si>
    <t>Bilafgifter er forkerte og fremover bør der landes en CO2 baseret løbende afgift system. Det sikrer nemmer administration. 
Erkend at brint er fremtiden, 1 step plugin =&gt; 2 step (elbiler om 2-5 år midlertidig løsning) =&gt; 3 step bliver brint fra 5-10+ år. 
Pt tankning kun 5 steder i landet og teknologi endnu ikke tilstede, men det kommer og skal komme.</t>
  </si>
  <si>
    <t>Det går okay. Har travlt</t>
  </si>
  <si>
    <t>Nej. Nogle store projekter er blevet stoppet og de har måttet finde nogle mindre, hvilket har krævet noget omorganisering</t>
  </si>
  <si>
    <t>De er tilfredse og synes ikke at DI kan gøre mere</t>
  </si>
  <si>
    <t xml:space="preserve">Ingen problemer med arbejdskraft. </t>
  </si>
  <si>
    <t>Konkurrenter som kan give lavere priser fordi de ikke behandler affald (fra nedbrydning korrekt)</t>
  </si>
  <si>
    <t xml:space="preserve">Alt fungerer fint. Vi får hjælp når der er problemer. Både personalejura og i forhold til udbud. Undrer sig over at DI kan medlemmer der har været med i kartelsager. </t>
  </si>
  <si>
    <t>Rimeligt fornuftigt. Keder sig ikke. Har nok at lave. Optager firma pt: Sevicerring af  kunder. Åbning vedr. Corona.</t>
  </si>
  <si>
    <t>Levering af varer - isolering, produkter, som kommer fra Texas + Corona</t>
  </si>
  <si>
    <t>Det er fin med den info, DI sender ud. Det er dejligt at blive godt informeret.</t>
  </si>
  <si>
    <t>DI Service, DI Transport</t>
  </si>
  <si>
    <t>Det går faktisk godt
De er klar at besøge kunderne i Europa, den personlige relation til kunderne savnes</t>
  </si>
  <si>
    <t>Sygefravær, som ikke er corona relateret, de er fortiden ramt af flere medarbejdere der er langtidssyge.
Finde arbejdskraft der kan håndtere særlige maskiner.</t>
  </si>
  <si>
    <t xml:space="preserve">Det går godt. Efter nedlukning er de </t>
  </si>
  <si>
    <t>Efter nedlukning er de optaget af om den ketchupeffekt, de venter kommer med den forventede/håbede effekt. Hvis den gør ligger de faktisk over samme tid sidste år. Der er bekymrede for om nedlukningen har haft en pris på kundeloyalitet.</t>
  </si>
  <si>
    <t>De er meget glade for den politiske stemme DI har. Føler sig godt tilpas og savner ikke mere fra DI</t>
  </si>
  <si>
    <t>Anlægsentreprenørsektionen, Industriens Almene Arbejdsgiverforening</t>
  </si>
  <si>
    <t>Agil fortæller, at det ikke går særligt godt i øjeblikket med hans Vikarforretning, idet at han har oplevet en massiv nedgang i efterspørgslen. Nem Vikar har især levet af at leverer arbejdskraft (især udenlandsk) til firmaer i nedrivningsbranchen, men efterspørgslen er under coronakrisen faldet til stort set nul. Han har således ingen medarbejdere tilknyttet til sit forma lige nu og overvejer nu at gå ind i transportbranchen. Han har ikke søgt hjælpepakker, da han godt har kunne klare sig med "skinnet på næsen" og rimelige hurtigt har kunne komme af med sine omkostningerne til arbejdskraft.</t>
  </si>
  <si>
    <t>Han har lidt udfordringer med at få opsagt sine forsikringer på sine tidligere lønmodtager. Han bliver stadig opkrævet fra forsikringsselskaberne uanset, at han ikke mere har ansatte. Jeg fortalte, at han skulle kontakte sit forsikringsselskab direkte (Alm. Brand) og forklare dem sin situation og opsige de aftaler han ikke længere har brug for - det sker ikke automatisk (hvilket han troede).</t>
  </si>
  <si>
    <t>Aqil synes at DI gør et godt stykke arbejde og han læser vores nyhedsmails omkring f.eks. corona og finder, at han har stor gavn af dette. Aqil håber, at DI presser på for at få åbnet samfundet og landets grænser op igen, da hans størtse øjeblikkelig problem er et svigtende marked ift. nedrivningsbranchen pga. corona, samt vanskeligheder med at få udenlandsk arbejdskraft til landet som følge af corona.</t>
  </si>
  <si>
    <t xml:space="preserve">Det går godt. De er en virksomhed, som leverer til fødevareindustrien, herunder Danish Crown og Arla. De sælger ikke så meget udstyr som normalt. De bruger ekstra tid på at få covid testet deres medarbejdere. </t>
  </si>
  <si>
    <t xml:space="preserve">Corona. Deres administrative personale er alle sendt hjem. Det er lidt bakset. De bruger meget tid på at teste dem, der er på selve virksomheden. 
Deres sælgere kan kun besøge eksisterende kunder og helst online. Det er en ny måde, som de skal sælge på. Næsten ikke noget salg hos nye kunder.  </t>
  </si>
  <si>
    <t xml:space="preserve">De bruger ikke DI meget, men er tilfredse. De har kun brugt personalejura, og der fik de 'rigtig god betjening'. </t>
  </si>
  <si>
    <t>Det går godt. Optaget af kunder og en kollega, der overvejer "free-seating"
Har mange gravide (14 - 6 barsler). Har nævnt vores barselsfond - den kendte han ikke.</t>
  </si>
  <si>
    <t>Trafik- og boligstyrelsen. Certificeringsordningordninger ift. kontrol af sager.
Problem med FRI - gør noget.</t>
  </si>
  <si>
    <t>Ønsker introduktion til, hvad DI kan tilbyde.
Føler, at bliev medlem af DI med tvang.</t>
  </si>
  <si>
    <t xml:space="preserve">Det går godt. Der er ikke lige noget der fylder umiddelbart. </t>
  </si>
  <si>
    <t xml:space="preserve">Ikke sådan generelt - det går stille og roligt. 
Virksomheden oplever lidt faldende omsætning pga corona. Der har været behov at afskedige én medarbejder sidste år. </t>
  </si>
  <si>
    <t xml:space="preserve">Vi er tilfredse "Hvis vi har et problem så kontakter vi jer..."
Virksomhedne har brugt Personalejura ved flere lejligheder og har oplevet at få den hjælp de har brug for. </t>
  </si>
  <si>
    <t>Grøn omstilling - støttemuligheder</t>
  </si>
  <si>
    <t>mere info om EU grønne tilskudspuljer</t>
  </si>
  <si>
    <t>Fremragende, bedre end nogen sinde</t>
  </si>
  <si>
    <t xml:space="preserve">Forskningspolitik. Mener, at DI er gift med universiteterne i stedet for virksomhederne. DI arbejder ikke ud fra en generel forståelse for, hvad virksomhederne har brug for. DI elsker kæmpepartnerskaber, hvor alle er med, og det er ikke det, der hjælper virksomhederne bredt i DK. DI slås kun for de største virksomheder, som reelt ikke har brug for universitetsforskningen men derimod for deres kandidater. DI er ansvarlig for, at Innovationsfonden er blevet en fiasko, fordi man accepterede fondskonstruktionen med den modydelse, at et prominent medlem af DI fik formandsposten i Innovationsfondens bestyrelse. Alt er nu galt med den fond, og DI er universiteternes håndlangere i den sag og i forskningsdagsordenen generelt. Samfundet spilder enorme summer, og DI pusher i den retning. DI burde være bestyrtede over, at vi i DK er gode til forskning, men evaluering efter evaluering viser, at vi er alt for dårlige til at få nye innovationer ud af forskningen. DI stryger universiteterne med hårene. DI's ansvarlige for forskning er helt usynlig - jeg ved ikke en gang hvem det er, selv om jeg læser Børsen hver dag. DI's forskningsudvalg består af medlemmer, der er en del af denne systemtænkning. </t>
  </si>
  <si>
    <t>Det går godt - ikke synlig påvirket af corona</t>
  </si>
  <si>
    <t>Har ikke rigtigt brugt DI - men har DI i tankerne</t>
  </si>
  <si>
    <t xml:space="preserve">Det er helt klart restriktionerne i DK. Vi er i byggebranchen. Vi kan godt mærke ude på de store pladser. Det kan være materialemangel eller et kæmpe lejlighedsbyggeprojekt, hvor de ikke kan komme ind. Nu er vi både i DK og i Norge. I Norge eksploderer byggeriet - Norge har lukket ned - men der er mulgheder for at få håndværkere til Norge. Der er nogle logistikmæssige ting. 
Hvordan skal vi holde fanernen højt og modet højt. Så de ikke taber modet. Holde optimismen og være løsningsorienteret. Hvordan kan vi gøre det alligevel. Og samtidig overholde kravene. Det er vi ikke de eneste, der har de udfordringerne. 
Vi har SMV som segment - det er underentreprenørerne ude på pladserne. Der er en vis holden tilbage. </t>
  </si>
  <si>
    <t xml:space="preserve">Det er klart at presse på for mere genåbning. Vi skal have åbnet landet op og kigge nøgternt på vurderingen og analysen af corona. Mere fornuft. Hvad er der rent faktisk nødvendigt og hvad er ikke nødvendigt i bekæmpelsen af corona. </t>
  </si>
  <si>
    <t>95.24.00</t>
  </si>
  <si>
    <t>952400 Reparation af møbler og boligudstyr</t>
  </si>
  <si>
    <t xml:space="preserve">Hvor meget skyldes markedsføringsbudget, og corona, svært at sige. Lave kampagner - tilbyder montagerabat. 
nogle gange skal man også , det er mere jævnt. </t>
  </si>
  <si>
    <t xml:space="preserve">Det har været problemer med at få hvidevarer og materialer, længere leveringstider, men der er god forklaring. </t>
  </si>
  <si>
    <t>Ved at udarbejde en ny lønpolitik, vi har været under 25 men er vokset til over 30, kræver noget andet ift. løn. Et kvalifikationslønsystem, inddrager medarbejderne. Vurderes af lederne, det er en stor mundfuld. Kan vi få hjælp og sparring til det? Malene har kontaktet den rette person i personalejuraafd. og afventer et svar. 
Vi er en lille og ung ledelse, som konstant arbejder med at blive bedre til det, kan vi få sparring til det?</t>
  </si>
  <si>
    <t>23.12.00</t>
  </si>
  <si>
    <t>231200 Formning og forarbejdning af planglas</t>
  </si>
  <si>
    <t xml:space="preserve">Det går okay. Ikke faldet meget i omsætningen. Leverer til byggebranchen, så det står ikke stille. Ikke mærket af Corona. </t>
  </si>
  <si>
    <t>Der er ikke noget lige nu og her.</t>
  </si>
  <si>
    <t xml:space="preserve">Går udemærket - har ikke mærket noget - det meste kører af sig selv.  </t>
  </si>
  <si>
    <t xml:space="preserve">Mener ikke der er noget. Alt går fint og stille roligt. </t>
  </si>
  <si>
    <t xml:space="preserve">Ikke umiddelbart. </t>
  </si>
  <si>
    <t>Coronakrise og ny omlægning af registreringsafgift (særligt hybridbiler). Nedlukning og hjemsendelse af medarbejdere har fyldt.</t>
  </si>
  <si>
    <t>Meget udfordret med at lægge afgift ud for staten ifm. den nye registreringsafgift. Tidspres for at få indregistreret især hybridbiler inden udgangen af marts måned.</t>
  </si>
  <si>
    <t>VH spørger og udfordrer DI om alt. Og pt. fylder GDPR og connected cars meget, så det må gerne være et fortsat fokus.</t>
  </si>
  <si>
    <t xml:space="preserve">Det går godt, de har fokus på at nå godt i mål med slutkvartal. Socialt er det svært nu pgs. corona. Flere medarbejdere kommer tilbage på kontoret, de har indført ekstra rengøring flere gange dagligt, men lige nu er maks en tredjedel tilbage. Og rent økonomisk går det godt. De har fået huk, mange af deres kunder har fået huk, f.eks Carlsberg og Coca Cola, men mange positive ting er kommet ud af krisen. </t>
  </si>
  <si>
    <t xml:space="preserve">Reboaring af medarbejdere på kontoret og coronatræthed fylder. Cecilie tror ikke, de kommer tilbage på kontoret som før krisen. Hos Nielsen Comapny og hos Nielsen Media (de to virksomheder er blevet splittet) har de skåret 40 pct. ned i kontorpladser, og det har reduceret omkostninger med hele 60 pct. </t>
  </si>
  <si>
    <t xml:space="preserve">Hjælpt til hvad gør vi efter krisen: Hvordan ledere vi virtuelt? Hvordan taler du ind i et webinar? Hvordan skal vi støtte medarbejdere med hjemmekontor? Hun har været rigtig glad for vores coronaupdates, og hun læser nyhedsbreve og er særligt interesseret i DI's mange webinarer, som hun synes er meget relevant. Generelt rigtig tilfreds medmedlemsskabet. </t>
  </si>
  <si>
    <t>Virksomheden er mest optaget af arbejde med lokalplaner og financiering i forbindelse med udvikling og opførelse af ejendomme.</t>
  </si>
  <si>
    <t>Janteloven og politisk modstand. Når der skal udvikles nyt vil alle involdverede gerne sætte der aftryk. Ny mulig lov om lager beskatning.</t>
  </si>
  <si>
    <t>Politisk interressevaretagelse, især inden for området af lager beskatning. Virksomheden giver udtryk for at en mulig ny lovgivning på dette område kan have store omkostninger for virksomheden</t>
  </si>
  <si>
    <t>Det går godt. Kan ikke klage.</t>
  </si>
  <si>
    <t>Kvalificeret arbejdskraft. 
Virksomheden nævner, at den oplever, at det er en udfordring at den type arbejde, som virksomheden udfører ikke tales op i folkeskolen - Som han siger er det ikke ok at tage en håndværksmæssig retning. Adgangskravene er for tunge. Han nævnte, at hvis en ung er skoletræt og gerne vil igang med et lærlingeforløb er det et krav, at de skal igennem engelsk mv. som slet ikke er relevant for den type arbejde, som virksomheden udfører.</t>
  </si>
  <si>
    <t>Tagkonstruktion i DI - netværket passer ikke til virksomheden. De øvrige medlemmer er for små, og de har andre interesser end virksomhedens.</t>
  </si>
  <si>
    <t>Jeg ville gerne smide DI langt væk. 3F er nogen **** Jeg er hamrende skuffet over DI. Jeg har fået det indtryk af, at vi eksisterer for jeres skyld. Og ikke omvendt. Jeg har gode erfaringer med juravagten. Men det er det eneste pæne jeg kan sige om det. 
Jeg har måttet rykke hamrende mange gange (Søren Vilsen  (3-5 gange pr sag.)) Jeg har intet personligt imod Søren, men han svarer meget langsomt.</t>
  </si>
  <si>
    <t>De stigende materiale priser</t>
  </si>
  <si>
    <t xml:space="preserve">Så bryggeriet går nok i stå inden for de næste 3 månder - mener han. </t>
  </si>
  <si>
    <t>Bruger DI - juridisk afd.</t>
  </si>
  <si>
    <t xml:space="preserve">Fokus på alt med genåbning og at få ordre i hus. </t>
  </si>
  <si>
    <t xml:space="preserve">Udfordringer med ikke at kunne montere, når kunderne bestiller, herunder ift. mandskab. Orderer kommer mere i "skvulp" end normalt, og ingen køber noget til lager. Ift. corona-situationen er der er sket meget de sidste to måneder, og han tror på, det kommer til at gå fint inden for en måneds tid. Situationen afhænger dog af udviklingen i resten af Europa, da 70-75 pct. er omsætningen er eksport og primært inden for EU. 
De har haft fokus på digitale møder. 
Har været med i en enkelt hjælpepakke, men ikke en hjælp pga. ufleksibelt set-up ift. kalenderdage
Læser alt det, DI sender ud. DI Business nyhedsbrev er rigtigt godt. Nogle cases er interessante. </t>
  </si>
  <si>
    <t>Får den hjælp, de har ønsket.</t>
  </si>
  <si>
    <t>De første to kvartaler har været hårde, men det begynder at gå bedre.</t>
  </si>
  <si>
    <t>De har problemer med at få likviditeten op.</t>
  </si>
  <si>
    <t>De er glade for os, men ønsker rådgivning omkring finanisering og hjælpepakker.</t>
  </si>
  <si>
    <t>56.21.00</t>
  </si>
  <si>
    <t>562100 Event catering</t>
  </si>
  <si>
    <t>få nye kunder, komme godt ud af corona</t>
  </si>
  <si>
    <t>at regering burde melde klart ud at folk kan komme tilbage på arbejdsmarked - problem at så mange arbejder hjemme</t>
  </si>
  <si>
    <t xml:space="preserve">Det går godt. Omsætningen er steget med 30-40 pct. det sidste år. </t>
  </si>
  <si>
    <t xml:space="preserve">Han synes, at det er svært at få arbejdskraft nok, f.eks. til kortere forløb, og det er administrativt bøvlet  med ansættelse af polakker. Han synes, at mange har udnyttet corona til at pjække, fordi de siger, at de har været i nærheden af en smittet. </t>
  </si>
  <si>
    <t xml:space="preserve">Hvis det kan bliver lettere at ansætte polakker eller han kan bruge folk, der alligevel skal i aktivering i sin virksomhed. </t>
  </si>
  <si>
    <t>Det går godt og driften  samt produktionsoptimering optager dem lige nu</t>
  </si>
  <si>
    <t>Produktionen kører og har gjort det hele tiden uden hjælpepakker m.m.</t>
  </si>
  <si>
    <t>Godt tilfreds med medlemskabet og specielt den personalejuridiske service. Anerkendte tiltaget med at ringe ud til medlemmerne. Kan på sigt få brug for hjælp til eksportfremstød</t>
  </si>
  <si>
    <t>Det går godt. Deres 10 montører har skiftet 28.000 forbrugsmålere under COronaen - uden problemer</t>
  </si>
  <si>
    <t>Sætte en masse målere op i nordsjælland. Drevet af forsyningsselskaber.
Meget tilfreds med personalejuridisk/overenskomst af konkrete sager</t>
  </si>
  <si>
    <t>Irritation over uddannelsesfonde. Hvorfor blive ved med at betale under Corona, når fork ikke kan komme på kursus og (2) kan kan ikke sende sine montrer på opkvalificering fx vedr. varmepumper</t>
  </si>
  <si>
    <t>VI har ingen udfordringer</t>
  </si>
  <si>
    <t xml:space="preserve">Der er ikke noget DI kan bidrage med. VI ved I er der, og det er fint. </t>
  </si>
  <si>
    <t>Corona har været hård, men var værst i foråret 2020 - går bedre nu</t>
  </si>
  <si>
    <t>At få tilstrækkelig med kvalificeret arbejdskraft løbende, men p.t. har de dem de skal bruge</t>
  </si>
  <si>
    <t>De bruger primært vores personalejuridiske service og er godt tilfredse med den ydelse. Generelt er de godt tilfredse med medlemskabet af DI.</t>
  </si>
  <si>
    <t>28.23.00</t>
  </si>
  <si>
    <t>282300 Fremstilling af kontormaskiner og -udstyr (undtagen computere og ydre enheder)</t>
  </si>
  <si>
    <t>"Omsætning i kassen", alle markeder er lukket ned. Har desperat brug for en genåbning i EU og på skoler/universiteter.</t>
  </si>
  <si>
    <t>Arbejder med grøn omstilling, alle nye produkter er med "grønt" for øje. På virksomheden arbejdes med strømbesparelse etc.
Løn kompensation har været en god hjælp, havde ikke problemer med at bruge dette.
Ingen lærlinge, virksomheden er for lille til det.</t>
  </si>
  <si>
    <t>DI skal presse regeringen til vi åbner op igen i DK og derefter i EU. Alle kundegrupper er lukket ned.
Frygter en fremtid efter genåbning med eksploderende råvare priser. F.eks. er spånplader varslet stigning på 50% i pris. Samme niveau for andre træprodukter frygtes.</t>
  </si>
  <si>
    <t>24.43.00</t>
  </si>
  <si>
    <t>244300 Fremstilling af bly, zink og tin</t>
  </si>
  <si>
    <t xml:space="preserve">Negativ stemning i branchen - ca. 10-15 % minus. Begrænset i projektsalg og aktivitet i B2B og industri. Begrænset gang i den del af branchen.  </t>
  </si>
  <si>
    <t xml:space="preserve">Svært at tiltrække de rigtige medarbejdere og kompetente medarbejdere. Nødvendigt med udenlandsk arbejdskraft. Generel problemstilling. 
Øjeblikkelig problematik - råvarepriser er stigende. Risiko for råvaremangel. Særlig kritisk efter sommerferien med leverancer af stål og aluminium. </t>
  </si>
  <si>
    <t xml:space="preserve">Udfordring med medarbejderstyrken i Vestjylland. 
Storpolitiske problematikker om import af f.eks. stål fra Kina - stigende priser og problemer med leveringer. 
Opfordring fra virksomhed til at komme ud på besøg, når der åbner op. </t>
  </si>
  <si>
    <t xml:space="preserve">Mangel på ordre. Mette F lovede, at man ville holde gang i hjulene, men det har man ikke mærket i Nordjylland. Der er kun små projekter på ordrelisten. man savner, at der bliver igangsat flere større offentlige projekter </t>
  </si>
  <si>
    <t>se ovenstående</t>
  </si>
  <si>
    <t>meget tilfredse med DI BYG</t>
  </si>
  <si>
    <t xml:space="preserve">Det svinger - 
Jeg har to Nordjysk Stilladsudlejning (travlt i januar-februar), BERA stillads (det har knebet). Folk venter ofte til bedre vejr. Det ligner næsten sig selv. I 2020 har vi haft ret travlt. Der er blevet frigivet en masse penge - kommunen åbnede kassen. </t>
  </si>
  <si>
    <t xml:space="preserve">Det er svært for os at skaffe ordentlige medarbejdere. Det har altid været et problem.
Selvom man har en to-årig stilladsuddannelse, så er man ikke ret god, når man er færdiguddannet. (Man går for meget op i det boglige, men ikke så meget med det praktiske og hvordan man bygger det ordentligt.)
Grøn omstilling fylder meget, fordi der er miljøzoner, så virksomheden har investeret i nye biler. 
Stilladsklubber i Danmark - som ikke er så vilde med udenlandsk arbejdskraft. </t>
  </si>
  <si>
    <t xml:space="preserve">Ikke så meget på overenskomster eller vores service, men mere politisk. Især med at få kvalificeret arbejdskraft.
Ét problem som virksomheden ofte oplever er, at en helt ny medarbejder skal have 3 ugers stilladskursus. Inden for 3 måneder skal man bestemme om man vil have ham eller ej. På den korte tid kan vi ikke vurdere.
Man bør kunne se en mand an i minimum 6-7 måneder. Han kan jo blive ansat i periode, hvor der ikke er så meget arbejde, og dér kan man slet ikke vurdere. Nogle udfordringer kommer først senere.
VH håber, at man vil kigge lidt på det.
VH virkede ellers tilfreds. </t>
  </si>
  <si>
    <t>Holde folk beskæftigede. Kan mærke afmatningen (kunder i Danmark). ikke så mange montager som de plejer. Kan normalt se 3-4 mdr. frem. Ordrer ca. 1/3 reduceret. Først i år at nedgangen er kommet. Haft mange tilbud ude på investeringer i robotanlæg, men kunderne holder igen. Presser priserne. Kabler som bruger mange af - prisen steget mere end 25 pct. Der sker hamstring af produkter.</t>
  </si>
  <si>
    <t>Gang i investeringslysten mangles.
Tekniker til programmering mangler pt. - kan ikke finde (og lønniveau mega højt). Har lærlinge (3) og det fungerer. 
Fiskeristyrelsen: aftale i 2019 om tilskud til investeringer på fiskebåde ikke omsat til regler endnu. Betyder at mindre efterspørgsel fra bådene/fiskerne som så også er ramt af BRexit.</t>
  </si>
  <si>
    <t>Var meget glad for store tilskud til lærlinge sidste år. Fint hvis ordning fortsætter. DI skal fortsat presse på for genåbning af samfundet.</t>
  </si>
  <si>
    <t>13.94.00</t>
  </si>
  <si>
    <t>139400 Fremstilling af reb, tovværk, sejlgarn og netstoffer</t>
  </si>
  <si>
    <t>Brexit da de lavet crawl/trevl.</t>
  </si>
  <si>
    <t>Brexit og fiskekvoter.</t>
  </si>
  <si>
    <t>De har været i kontakt med os omkring en fyringsrunde og var meget glade for hjælpen de fik. De synes dog at de får tilsendt mange spørgeskemaer og ting til udfyldelse, som de har lidt svært ved at gennemskue meningen med. Men de var glade for at jeg ringede - og var glade for den hjælp de fik når de havde brug for den.</t>
  </si>
  <si>
    <t>Går fint, hvornår kan vi alle vores sælgere på græs igen. 2020 afsluttede lidt lavere end 2019.  Skal ikke klage. Har ekspanderet i Norge.</t>
  </si>
  <si>
    <t xml:space="preserve">Frygter et eller andet dyk, som gør at samfundet kommer ned i gear. </t>
  </si>
  <si>
    <t xml:space="preserve">Synes, at informationen fra DI er rigtig god og informativ. Webinar har været rigtig gode og hold endelig </t>
  </si>
  <si>
    <t>Vi arbejder</t>
  </si>
  <si>
    <t>Næh</t>
  </si>
  <si>
    <t>Ingenting, det er fint</t>
  </si>
  <si>
    <t xml:space="preserve">Vi kommer i gennem tingene, men vi er presset. Vi har kun danske kunder men der er mange der er tilbageholdene. Vi producerer store mængder og alle bestiller små serier i dag, pga. coronaudfordringer. </t>
  </si>
  <si>
    <t xml:space="preserve">Corona. Vi arbejder meget, men kører i så små serier, at vi tjener meget lidt på det.  </t>
  </si>
  <si>
    <t xml:space="preserve">Nej I kommunikerer meget, og det er relevant. Di er hurtige, f.eks. da nordjylland lukkede ned. I svarer også hurtigt, når man henvender sig om noget. </t>
  </si>
  <si>
    <t>Det går godt, men har ikke tid til at deltage i dette.</t>
  </si>
  <si>
    <t>Ordrebeholdning er ok for tiden - måske kunstigt højt pgr. af ovre fra sidste år. De har mest B2B-salg - er derfor afhængig af samarbejdspartnere.</t>
  </si>
  <si>
    <t>De er rigtig glade for samarbejdet med DI - mest ang. ansættelser, gode skemaer og god kontakt med DI</t>
  </si>
  <si>
    <t>De er under udvikling og har udfordringer med at finde investorer, der vil betale det virksomheden er værd og som de har brugt 13 år på at udvikle</t>
  </si>
  <si>
    <t>Mangler investorer, men jeg tænker kun det er et spørgsmål om tid, da NorthQ udvikler intelligente energibesparende løsninger til bygninger, som spiller perfekt ind i bæredygtighedsdagsordenen</t>
  </si>
  <si>
    <t>Jan er meget positiv i forhold til at bruge DI mere til sparring, det er ifølge ham selv alt for sjældent at han får snuden op ad sporet</t>
  </si>
  <si>
    <t>Dansk Luftfart</t>
  </si>
  <si>
    <t>52.23.00</t>
  </si>
  <si>
    <t>522300 Serviceydelser i forbindelse med luftfart</t>
  </si>
  <si>
    <t xml:space="preserve">påvirket i meget alvorlig grad af corona
minum 97 % - corona forårsaget betalingstandsning og VH erkorkursbeskyttet, forsøger at rekonstruere. Kan ikke sige </t>
  </si>
  <si>
    <t xml:space="preserve">COrona - Konsenttrerer sig om at komme 
900 MA da det gik højt. Nu 8 . Fyret folk i DK og i Europa. 
Spørger om der er noget vi kan hjælpe med i den forbindelse, På kort sigt tror jeg ikke tror jeg ikke . Men godt at vide at I vil hjælpe /rådgive. </t>
  </si>
  <si>
    <t>Vi har ikke HR - ASSO medlem - Nævner de skal være obs på at de godt kan få personalejurdisk hjælp som ASSO, blot ikke til overenskomter, som jo ikke er relevant. 
Altså nej, jeg ved ikke havd I kan gøre bedre:  jeg er tilfredse med det politiske arbbejde. Stort arbejde fra Michael Svane 
Brancheforeningen for luftfart er altid super gode til at hjælpe. Hjælp om indrejse regler vaccinepas, mv. Fortsæt det gode arbejde.</t>
  </si>
  <si>
    <t xml:space="preserve">Opgavemæssigt går det fint. Udfordringer med offentlige arbejder, se nedenfor. </t>
  </si>
  <si>
    <t xml:space="preserve">Det største problem er træghed i betalinger fra offentlige bygherrer. Det offentlige personale arbejder hjemmefra og de kan ikke følge med pga. systemer. Det giver udfordringer med virksomhedens betalingsplan. </t>
  </si>
  <si>
    <t>Var modstander af Danske Arks optagelse i DI og savner nærhed og fællesskab. Har deltaget i et par møder hos DI Rådgiverne. Har oplevet forringelser på aftaleforhold med bygherrer og på forsikringsdækning. Blev skuffet over ny forsikring, hvor det ikke blev nævnt, at asbestsanering ikke var dækket - problematisk i forhold til gamle sager (4-årigt byggeri). Glad og tilfreds med Personalejura og Barselsfonden. Glad for nyhedsbreve, har netop hentet skabelon til sexchikanepolitik og bruger også ansættelsesskabeloner mv. Følger med politisk og kan se, at DI ofte er i medierne og gør en forskel som organisation i forhold til Corona. Hvor Dansk Erhverv kæmper for frisørerne :-)</t>
  </si>
  <si>
    <t>46.71.00</t>
  </si>
  <si>
    <t>467100 Engroshandel med fast, flydende og luftformigt brændstof og lignende varer</t>
  </si>
  <si>
    <t xml:space="preserve">Virksomheden er presset af ikke at kune udføre effektiv og målrettet salg pga. rejserestrektioner, nedlukning og dermed ikke mulighed for fysiske møder med kunderne - det bremser salget. Det er ikke muligt at erstatte de fysiske salgsmøder med elektroniske formater :-( </t>
  </si>
  <si>
    <t>Corona fylder alt.</t>
  </si>
  <si>
    <t>Hvis DI kunne få Corona til at gå væk :-) - Kristian er godt tilfreds med DI og vi gør hvad vi kan pt.</t>
  </si>
  <si>
    <t>Danmarks Farve- og Limindustri</t>
  </si>
  <si>
    <t>20.30.00</t>
  </si>
  <si>
    <t>203000 Fremstilling af maling, lak og lignende overfladebehandlingsmidler, trykfarver samt tætningsmaterialer</t>
  </si>
  <si>
    <t>Noget der optager dem er udvikling af produkter til algebekæmpelse, de har et produkt der er  godkendt af miljøstyrelsen - udfordringen er at der er flere produkter på "hylderne" som f.eks. hedder teresse vask som indeholder biocider.  
Biocid lovgivningen
Corona fylder fordi de har eksport til Asien, de har ikke fri tilgængelighed og kan få gang i hjulene.
Fremskaffelse af råvarer, priser der stiger, skal kunderne betale?</t>
  </si>
  <si>
    <t>DI er brugt til hjælp til at ansætte en medarbejder i Kina, tænker på at bruge til ansættelser i øvrige lande.
Hjælp til kommunikation med miljøstyrelsen.</t>
  </si>
  <si>
    <t xml:space="preserve">Det går godt - de har meget travlt. </t>
  </si>
  <si>
    <t>Corona fylder ikke så meget. Få fat i de rigtige IT kompetencer har været en udfordring, men gode rekurtteringsvirksomheder.</t>
  </si>
  <si>
    <t>De kunne godt bruge os mere ift. GDPR, som stadig er en udfordring. Det er en meget gråzone på GDPR området.</t>
  </si>
  <si>
    <t xml:space="preserve">Naturgenopretningsprojekter fylder rigtig meget. Er i gang med det første i Danmark.  </t>
  </si>
  <si>
    <t>Nej ikke nogen særllige udfordringer. Går faktisk meget bedre. Der er meget mere tid til det faglige fordi der grundet Corona har været meget mindre mødeaktivitet.</t>
  </si>
  <si>
    <t>Nej ikke rigtigt. Virksomheden er tilfreds med medlemsskabet.</t>
  </si>
  <si>
    <t>Betonelement-Foreningen</t>
  </si>
  <si>
    <t>Ufattelig godt. Der er arbejde.</t>
  </si>
  <si>
    <t>Prisstigninger på materialer</t>
  </si>
  <si>
    <t>rådgivinig skal forenkenkles ineden for byggebrancen. De er skyld i, at der bruges for meget materiale. Det et et fordyrende led. Der er for meget papirarbejde.</t>
  </si>
  <si>
    <t>Det går egentligt meget fornuftigt (jeg formoder at det på nordjysk, må svare til fremragende).</t>
  </si>
  <si>
    <t>Der er ikke nogle specielle udfordringer. De er kommet fornuftigt gennem Covid-19, og er tilfredse med deres set-up. De langsigtede ordrer er der færre af, men ikke noget der på nogen måder er kritisk.</t>
  </si>
  <si>
    <t>Han udtrykte at vi jo godt kan føles "lidt langt væk", men havde ikke nogle konkrete forslag til, hvordan vi kunne opleves som værende tættere på. Vi snakkede om det forløb de havde haft med Genstart-Nu, Det havde han været ganske godt tilfreds med, da det var tilpas uformelt og operationelt. Jeg informerede om et netværks-tiltag for ejerledere i det Nordjyske, der henvendte sig til metalvirksomheder. Han vender tilbage til mig, hvis han ønsker at høre mere.</t>
  </si>
  <si>
    <t>ikke helt optimalt - primært udenlandske ansatte</t>
  </si>
  <si>
    <t>for meget fravær af udenlandsk arbejdskraft på grund af de lange isolation</t>
  </si>
  <si>
    <t>ønsker lån, har brugt mulighed for lån til moms og a-skat. Ønsker lån til pension, feriepenge og SH
hver gang en udenlandsk medarbejder kommer til dk, skal de i isolation en uge, svarende til 20 % af den tid de er her (5 uger)</t>
  </si>
  <si>
    <t xml:space="preserve">Travlhed, ikke mærket af corona. </t>
  </si>
  <si>
    <t>Byggesagsbehandling er meget lamgsom, høje priser på byggematerialer.</t>
  </si>
  <si>
    <t>Nej, vi kan ikke styre markedet. Er tilfreds.</t>
  </si>
  <si>
    <t>Det går godt. Der er travlt. Blev selvfølgelig også ramt af corona. Ordre gik ned med 70%. Men allerede 1. juni 2020 vendte det. Måtte afskedige 2 nyansatte ifbm nedlukning. Fik lønkompensation.</t>
  </si>
  <si>
    <t>Manglen på faglært arbejdskraft. Har forsøgt at annoncering lokalt men får ikke de rette komptencer. Bruger rigtigt meget lærlinge og det hjælper. Er med i DKPU</t>
  </si>
  <si>
    <t>DI skal skabe overskuelighed ifht muligheder for SMV virksomheder til tilskud, hjælp, sparring. Hvor ringer man hen med spørgsmål, kan man have en kontakt i DI? Kan vi have en indgangskanal til DI? Én der hjælper med at navigere DI.</t>
  </si>
  <si>
    <t>Det går godt. De er vækstet 22% pga de har udviklet nye produkter iforb med Corana. De har råvare mangel og arbejdskraft.</t>
  </si>
  <si>
    <t>De mangler special medarbejdere, tidl mekaniker de kan omskole til buk arbejde. De har mest udforinger med varmebehandlet stål/overfladebehandlet stål, fra danske grossister( fra værkerne). De fylder ikke lagerne oppe. Større priser på tilbudspris.</t>
  </si>
  <si>
    <t xml:space="preserve">Læreplads indsatsen. Voksne lærlinge. + proaktivt kigge på råvare af stål.  </t>
  </si>
  <si>
    <t>Virksomheden er oven på igen efter nedlukningen som har været en vanskelig tid. Virksomheden har ikke benyttet sig af hjælpepakker eller hjemsnedelse. Medarbejderne har været samarbejdsvillige og afholdt ferie osv.  Virksomheden har travlt og et godt forhold sin sin leverandør (bilimportør). Selv om leverandøren stiller stiller store krav til antallet af biler, som virksomheden skal levere for at opnå bonus, foregår samarbejdet på en konstruktiv måde. Der er godt gang i salget. Virksomheden forventer en rekordomsætning i marts. Også et godt salg under nedlukning, hvor virksomheden gennem digital markedsføring kørte ud til kunderne og fremviste og solgte biler. 25 % af kunderne efterspørger grønne biler, hvilket er en stor stigning i forhodl til sidste år.</t>
  </si>
  <si>
    <t>Coronatest er en stor udfordring. Virks opfordrer til test hver uge. Virksomheden har pga lokalt udbrud måttet isolere reservedelsafdelingen i en periode. Det er en stor udfordring, at bankerne vil have sikkerhed for alt. Virksomheden trækker lod mellem medarbejdere, der tester sig om ugentlige gavekort. Virksomheden har succes med belønning for test frem for tvang og pålæg.</t>
  </si>
  <si>
    <t>Virksomheden kunne godt tænke sig at DI arbejder for at virksomhederne må stille krav om at medarbejdere tester sig mod Covid og at virksomheden ikke skal betale løn i den tid, der går med at medarbejderen bliver testet.</t>
  </si>
  <si>
    <t>Travlhed i firma og med at servicere kunderne.
Svært ved at følge med.</t>
  </si>
  <si>
    <t>Svært ved at følge med og få kunderne ekspederet. Mangler mandskab.</t>
  </si>
  <si>
    <t>Da firma har nok at lave, er der pt. ikke noget DI kan gøre bedre.</t>
  </si>
  <si>
    <t xml:space="preserve">Det går fint. De kører på fuld produktion og har ikke været særligt hårdt ramt af Corona.  </t>
  </si>
  <si>
    <t xml:space="preserve">Virksomheden er i gang med at udvide og har derfor købt nabogrunden til et af deres lokaktioner. Her har de haft lidt udfordringer med kommunen i forhold til deres byggetilladelse, da der er nogle gange servitutter på grunden.  </t>
  </si>
  <si>
    <t xml:space="preserve">Mette sidder bestyrelsen for DI Sydsjælland, så hun er fint tilfreds med DI og vores services. </t>
  </si>
  <si>
    <t>10.51.00</t>
  </si>
  <si>
    <t>105100 Mejerier samt ostefremstilling</t>
  </si>
  <si>
    <t xml:space="preserve">Ny USA Præsident påvirker tolden på den gode måde hvad der sker af faste aftaler. Brug for stabilitet. </t>
  </si>
  <si>
    <t xml:space="preserve">Lønaftaler og feriepenge fylder meget. Skifter regler meget. Bruger meget tid. </t>
  </si>
  <si>
    <t>Meget tilfreds med DI. Overvejer at bruge Landbrug og Fødevare mere i DI</t>
  </si>
  <si>
    <t>Virksomheden har indhentet tilbageslaget fra sidste år grundet Coronaen. Der er gang i hjulene igen nu. De leverer til danske eksportvirksomheder.</t>
  </si>
  <si>
    <t>Der er meget ros til DI nu. DI er blevet meget bedre, og tænker at det skyldes direktørskifte til Lars. DI's informationsniveau kører meget bedre. DI har også sat gang i en masse. Ris: DI's hotline der benyttes ved ansættelser og afskedigelser er ikke helt ordentligt klædt på, og kunne være bedre.</t>
  </si>
  <si>
    <t xml:space="preserve">Byggesager. Store entreprisesager. </t>
  </si>
  <si>
    <t>Priser bliver sat op og det giver store udfordringer for at byde ind på arbejdsopgaver.</t>
  </si>
  <si>
    <t>Har desværre været uheldig i forbindelse med tabte sager, vil gerne have mere professionel hjælp med bedre viden om deres virksomhed. 
Evt. kunne en fast konsulent være en mulighed.
Ønske: Råd og vejledning til inkassosager, når kunder evt. ikke betaler.</t>
  </si>
  <si>
    <t>DI Digital, DI Life Science</t>
  </si>
  <si>
    <t>Ser sig stadig som en start-up og derfor lidt op og ned.</t>
  </si>
  <si>
    <t xml:space="preserve">Covis - sætter en dæmper på ting men de har et produkt som hjælpe mod covid hvilket er positivt. Det at kunne komme ud og vise kliniske resultater er vigtigt, og det er meget svært nu, da patienter ikke ønsker at deltage i studierne. </t>
  </si>
  <si>
    <t xml:space="preserve">Vil gerne have gang i hjulene igen, og håver på at DI kan hjælpe. Særligt i forhold til eksport muligheder. Fælles aktiviteter hvor man repræsenterer og promoverer eksport. </t>
  </si>
  <si>
    <t>Stor produktion og travlt på en "underlig måde" og på grund af det nye energitilskud starter den 6. april, så de lader vente på sig. Mange venter på at tilskuddet kommer.</t>
  </si>
  <si>
    <t>Hvis alle vil have leveret på samme tid ifm. alle modtager til skudsamtidigt. Produktionen har været lukket 2 uger i januar.</t>
  </si>
  <si>
    <t>Bruger ikke DI voldsomt meget, men kontakter omkring medarbejderproblemer.</t>
  </si>
  <si>
    <t>det går ok - fremtidige order</t>
  </si>
  <si>
    <t>montører rejser karantæne - udenlands - mest Europa og Rusland</t>
  </si>
  <si>
    <t>Karantæneregler - er et problem ved længere udstationering - vi må gerne kontakte dem som case</t>
  </si>
  <si>
    <t>(i stedet for Børge Danielsen): Det går rigtig godt (bygge og anlæg) men stadig velkendte flaskehalse især på uddannelse af certificerede ingeniører. Men det regulerer sig normalt ad sig selv senere. Det kører godt, og har lært at navigere i coronasituationen.</t>
  </si>
  <si>
    <t>Fremtidige flashalse i byggeriet. 
Navigere bedst muligt i den fortsatte coronasituation.</t>
  </si>
  <si>
    <t>Medlemskabet kører godt, og netværk o.lign. kører også godt (f.eks. i DI Rådgiverne).</t>
  </si>
  <si>
    <t>09.10.00</t>
  </si>
  <si>
    <t>091000 Serviceydelser i forbindelse med indvinding af råolie og naturgas</t>
  </si>
  <si>
    <t xml:space="preserve">Jens Peder kalder det "the perfect storm": kombinationen af pandemiet og krisen, der rammer olie og gas industri gør, at Ocean Team er meget udsat. Virksomheden har mistet 36% af sin omsætning. Total har overtaget Mærsk i Esbjerg, og dermed mister Ocean Teams sin største kunde. </t>
  </si>
  <si>
    <t xml:space="preserve">Virksomheden har ikke kapacitet til at håndtere de store kontrakter, globale spillere som Total kræver. Det kræver voldsomt store administrative omkostninger. Ocean Team har også været nødt til at lukke ned for offices i andre lande. Jens Peder siger, at det kræver utrolig meget at starte de internationale offices, og det er ikke noget, at han har mod på at gøre igen. 
ansøgninger udvikling 8-9 udvikimngsprojekter </t>
  </si>
  <si>
    <t xml:space="preserve">Ingen forslag. Lige nu siger Jens Peder, at det først og fremmest handler om at overleve indtil krisen er overstået. </t>
  </si>
  <si>
    <t>Meget travlt ifm. genåbning 
Sælger både til det offentlige (børneinstitutioner) og egne butikker (samt Babysam), der har været lukket ned</t>
  </si>
  <si>
    <t xml:space="preserve">Leverancer af råvarer fra både Kina og Tyskland betyder, at egne leveringstider til slutbrugere er mere end fordoblet, og det kan betyde tab på salg på længere sigt
Overvejer struktureret proces indenfor bæredygtighed (diskuteres på bestyrelsesniveau lige nu) </t>
  </si>
  <si>
    <t>Er glad for hjælpen og kan ikke komme i tanke om andet lige nu (men vil meget gerne have info om bæredygtig omstilling)</t>
  </si>
  <si>
    <t>Går stille og roligt og godt. Kun udskydelse af enkelte projekter indtil Coronaen forhåbentlig er overstået</t>
  </si>
  <si>
    <t>Har juridisk hjælp til det og hjælp fra Dansk Fjernvarme - men hvordan holder man GF under coronaen? 
PLUS behov for ideer til sociale arrangementer med medarbejdere, når det bliver muligt</t>
  </si>
  <si>
    <t>Måske lave en idébank til sociale arrangementer
Glad for initiativet med at ringe til ham</t>
  </si>
  <si>
    <t>Anlægsentreprenørsektionen, Kloaksektionen, ATL - Transportens Arbejdsgivere</t>
  </si>
  <si>
    <t>Går fint. Mærker ikke krisen. Er i byggebranchen. Nok at lave. Mest medarbejdere indenfor byggeri og kun en slamsugerbil.</t>
  </si>
  <si>
    <t>Nej - masser af kunder og masser af arbejde. Ingen særlige udfordringer pt.</t>
  </si>
  <si>
    <t>Nej - er lidt i tvivl om virksomheden skal være medlem af både ATL/DI og DTL (har nævnt fordele ved at byggeriet er i DI og opridset ATL/DI-ydelser).</t>
  </si>
  <si>
    <t xml:space="preserve">Det går godt - choket har lagt sig </t>
  </si>
  <si>
    <t>Råvarepriser hvordan de udvikler, det store aktører hamstre i øjeblikket. Vi trykker nogle penge som stadigvæk holder hjulene igang.</t>
  </si>
  <si>
    <t>Vi er priveligerede i forhold til andre lande - agilt arbejdsmarked. Relevante overenskomster som giver tryghed hos medarbejderne. Det har særligt givet sig til udtryk med COVID-19.</t>
  </si>
  <si>
    <t>For Per er fredage en ekstra travl dag, så det passede rigtig dårligt.</t>
  </si>
  <si>
    <t>Det går rigtig godt. De har meget travlt, har mange opgaver. Mangler arbejdskraft.</t>
  </si>
  <si>
    <t>De udfordringer virksomheden har i øjeblikket er, at de mangler arbejdskraft, har meget overarbejde, og specielle ordre der ""driller".</t>
  </si>
  <si>
    <t xml:space="preserve">De har travlt med opgaver og der er stor efterspørgsel. </t>
  </si>
  <si>
    <t xml:space="preserve">De har været meget bekymret omkring corona ligesom alle andre, men har haft meget få sygemeldinger. Derudover har de haft svært ved at skaffe materialer fra deres leverandører lige som mange andre håndværkere.
De kan ikke skaffe nogle lærlinge, og derfor er de ærgerlige over at skulle betale for bøder, for ikke at have nogen lærlinge. I stedet for prøver de så at hjælpe ved at tage unge mennesker ind som har det svært på den ene eller anden måde for at prøve at hjælpe dem med at komme på rette køl via at have et job.
 </t>
  </si>
  <si>
    <t>De har været medlemmer i et år og er godt tilfredse med medlemsskabet. De har fået implementeret en overenskomst og deltager i en masse kurser. og når de ringer ind, får de altid en god service.</t>
  </si>
  <si>
    <t>Det kører næsten normalt på virksomheden. Der har været en enkelt medarbejder sygemeldt med corona. Har fået hjælp til køre- og hviletid.</t>
  </si>
  <si>
    <t>Der er ikke noget, der kan gøres bedre lige nu.</t>
  </si>
  <si>
    <t xml:space="preserve">Odre-producerende virksomhed. Går rigtig godt nu efter svære år i 2018 - 2020.  Bedre dialog med bank end tidligere. </t>
  </si>
  <si>
    <t>Fylder mest, at de har mistet en stor kunde (Danfoss).</t>
  </si>
  <si>
    <t xml:space="preserve">Godt tilfreds med DI-medlem - roser DI's faglige niveau. </t>
  </si>
  <si>
    <t>33.11.00</t>
  </si>
  <si>
    <t>331100 Reparation af jern- og metalvarer</t>
  </si>
  <si>
    <t>At sørge for, at få folk, så vi kan levere de ting, vi skal levere.</t>
  </si>
  <si>
    <t xml:space="preserve">Kvalificerede arbejdskraft. Har erfaret at de arme unde ikke er opdaraget ordentlig hjemmefra. så kommer de på skole, hvor det er teori i stedet for at lære dem håndværk. De skal ikke have matematik på teknisk skole istedet for at lære dem håndværk.
Holder møder med tekniske skoler - det er deres retningslineier det kan de ikke lave om på.
1. vi er nødt til at vælge groft og gå til den.
2. de er ikke vant til at få modgang - de er ikke klædt på til ervhervslivet og håndværker.
Dem der ikke kan regne når de kommer, de skal nok med.
Han kan læse videre som ingeniør bagefter. </t>
  </si>
  <si>
    <t>Problemstilling med at få opgaverne og løse opgaverne. Problemet ligge ri at levere til tiden i ønsket kvlitet med den ressource.
Uddannelsesforløbet er blevet teoretisk! De skal sørge for at de bliver klædt på at være smed, elektrikere osv. De har lært matematik, engelsk osv i folkeskolen. Hvis de ikke har lært det, når de starter på teknisk skole og kan sætte fokus på håndværket, så bliver de aldrig håndværkere.
Eks. Har taget en ind som havde været i lære 2 år et andet sted. Hvis du hører efter og gør som vi siger. Nu har han været her i 3 uger og er nødt til at afskedige ham - han hører ikke efter - spildte ressourcer. 
Vi i DI skal sørge for at de bliver håndværeker - hvis de vil uddannes igeniøre så lad dem efteruddanne efter.</t>
  </si>
  <si>
    <t xml:space="preserve">Går godt. Optaget af at magte alle opgaver. </t>
  </si>
  <si>
    <t>Må sige nej til mange opgaver. Prøver at undgå at gabe over for meget.</t>
  </si>
  <si>
    <t>Bokser nogle gange med 3F. De har meget at skulle have sagt. De sætter dagsordenen lidt for vidt. Især i det daglige arbejde, når de kommer og "forstyrrer os på pladserne". Der kunne DI godt hjælpe os til at stå stærkere.</t>
  </si>
  <si>
    <t>De skal bare have det hele til at fungere. Der er god efterspørgsel på opgaver på COVID19.</t>
  </si>
  <si>
    <t xml:space="preserve">De er ikke ramt økonomisk, men de skal bruge penge på værnemidler til assistenter. </t>
  </si>
  <si>
    <t xml:space="preserve">De bruger ikke DI så meget. Men kommer der nye regler, er de tvunget til at indordne sig og sætte sig ind i det. Derfor bruger de DI til at få hjælp til regler. </t>
  </si>
  <si>
    <t xml:space="preserve">de er ikke særligt påvirket af corona, de har lige så travlt, som de plejer at have. nogle af deres kunder er frustreret over coronasituationen. </t>
  </si>
  <si>
    <t xml:space="preserve">De har fokus på at opdatere deres hjemmeside med et digitalt showroom. 
har haft fokus på Brexit. </t>
  </si>
  <si>
    <t>eksportrådgivning - har adgang til eksporthåndbog.</t>
  </si>
  <si>
    <t xml:space="preserve">Går nogenlunde ok. Satte budgettet ned (pga nedlukningen) for 2021 i dec, men kører nu over budget. Kom nogenlunde igennem 2020. </t>
  </si>
  <si>
    <t xml:space="preserve">Er blandt andet hårdt ramt af ikke at kunne holde foredrag og fysiske oplæg, hvor virksomheden plejer at få mange kunder. Har dog lavet webinarer som giver noget. Oplever generel lavere investeringsvillighed hos potentielle kunder, dvs kræver flere kræfter at få kunderne hjem, </t>
  </si>
  <si>
    <t xml:space="preserve">Bruger DI meget på personalesiden, opsigelser og lærlinge. Har ikke konkrete ønsker derudover. </t>
  </si>
  <si>
    <t xml:space="preserve">De er i gang med at starte op rundt omkring i verden. </t>
  </si>
  <si>
    <t>De ønsker at skabe tilstedeværelse op i bl.a. USA og Indien. De har allerede et kontor i Sydafrika</t>
  </si>
  <si>
    <t>De ønsker en mere relationskabende dialog med Di fremadrettet så de kan opleve et mere sammenhængende forløb. De er meget interesserret i DIBD som de ser at kunne skabe en stor synergi effekt for dem</t>
  </si>
  <si>
    <t xml:space="preserve">Vi har godt gang i den med nye kunder. Det optager os at vi er ved at omstile til nye kunder. Vi har vældig travlt med nye kunder. Vi arbejder med et nichesegment inden for vindmølleindustrien. Årsagen er ikke corona, men mere, at vores hovedkunden er ny. </t>
  </si>
  <si>
    <t xml:space="preserve">Omstille sig til ny produktion og udvikling. 
ERP-systemerne er udskiftet. Vi producerer grøn omstilling. 
Vi kan have svært ved at finde de rigtige folk til både udvikling og produktion. De arbejder med PLC'er. Jeg orienterede virksomheden om, at det kan være relevant at have lærlinge fra automatik- og procesuddannelsen og vi aftalte, at jeg sender et ansøgningsskema, som Niels kan kigge på ved lejlighed. </t>
  </si>
  <si>
    <t xml:space="preserve">Det oplever jeg ikke. Det er relativt nyt for mig, men vi er glade for det og har for nylig skaffet os en ny kunde. </t>
  </si>
  <si>
    <t>Det går rigtig godt, men corona fylder fortsat meget. De fleste medarbejdere arbejder fortsat hjemmefra, men de er åbnet mere om de sidste uger, så medarbejdere nu er inden to gange ugentligt. De har også lavet testcenter i bureauet, så medarbejderne bliver testet to gange ugentligt. De er meget optaget onboarding af nye medarbejdere, hvor de har indført mange tiltag, bla. en online bodyordning. John er spændt på, hvordan det går, når alle medarbejdere skal tilbage på arbejdspladsen, det er han meget optaget af for tiden.</t>
  </si>
  <si>
    <t xml:space="preserve">Nej ikke rigtigt, de er et godt sted, og forretningen kører derudaf. </t>
  </si>
  <si>
    <t>De er meget tilfredse med deres medlemsskab, særligt vores coronakommunikation. Han synes dog, at informationsmængden til tider er for voldsom og nogle gange irrelevant for ham, men han er overordnet rigtig glad for medlemskommunikationen og vores services.</t>
  </si>
  <si>
    <t>27.33.00</t>
  </si>
  <si>
    <t>273300 Fremstilling af tilbehør til ledninger og kabler</t>
  </si>
  <si>
    <t xml:space="preserve">Lige nu går det isoleret set godt. Fra november går det bedre end hidtil. De har været meget præget af corona, og det har været svært at planlægge driften. </t>
  </si>
  <si>
    <t>Virksomheden har 95% eksport. De oplever stor forsigtighed hos kunder. De har oplevet både udsving og nedgang. Svært at skaffe varer, og meget lange leveringstider. Det er en udfordring, når deres ordrebeholdning kun går 30 dage frem.
Virksomheden mangler faglærte
Virksomheden synes, energiafgifterne er for høje</t>
  </si>
  <si>
    <t>Overordnet tilfreds med DI</t>
  </si>
  <si>
    <t>Det går godt. De kan ikke klage i denne tid. Ingen fyret siden Coronastart i marts 2020. De har faktisk ansat en funktionær.
OK ordrebog og ser lyst på fremtiden.
Det er omverden og Corona, som optager dem, da det har indflydelse på ordrene.</t>
  </si>
  <si>
    <t>At holde sig kørende med ordre, hvilket går fint</t>
  </si>
  <si>
    <t>Lotte (adm.dir) sidder, som nyvalt til bestyrelsen i KBH´s smedelaug. Den vej rundt vil hun formidle evt. ønsker og ideer til DI
Hun er ganske godt tilfreds med DI, som er gode til at hjælpe / være på forkant med dagligdagens udfordringer såsom GPD R, Ny ferielov osv.
Hun glæder sig til at det bliver muligt at mødes Fysisk igen til arrangementer i DI.
Super tilfreds medlem.</t>
  </si>
  <si>
    <t>Det går godt. Jeg har rigeligt at lave, har ikke ændret sig under corona. Har ikke lavet store investeringer, for det kører rigtig godt.</t>
  </si>
  <si>
    <t xml:space="preserve">Har ingen store udfordringer. Hvis der har været spidsbelastning, så har jeg lejet andre vognmænd ind. Har også en lærling på vej igen. </t>
  </si>
  <si>
    <t>Jeg har ikke nogen store ønsker, alt kører. Ingen brug af udenlandsk arbejdskraft, klarer sig fint uden. Har kontorfælles med andre virksomheder, så de trækker på en masse administrative kompetencer sammen.</t>
  </si>
  <si>
    <t xml:space="preserve">Det går godt. De arbejder kun for fødevarebranchen </t>
  </si>
  <si>
    <t>Ikke udover at de skal testes for corona hver 5. dag.</t>
  </si>
  <si>
    <t>Nej, vi gør det glimrende.</t>
  </si>
  <si>
    <t>Det gaar fint.</t>
  </si>
  <si>
    <t>Nej, ikke i øjeblikket.</t>
  </si>
  <si>
    <t>Ikke saa meget mere. Faa praes paa at aabne landet igen.</t>
  </si>
  <si>
    <t xml:space="preserve">Virksomheden har lagt al strategiudvikling til side, og fokuserer på medarbejdertrivlslen. De har oprettet små satelitkontorer ude i byen, hvor medarbejderne kan sidde i små grupper. På den måde, har de noget at stå op til og nogle at mødes med. </t>
  </si>
  <si>
    <t>Bamanding. Vi mangler kvalificerede medarbejdere. De gode hænger ikke på træerne. 
Det drejer sig både om arkitekter, men også bygningskonstruktører.</t>
  </si>
  <si>
    <t>Vi kan hjælpe med at speede byggesagsbehandlingstiden op i Københavns Kommune. Lige nu venter de op til 8 måneder inden selve sagsbehandlingen starter. Derefter går der 4-6 måneder inden de kan få en byggetilladelse. Investorerne begynder at kigge væk fra København. 
Vi kan undersøge den uforløste økonomi, der ligger i lange sagsbehandlingstider. Virksomheden oplever mistrivsel i byggeforvaltningen. I omegnskommunerne, f.eks. Ballerup, tager sagsbehandlingen omkring 2 uger. 
Baggrunden er muligvis, at bygningsreglementet blev ændret (BR18), så der blev udmøntet en masse midler til at aktivere det almene boligbyggeri.</t>
  </si>
  <si>
    <t>Det går godt og vi er glade for DI.</t>
  </si>
  <si>
    <t>Den volatible råvare situartion og pludselige beslutninger om test m.m. er en udfordring.</t>
  </si>
  <si>
    <t>Politikerne skal påvirkes mere så de forstår hvad de vil sige at drive virksomhed. DI skal være endu længere fremme i medier og på Christiansborg så vi sikre at der ikke bliver taget beslutninger omkring erhvervslivet af politikere der aldrig selv har stået for at lede og drive en virksomhed.</t>
  </si>
  <si>
    <t>46.33.00</t>
  </si>
  <si>
    <t>463300 Engroshandel med mejeriprodukter, æg samt spiselige olier og fedtstoffer</t>
  </si>
  <si>
    <t>Business as usual - ingen problemer ift. corona
Er ved at købe jord op til udvidelse.</t>
  </si>
  <si>
    <t>Fokus på produktiviteten og på at få delt produktionen op i hold, så man undgår smittespredning.</t>
  </si>
  <si>
    <t>Fint tilfreds med juridisk bistand. 
Men - de er ejet af Fayrefield, hvor den meste kontakt foregår, og i den forbindelse er de stærkt utilfredse med håndteringen af Gulfood i Dubai, hvor de føler, de blev taget som gidsel og fik meget dårlig rådgivning. Alle på den danske stand har haft møder uden om DI og overvejede at gå i medierne, men valgte at lade være. Er i kontakt med DI om håndteringen, men hører ikke noget.
Han påpegede, at selv om det teknisk set ikke handler om P B Foods, er det alligevel med til at tegne et billede hos dem af DI.</t>
  </si>
  <si>
    <t>Fint. Masser af opgaver inden for overfladebehandling. Ikke mærket nogen nedgang. Fuld beskæftigelse.</t>
  </si>
  <si>
    <t>Få fat på de rigtige medarbejdere. Kan være svært blandt ufaglærte.</t>
  </si>
  <si>
    <t>Egentlitg ikke. Kunne godt ønske sig kortere opsigelsesvarsler. Og så få fjernet G-dagene. Dem er der kun blevet flere af.</t>
  </si>
  <si>
    <t>Har netop haft det bedste regnskab nogensinde.
Priserne på varerne stiger meget, og de er svære at skaffe.
Det er svært for virksomheden at følge med.</t>
  </si>
  <si>
    <t>Det er svært at finde dygtige branchefolk.</t>
  </si>
  <si>
    <t>Bruger ikke meget DI meget.
Har haft juridisk hjælp til at opsige en voksenlærling, som havde været sygemeldt i 6 måneder. Desværre blev sagen tabt i retten.</t>
  </si>
  <si>
    <t xml:space="preserve">Corona... Komplikationer der er med det. Det er meget forstyrrende. Corona er slemt nok i sig selv. Det giver dog også problemer med vareleverancer fra udlandet og dertil ekstra udgifter, da man så har ansatte ansat på et byggeprojekt, hvor varerne ikke kan komme. </t>
  </si>
  <si>
    <t xml:space="preserve">De mangler danske håndværkere. De kan kun få håndværkere fra EU. Det er dog en stor udfordring og få dem registreret i Danmark, hvor de skal have gul sygesikring og bankkort. Det er en meget lang proces på omkring 2 måneder. Man kan ikke længere tage ned til kommunerne som førhen og få oprettet et midlertidigt CPR nr. og så bagefter gå over i banken for at oprettet et bankkort. Der mangler en lettere procedure for indregistrering, da de jo ikke kan gå 2-3 måneder uden løn. Man kan heller ikke give forskud på lønnen til en konto i udlandet, da bankerne er bange for snyd. Så det er blevet meget vanskeligt og lovgivningen er blevet meget kompliceret. 
Derudover mangler der kvalificerede danske håndværkere til at fylde hullerne. </t>
  </si>
  <si>
    <t>Forsimple/nemmere at få registreret udenlandske medarbejdere.</t>
  </si>
  <si>
    <t>Det går godt hos virksomheden, de har masser af arbejde - de har rygende travlt !</t>
  </si>
  <si>
    <t>Fordi der er tale om en specielbranche, er der store problemer med at tiltrække kvalificeret arbejdskraft. De tager lærlinge ind og oplærer ufaglærte personer for at afhjælpe manglen. De arbejder meget med bæredygtighed  og reducering af co2-aftryk. STORT PROBLEM er dog at især når de arbejder i Københavns Kommunne, så bliver afspærringerne ikke respekteret og inden for det sidste år har der kun været meget lidt hjælp at hente  hos politiet, som ikke har ressourcer. Det er spild af tid og dermed penge for firmaet, og betyder at de ofte må køre ud til den samme opgave flere gange.</t>
  </si>
  <si>
    <t>Gå i dialog med Københavns Kommune og især politiet om at få bedre hjælp til fjernelse af ulovligt parkerede biler. Kasper Krogh Thomsen står meget gerne til rådighed for oplysninger om omfang mv, hvis det kan hjælpe med at få gjort noget ved problemet.</t>
  </si>
  <si>
    <t>stor travlhed. rigtig mange udbud og prækvalifikationer. meget at byde ind på og mange uopfordrede kundehenvendelser</t>
  </si>
  <si>
    <t>svært at skaffe kvailificeret arbejdskraft. Har skaffet dygtige foklk men til høj løn. Corona har fyldt meget og slider på medarb. Virtueltl fungerre rigtig godt. der er begrænsninger, mne de kommer til at bruge digitalt meget mere. Frygt nu er at overskride frister og leverandører varsler stigninger i príser. Stigende omsætning selv om medarb sidder hjemme. Tidl aldrig ladet medarbejde hjemme, men det virker rigtig fint og medarb producerer samme eller mere. Har været bagud med digital udvikling og kunder er tilbageholdende med fysiske møder. Når der åbnes vil de opsøge kunder - fysiske møder vil stadig være nødvendige i nysalg, men til eksisternede kunder kan man godt tage på teams. Har haft gåturs salgsmøder</t>
  </si>
  <si>
    <t>Ikke savnet noget fra DI. Hører en del fra DI og Danske Ark og ikke været god nok til at melde tilbage selv.</t>
  </si>
  <si>
    <t xml:space="preserve">Det går OK. Lidt usikkert hvordan virksomheden kommer ud af corona. </t>
  </si>
  <si>
    <t xml:space="preserve">Omsætningsnedgang. Slutkunderne er restaurantionsbranchen som også er hårdt ramt. </t>
  </si>
  <si>
    <t>Virksomheden er godt tilfreds, og rækker selv ud, hvis der er behov for mere hjælp fra DI.</t>
  </si>
  <si>
    <t>Har lagt besked</t>
  </si>
  <si>
    <t>Ok, men alle kunder passer på pga. corona-situationen, og deres chauffører.</t>
  </si>
  <si>
    <t xml:space="preserve">Omfordeling af produktionen og omlægning af arbejdstimer har medført lønstigninger.
Arbejdstimer og øget brændstof de bruger giver øgede udgifter, som de ikke 'bare ' kan lægge over på kunden via prisstigninger. Desuden konkurrence i markedet som vil kunne levere deres vare til nuværende pris. </t>
  </si>
  <si>
    <t xml:space="preserve">Nej, ikke andet for end at holde snuden i sporet og se frem til bedre tider. </t>
  </si>
  <si>
    <t>46.49.20</t>
  </si>
  <si>
    <t>464920 Engroshandel med bøger, papir og papirvarer</t>
  </si>
  <si>
    <t>Det er supermarkederne der er kunderne og derfor klaret sig igenne, med kun en 10% nedgang i oms. De forventer materialemangel og oplever prisstigninger på tissue. Deres konkurrenter er bl.a. en producent i Bratislava</t>
  </si>
  <si>
    <t>Leveringssikkerhed - materialemangel og prisstigninger.</t>
  </si>
  <si>
    <t>Det er allerede godt. Maertin er godt tilfreds</t>
  </si>
  <si>
    <t>Det har været et par svære år og det er svært med likviditeten. De har set på corona-hjælpe pakkerne, men synes at betingelserne for at få dem er svære. De har fokus på at de ikke kommer i klemme, hvis de ikke lever op til betingelserne. Så de er påpasselige med at røre ved pakkerne</t>
  </si>
  <si>
    <t>Det er likividiteten. Og det står lidt stille med salg. De eksporterer men det er svært at få adgang til markederne når der er corona. Derudover er der udfordringer med at få kvalificeret arbejdskraft og endelig udfordring med nye forordninger inden for EU ift typegodkendelser på de maskiner de producerer.</t>
  </si>
  <si>
    <t>Sikre nemmere adgang til lividitet. Alternativ tilgang til likviditet
Han har en sag om bortvisning med personalejura og den kører ok. Han er spændt på udfaldet. Jeg har opfordret ham til at bruge DI så snart der er noget han skal have hjælp til. Det vil han gøre</t>
  </si>
  <si>
    <t xml:space="preserve">Det går rigtig godt i virksomheden og der er så at sige travlt i butikken. Rekrutterer ganske kraftigt - det er man mest optaget af lige nu. </t>
  </si>
  <si>
    <t xml:space="preserve">Især at få kvalificeret arbejdskraft er svært pt. Der uddannes for få til jobs i medicinalindustrien. især kemikere, for få phd'er og kandidater. Der er 17 ansatte i virkosmheden nu og i løbet af det kommende år vil man gerne op på 21-22  ansatte. </t>
  </si>
  <si>
    <t xml:space="preserve">Virksomheden er associeret medlem, og har indtil nu mest haft behov for DI ifm. personalesager og er godt tilfreds med hjælpen fra DI der. Er generelt godt tilfreds med DI, men bruger os ikke så meget i det daglige.  </t>
  </si>
  <si>
    <t>46.52.10</t>
  </si>
  <si>
    <t>465210 Engroshandel med elektronisk udstyr</t>
  </si>
  <si>
    <t>To ting: 1. Få kerneforretning tilbage. 2. Få bygget andre forretningsben på, så de ikke er så sårbare.</t>
  </si>
  <si>
    <t>Musikbranchen er gået i 0. Borgen glemmer fokus på forsyningskæden. Der skal åbnes mere op snart.</t>
  </si>
  <si>
    <t>De vil gerne have noget standard-setup på forskellige områder ift. digitale værktøjer. De laver kontrakter på egen hånd. De mangler templates. Jeg sender link til DokGen, som jeg fortalte en del om. Også gerne andre templates. Forretningsplan-templates. Strategi-dokumenter. Referater fra møder. Osv. Rigtig struktur og figurer i PP. Der kan tænkes mange standard-dokumenter, som virksomhederne genopfinder selv.</t>
  </si>
  <si>
    <t>Talt med Claus Tjørnelund, der er daglig administrator i virksomheden. De har drøntravlt</t>
  </si>
  <si>
    <t xml:space="preserve">Møbelproudktion ingen guldgrube - hård konkurrence fra udlandet. Store problemer med råvarer - store prisudsving bøvler især lige i øjeblikket. </t>
  </si>
  <si>
    <t>ved ikke</t>
  </si>
  <si>
    <t xml:space="preserve">Det går fint. Ikke noget, der optager os særligt lige nu. </t>
  </si>
  <si>
    <t xml:space="preserve">Ikke nogle særlige udfordringer. </t>
  </si>
  <si>
    <t xml:space="preserve">Dansk Industri kunne være bedre til hjælpe med at facilitere fx strategiprocesser. Vi har lige været igennem en strategiproces. Hvis man skulle udvikle på Dansk Industri kunne det fx være i forhold til facilitering af nogle generelle processer for virksomhederne, herunder strategiprocesser. </t>
  </si>
  <si>
    <t>Ikke så slemt ramt af corona - nogle kunder er lidt afventende, men får ordrer. Er generelt optaget af udviklingen inden for robotter og automatisering (centralt for deres forretning)</t>
  </si>
  <si>
    <t>Ikke noget påtrængende, men kan se, at adgang til kvalificeret arbejdskraft kan blive en udfordring på sigt (faglært, ingeniør, viden om robotter)</t>
  </si>
  <si>
    <t>Oplever, at DI har fokus på de områder, de har fokus på.
Måske bruger de ikke DI nok, og han kunne måske godt tænke sig et besøg en gang eller lidt mere information om, hvad de kan bruge DI til, men oplever, at de får hjælp, når de henvender sig, og han gav også udtryk for, at den lige så meget lå hos dem selv, da de nok heller ikke var så opsøgende. Så det var ikke sagt kritisk.</t>
  </si>
  <si>
    <t>Ordrebogen nu fuld af en række større byggerier. Boligbyggerier og et kulturcenter i nordhavnen.</t>
  </si>
  <si>
    <t xml:space="preserve">Har svært ved at rekruttere en projektleder  indenfor jord og beton. Har endda rekrutteringsbureau på, men der er ingen kandidater, som melder sig. </t>
  </si>
  <si>
    <t>Er meget tilfreds med den rådgivning han får fra  DI, Dansk Byggeri. Gør brug af juridisk ådgivning. Ser for mange udenlandske medarbejdere i DK. Har selv kun danske håndværkere. tror ikke de arbejder under samme vilkår som hans. Konkurrenceforvirdende.</t>
  </si>
  <si>
    <t xml:space="preserve">Det går fint og de har travlt. Det som optager dem mest pt. er mangel på materialer. Særlig flamingo er svært at få fat i. Prisstigninger oveni er er også udfordrende  </t>
  </si>
  <si>
    <t>Mangel på materialer og prisstigninger</t>
  </si>
  <si>
    <t xml:space="preserve">Lige pt. er der ikke noget som DI kan gøre bedre. De har sidst været i dialog med Dansk Byggeri inden sammenlægningen.  Kontakter DI, hvis der er brug for rådgivning. Endvidere synes de, at de har styr på de tilbud DI har at byde på. </t>
  </si>
  <si>
    <t>Travlhed, masser at lave.</t>
  </si>
  <si>
    <t>Udfordringer er coronaen, men er ved at vænne sig til det.</t>
  </si>
  <si>
    <t>Har ikke noget at sige til det. Er tilfreds med DI.</t>
  </si>
  <si>
    <t>Det går rigtig godt</t>
  </si>
  <si>
    <t>Har meget travlt</t>
  </si>
  <si>
    <t>Nej, de er meget glade og tilfredse</t>
  </si>
  <si>
    <t xml:space="preserve">Jævn aktivitet og ingen særlige corona-effekt mærket.
VH arbejder primært udvikling af boligområder (jord, beton og kloakarbejde),
Ingen lærlinge længere, da murersektionen er nedlagt. </t>
  </si>
  <si>
    <t>Lokalplaner og kommuner virker ofte for bureaukratisk og giver lange sagsbehandlingstider. Kommuner har meget fokus på støj i øjeblikket.</t>
  </si>
  <si>
    <t>VH har styr på DI's hjemmeside (DB-delen).
VH orienteret om, at DI har meget ekstra viden og specialister på mange andre interesseområder.</t>
  </si>
  <si>
    <t>Der er fornuftig aktivitet, men det der optager Per Schack mest er at få afdraget på en stor bod fra 2019, som han fik i forbindelse med et større arbejde for google, hvor han skulle ansætte en lang række udenlandske medarbejdere og kom i klemme over for 3F. Han blev presset til at acceptere en bod på 750.000 kr, selvom han havde trukket på rådgivning fra Dansk Byggeri. Dansk Byggeri fremstod alt for svage i denne sag og Per Schack føler sig svigtet i den forbindelse.</t>
  </si>
  <si>
    <t>At han nu har fået et rygte som "løntrykker" i branche og netværk og få afdraget boden.</t>
  </si>
  <si>
    <t>Per Schack vil gerne kontaktes på et tidspunkt, sådan at man kan få evalueret på sagen fra 2019 og man kan få diskuteret hvad der kan gøres for at undgå dette i fremtiden. Samtidig vil han også gerne redegøre for, hvorfor han synes at arbejdsgiverside (DI Dansk Byggeri) står alt for vage og tilbageholdende over for 3F i den offentlige debat omkring sociale klausuler og løntrykkeri. 3F får ifølge Per Schack lov til at drive hetz mod firmaer på baggrund af bagatelle og Di Dansk Byggeri gør ikke nok for at hjælpe. Så han vi gerne kontaktes, en dag hvor han har bedre tid.</t>
  </si>
  <si>
    <t>De er tilfredse, men har ikke så meget at have det i, da de blev indmeldt for kort tid siden.</t>
  </si>
  <si>
    <t xml:space="preserve">Ikke udfordringer, hvor DI kan hjælpe. Området som personalejura har de jo dækket sig af med, og det ser de frem til at kunne anvende, da de har vokset. </t>
  </si>
  <si>
    <t>Han har ikke så meget at sige, da han er nyindmeldt - men har en række forventninger, som vi talte om.
Var ikke opmærksom på Gl. Vindinge, som han helt klart vil have i baghovedet, da de holder mange seminarer og lign.</t>
  </si>
  <si>
    <t>23.13.00</t>
  </si>
  <si>
    <t>231300 Fremstilling af flasker, drikkeglas mv.</t>
  </si>
  <si>
    <t xml:space="preserve">Om der bliver lukket op - så de kan få turister til Bornholm. Har optimeret websalg væsentligt, men turisterne har stor betydning omsætning. </t>
  </si>
  <si>
    <t xml:space="preserve">Corona. Mange bekymringer ift. forsamlingsforbud og hvor mange der må være i butikken. </t>
  </si>
  <si>
    <t xml:space="preserve">Opfordring til at få lukket samfundet op - især på Bornholm hvor smittetallet er lavt. De kan se, at DI gør alt hvad vi kan for at få lempet restriktionerne, og det skal vi endelig blive ved med. </t>
  </si>
  <si>
    <t xml:space="preserve">Laver forefaldende arbejde på byggepladser og er afhænging af entreprenører, der lige nu meget bruger deres egne folk. Derfor er der ikke så mange opgaver lige nu. Dette på bagkant af voldsom travlhed. Men tænker, at om ½ halvt år ligger man vandret. </t>
  </si>
  <si>
    <t xml:space="preserve">Kan godt betale mine regninger, men udfordringen er opgaver. Omsætning er faldet. Har måttet afskedige to afdelingsledere og 4-5 medarbejdere. En underlig vente-stemning. Stor opgave med et storcenter er skrinlagt pga corona, selv om alt eller var aftalt. Lige nu mangler han overblik over planlægningen, fordi opgaverne ikke som tidligere kommer ikke af sig selv. Det kommer klart til at gå ud over bundlinjen på et tidspunkt. Mange medarbejdere søger også andre veje og flytter sig fordi de kan se, at det er usikkert. Arbejder på at blive CSR-godkendt, hvor de skal tage udsatte ind. - det projekt er desværre også lukket ned pt. fordi det offentlige er lukket ned (Aarhus Kommune). </t>
  </si>
  <si>
    <t>Det vigtigste er, at jeg kan få den rigtige juridiske assistance, hvis fagforeningerne kommer. Største problem er, at der er mange uden overenskomster, der underbyder. DI burde gøre noget mere for at få fjernet konkurrenceforvridning mellem dem der har overenskomst og dem, der ikke har. I deres branche kan de ikke hæve priserne - og det gør dem, der dumper priserne, løber med opgaverne. Derudover megatræt af, at kommunerne og produktionsskolerne sender gratis arbejdskraft ud på byggepladserne. Der er også eksempler på kommunal arbejdsprøvning, der reelt tager virksomhedens opgaver. Trænger til opråb til kommunerne, om hvem der egentlig betaler skatterne! Hvorfor sender de ikke de unge ud gennem PET i stedet for at gøre det selv og tage arbejdet fra PET? Kommunerne laver reelt løndumpning! (Og de store entreprenører gør det også ved at tage de unge fra produktionsskolerne gratis). Prøver at gå den modsatte vej med CSR-projektet.</t>
  </si>
  <si>
    <t>det går rigtig godt, har kun kortvarigt været ramt af Corona-pademien. har p.t. meget travlt</t>
  </si>
  <si>
    <t>ingen store udfordringer, dog vanskeligt at finde medarbejdere, der er parat til at yde det der skal til i relation til arbejde på skæve tidspunkter, og uforudsigelige arbejdstider. Problemer med at finde unge der vil overtage betyder at virksomheden forventer at ophøre når de nuværende ejere ikke vil fortsætte.</t>
  </si>
  <si>
    <t xml:space="preserve">virksomheden har kun få gange været i kontakt med DI. En enkelt gang haft kontakt til juravagten, hvilket havde været en god oplevelse.
 </t>
  </si>
  <si>
    <t>47.91.10</t>
  </si>
  <si>
    <t>479110 Detailhandel fra postordreforretninger</t>
  </si>
  <si>
    <t>Export meget frem og tilbage igennem det seneste år. Har haft en omsætningsnedgang på omkring 30%. Men har formået at reducere omkostninger og undgå fyringer.</t>
  </si>
  <si>
    <t xml:space="preserve">Afledte faktorer såsom varemangel, ændringer i Adfærdsmønstre før og efter corona. </t>
  </si>
  <si>
    <t>Udvalg af kurser sætter godt point. Deltager aktivt i netværk. Vi har været gode til at informere firmaer.</t>
  </si>
  <si>
    <t xml:space="preserve">Går godt. Boomer i branchen går kun opad. Det der fylder mest er indkøbssiden. Leverandørerne har problemer med at levere til tiden. Kæmpe efterslæb i fjernøsten. Producenterne hamstrer. </t>
  </si>
  <si>
    <t>Worst case mister ordrer til konkurrenter.
Rekruttering af nye folk svært pga. beliggenhed.</t>
  </si>
  <si>
    <t xml:space="preserve">Er der en chance for at man kan få udvalgte medarbejdere frem i vaccine køen. Har været en fin indsats. </t>
  </si>
  <si>
    <t>Det går rigtig fint. Er eneste snedkeri i omegnen. VH har en masse opgaver. De har haft flere lærlinge, som ofte kommer fra København og Roskilde. Nogle af dem er blevet lokalt.</t>
  </si>
  <si>
    <t>Mangel på arbejdskraft. Søger snedker, men der kommer ikke mange til Eskilstrup.</t>
  </si>
  <si>
    <t>VH har intet behov - for det går rigtigt fint</t>
  </si>
  <si>
    <t>Er meget optaget af stigende materialepriser (stål), som betyder at der er stor forsigtighed i forb. at udarbejde tilbud.</t>
  </si>
  <si>
    <t xml:space="preserve">Har udfordringer i fht at bruge udenlandsk arbejdskraft da fagforening (3F) er meget hurtig til at markere sig. Det er et stort problem for virksomheden. Prissigninger, - tør ikke indgå kontakt. </t>
  </si>
  <si>
    <t>Det går godt. Virksomheden har travlt. Vi har store projekter, vi har travlt i marken og regne tilbud.
Det der optager os er en kombination af manglende arbejdskraft. VI har svært ved at rekruttere kvalificeret mandskab. Det er overophdning inden for tagdækning. Der uddannes ikke særlig mange. Der bydes over i timeløn.
Der uddannes ikke nok tagdækkere.</t>
  </si>
  <si>
    <t xml:space="preserve">Corona har påvirket VH en smule, fordi VH har polakkere ansat. De skal hjem så indrejserestriktioner er træls.
I starten af 2020 havde nogle MA'erecorona så det gjorde at man ikke kunne arbejde. og en entrepriseleder som var indlagt. Dog kun funktionærne. 
Overenskomster og jura - det er forvirrende. Det er forvirrende de udmeldinger, der er kommet. Bl.a. håndtering af g-dage. Der kom noget med hjemsendelse samme dag og a-kasserne var ikke </t>
  </si>
  <si>
    <t xml:space="preserve">Overenskomstmæssigt, som vi lider kraftig under. 
Eksempel: Hvis vi har en svend på sygepenge. Satserne er så høje. De er højere end hjemsendelse på vejrlig. 
Svende melder sig syge for at få mere end at skulle sendes hjem på vejrlig. 
Eksempel:
Vi har nogle lærlinge, som får omrking 90 kr i timen. Men de får en højere sats, når de er syge, end når de går på arbejde.
VH ønsker at vi dyrker det til OK23. </t>
  </si>
  <si>
    <t>Der er massere af opgaver, men det er svært at finde kvalificerede folk. Prisstigninger på materialer, især på polystyren.</t>
  </si>
  <si>
    <t>Det der fylder mest er at det ikke er til at få kvilificeret/dygtige folk.</t>
  </si>
  <si>
    <t>Generelt godt sammenspil og gode informationer der kommer ud. 
Havde en udfordring da G-dage blev suspenderet, det var ikke klart og tydeligt nok. Virksomheden har brug for noget håndgribeligt information.</t>
  </si>
  <si>
    <t>De er optaget af corona situationen, og af markedet generelt, da der er mangel på isoleringsmaterialer.</t>
  </si>
  <si>
    <t xml:space="preserve">Der har udfrodringer i forbindelse med, at de har medarbejdere der er hjemsendt på grund af corona. </t>
  </si>
  <si>
    <t xml:space="preserve">DI er gode til at give tilbagemeldinger på henvendelser fra virskomheden. </t>
  </si>
  <si>
    <t>Det går fint - vi har haft et godt år. Godt 2020 og kommet ghodt ind i 2021. Stagneret lidt op til vinterferien. Der var lidt en prop i nogle projekter. Folk skulle trække vejret. Lidt blev lagt i skuffen. Men nu er der gået hul på det.</t>
  </si>
  <si>
    <t>Altid udfordringer i byggebranchen. Flere har været hjemme med corona, men det går fint. Vi er den heldige branche.
Udfordringen har været den brandtekniske vejledning, som nok er ved at være kommet på plads nu.</t>
  </si>
  <si>
    <t xml:space="preserve">Ikke noget der kommer op i hukommelsen.Udfordring med  varmt arbejde. Debat om brandteknisk vejledning, men nu er det ved at være kommet på plads. 
Vores største frygt er brand - og at det smitter af på branchen. Vi er bange for, at hvis der kommer for mange brande, så bliver lovgivningen skærpet - selvom problemet var at de eksisterende regler ikke blev overholdt. </t>
  </si>
  <si>
    <t>Har faktisk ret travlt, haft det det sidste års tid. Ikke rigtigt ramt af Corona. Gang i tagdækning på 8000 kvm på Linak.</t>
  </si>
  <si>
    <t>Faglært tagdækkere er svære at få ind, forsøger at oplære nogle lærlinge. Har nogle tyskere ansat.</t>
  </si>
  <si>
    <t xml:space="preserve">Mere kendskab til branchen, der er ikke nok viden om branchen og derfor er det svært at tiltrække lærlinge på uddannelserne. </t>
  </si>
  <si>
    <t>Tagdækningssektionen, Bygningsentreprenørsektionen</t>
  </si>
  <si>
    <t>Godt. Meget travlt.</t>
  </si>
  <si>
    <t xml:space="preserve">Store leveranceproblemer fra underleverandører. Der er mangel på stål, da stålet typisk går til andre industrier, særligt bilindustrien. 
Virksomheden oplever også problemer med prisstigninger. </t>
  </si>
  <si>
    <t xml:space="preserve">Ikke noget at tilføje. </t>
  </si>
  <si>
    <t>Bilbranchen, Industriens Almene Arbejdsgiverforening</t>
  </si>
  <si>
    <t>Jeg kom igennem til HR-specialist Mia Jönsson, der arbejder i Pilkington Floatglas AB, Halmstad. Mia arbejder også med HR ift. medarbejdere hos Pilkington Danmark. Mia bruger flittigt DI og hun roste Juravagten for hurtig og kompetent betjening.</t>
  </si>
  <si>
    <t xml:space="preserve">Vi kom ikke omkring det store billede. Vi talte om det danske og svenske arbejdsmarked, og hvor forskelligt det er reguleret. Det giver stor værdi for virksomheden, at de kan ringe til DI, når der er brug for at forstå de danske regler. </t>
  </si>
  <si>
    <t>Fra HR-siden var der kun ros.</t>
  </si>
  <si>
    <t>Efter omstændighederne er det fornuftigt. Reddet i første omgang af webshop.
Butik og værksted lukket helt ned.
I denne omgang har det været 0-omsætning i butik. 15 % omsætning på værksted. Har ikke kunnet hente det hele på web'en.
Var ikke helt så agressive i anden runde med tilbud.
12-14 personer hjemme på skift. Nu er alle på værkstedet tilbage. Det er virkelig dejligt.
Forventer at der bliver travlhed på værkstedet, når centerbutikkerne lukker op igen.</t>
  </si>
  <si>
    <t>Corona
Har kun søgt lønkompensation. Ikke for tabt fortjeneste.</t>
  </si>
  <si>
    <t xml:space="preserve">Bogholder nævner, at der er stor variation i niveau i personalejura-vagten. Har været et problem, at det har givet følelse af usikkerhed. </t>
  </si>
  <si>
    <t>Manglen på kvalificeret arbejdskraft. De har masser af arbejde, men flere af de kunder de kører for vil gerne have meget erfarne chauffører - og de er svære at finde.</t>
  </si>
  <si>
    <t>Thomas ville faktisk gerne tale med os, men havde simpelthen ikke tid... for det gik GODT hos dem, og de har lynende travlt :-)
Vi må gerne slå på tråden en gang i næste uge (uge 12)</t>
  </si>
  <si>
    <t xml:space="preserve">Det går meget godt! </t>
  </si>
  <si>
    <t>Det kan være svært at skaffe kvalificeret arbejdet. De oplever ingen virkninger af COVID-19.</t>
  </si>
  <si>
    <t xml:space="preserve">Bruger ikke DI så meget. De klarer tingene selv, men ved at vi eksisterer, hvis der opstår udfordringer. De synes, at Dansk Byggeri er kommet ind i en for stir organisation og der er blevet længere ud til det enkelte medlem og administrationen er blevet for dyr. Har tidliger eoplevet at få et forkert svar fra erhvervsjuridisk afdeling om et overenskomstspørgsmål. Han tillede spørgsmål til svaret og bad jursietn undersøge sagen igen. Han mener, at folk skal være bedre til at sige, at de har behov for at undersøge tingene og vende tilbage senere. </t>
  </si>
  <si>
    <t>Gik vældigt ned i omsætning pga COVID-19. Valgte at lukke en af forretningerne og satse mere på webshoppen. Ligger godt til her efter d. 1. marts. hvor de fik lov at åbne forretningen igen, og det digitale sats ser også ud til at bære frugt. Godt tilfreds med vejledningen fra DI under Corona.</t>
  </si>
  <si>
    <t>Var 4-5 måneder om at få fat i en ny medarbejder. Var nødt til at søge en uden brancheerfaring. Dina mente selv, at det nok var fordi at man i hvidevarebranchen får en halvdårlig løn, og ikke de bedste arbejdstider. Men også fordi konkurrenter faldbyder.</t>
  </si>
  <si>
    <t>Har primært brugt DI's jurister. Har pt. kontakt med en jurist i Erhvervsjura eller DI Handel om en tvist vedr. en leverandør. Godt tilfreds.
Dina mindre tilfreds med antallet af mails, hun modtager fra DI. For mange mails er ikke relevante for hendes virksomhed. Relevant: Mails med ændringer i regler, som man ikke selv har tid til at følge med i fx. lønregler, fritvalgsordninger mv. eller brenchespecifikke nyheder. Irrelevant: Andre mails betragter hun som spam, fx mails der åbenlyst er målrettet store virksomheder.
Aftalt at Dina får tilsendt brochure med oversigt over DI's services.</t>
  </si>
  <si>
    <t>Skibs- og Bådebyggeriernes Arbejdsgiverforening, Plastindustrien i Danmark</t>
  </si>
  <si>
    <t>30.12.00</t>
  </si>
  <si>
    <t>301200 Bygning af både til fritid og sport</t>
  </si>
  <si>
    <t xml:space="preserve">Ordremæssigt er 2020 ok. I år er det i bedring i Danmark i bådbranchen. Vi lever mest af eksport til Grønland og her er erhvervsfiskeriet ikke ramt. Dog er det svært for fiskerne at få lån til bådene. Det rammer også os. Europa er der også ok gang i. Vi er dog ikke så store på de markeder. </t>
  </si>
  <si>
    <t>Bådebranchen rammes af vareleverancer, der svigter. Vi har svært ved at få fx motorer. De kan ikke følge med, og så kan vi ikke levere. Samtidig stiger råvarepriserne. Normalt stiger de en gang om året. Men i år er prisen steget fire gange på en måned samtidig med at de varsler problemer med at leverer. Vi har ordrer, men vi kan snart ikke levere længere pga. manglende varer. Og vi har været bødt til hele tiden at lave små prisstigninger. Containerfragten er eksploderet i pris, og det er svært at få plads på skibene. Samtidig kan vi ikke få alle de varer vi bestiller. Bestiller vi 100 motorer, er vi heldige hvis vi får 30 stk. Det her er klart blevet værre i år. 
Vi er ramt meget hårdt med Arbejdstilsynet. Vi har bygget en helt ny fabrik, og her skulle Arbejdstilsynet næsten bestemme hvordan fabrikken skulle se ud. Sidst betalte vi 150.000 i rapporter, fordi de hele tiden har krav. Der kommer hele tiden nye folk fra AT, og de har forskellige holdninger hver gang. Det er frustrerende og dyrt. Det er som om vi aldrig når i mål, uanset hvad vi gør. Der kommer hele tiden nye krav, og det koster hele tiden penge. Umuligt at gøre noget. Det er helt urimeligt.</t>
  </si>
  <si>
    <t>I gamle dage fik vi tilskud til messer fra DI, men det gør vi ikke længere. I udlandet får virksomhederne støtte til den slags, det gør vi ikke i Danmark. 
I udlandet er der meget mere støtte til virksomheder generelt i Danmark. I Finland, hvor vores konkurrenter er, får de rabat på skatter og afgifter etc., når de starter virksomheder op, fordi de skaber arbejdspladser. Det er modsat her i landet. Det giver udfordringer i forhold til konkurrenceevne.
Der snakkes ekstremt meget om gebyrer og afgifter og verdensmål/grønne krav. I bådbranchen er der ting, vi ikke kan lave om, men vi bliver alligevel ramt at gebyrer. Men vores konkurrenter i udlandet bliver ikke ramt, og dermed er vi ikke konkurrencedygtige. Der bør ses mere branchespecifikt på grønne afgifter og skatter. Det nå DI gerne kæmpe mere for. Ellers mister vi arbejdspladser i Danmark. Samtidig er det tempo, som virksomhederne/brancherne kan gøre sig grønne og bæredygtige meget forskellig, og det bør der også tages højde for i de grønne krav og skatter/afgifter.</t>
  </si>
  <si>
    <t>23.99.90</t>
  </si>
  <si>
    <t>239990 Fremstilling af andre ikke-metalholdige mineralske produkter i.a.n.</t>
  </si>
  <si>
    <t>beslutninger er trukket ud og manglende eksport pga corona</t>
  </si>
  <si>
    <t>grønne omstilling og den pris det koster</t>
  </si>
  <si>
    <t>DI skal arbejde med grøn omstilling men være meget forsigtige med at det ikke går ud over produktion/arbejdspladser</t>
  </si>
  <si>
    <t>91.02.00</t>
  </si>
  <si>
    <t>910200 Museer</t>
  </si>
  <si>
    <t xml:space="preserve">Corona optaget  VH men VH er pt lukket pga. ombygning. Men vi er  bekrymret for den fremtidige turismesituation </t>
  </si>
  <si>
    <t>ligesom alle andre optaget af tursimeflow. hjælpepakke, sommerpakke synes selv det er dårllig ide.  virksomheden synes det er al sætte statsligt stempel på at kulturen er for dyr.
denne sommer betyder ikke så meget fordi vi har lukket pga. ombygning - men bekymret  for fremtiden
B</t>
  </si>
  <si>
    <t xml:space="preserve">bekymret for lidt kulturen fylder alt for i DI. I Dansk Erhverv har kulturnetværk, DI burde have et et modtræk Vi skal skal være mere aktive og proaktive på den kuturpolitiske dagsorden.
Den oplevelsesoverenskomst, Været glade for den., passer godt til virksomheden. Tilfreds med den personalejuridiske hjælp i DI
Der foregår noget interessant på linkdin vedr om women on board. Ikke kun etnicitet, køn, HAr selv fået afslag på optagelse, Fik at vide hun ikke havde erfaring nok. HAr bla været adm dir i 15 år. Men synes det er symptom på at kulturen ikke  vægtes højt nok i DI
Flere i kulturens verden har oplevet afslag, når man taler diversitet er det absurd at v(DI) i ikke taler faglig diversitet. Absurd at kulturen fylder for lidt. DI vægter ikke kultur kompetencer nok. Der mangler ikke kandidater, fra kulturens verden
Glad for at blive ringet op
 </t>
  </si>
  <si>
    <t xml:space="preserve">Det går fint hos dem. </t>
  </si>
  <si>
    <t xml:space="preserve">Frostvejret er det eneste der har drillet. </t>
  </si>
  <si>
    <t xml:space="preserve">Ringer cirka hver tredje måned til Personalejura og er glade for rådgivningen. Det vil gøre det endnu bedre, hvis de efterfølgende kunne få svaret på en e-mail fra Personalejura, så man husker svaret og kan tage det frem igen til en anden lejlighed. </t>
  </si>
  <si>
    <t>Kører på fuld damp trods coronakrisen. Virksomheden har ikke været ramt på omsætningen og ordrebogen er stadig pænt fyldt.</t>
  </si>
  <si>
    <t>Virksomhedens største udfordring pt. er mangel på materialer (sikre forsyningskæderne). Herudover store prisstigninger på materialer.
Mangel på arbejdskraft begynder også at presse sig på - virksomhederne tager mange lærlinge for at imødegå dette.</t>
  </si>
  <si>
    <t>Er glad for sit medlemsskab i DI. Har brugt os en enkelt gang ifm. en personalesag med 3F, ellers ikke.
Er glade for vores nyhedsbrev og orienteringsmail under coronakrisen.</t>
  </si>
  <si>
    <t>Fin ordretilgang, god gang i produktionen og beskræftigelsen - ikke berørt så hårdt af coronaen</t>
  </si>
  <si>
    <t>Ikke noget stort p.t.</t>
  </si>
  <si>
    <t>Ikke selv så god til lat bruge os i DI, så ikke det dybe kendskab til alle de tilbud, vi har på hylden. 
Efter lidt hjælp:
Ros for at DI tager kampen op for at genåbne landet - gang i økonomien og åbne samfundet.
Ros til DI - og især FFI - for de gode arrangemeneter, samt at vi altid vender hurtigt tilbage, når virksomheden har spørgsmål.</t>
  </si>
  <si>
    <t>28.41.00</t>
  </si>
  <si>
    <t>284100 Fremstilling af metalforarbejdende værktøjsmaskiner</t>
  </si>
  <si>
    <t>Indtil for nyeligt har det været lidt stille på deres serviceområde - bygger maskiner, som serviceres. Centralsmøring (entrepanørmaskiner mv., dvs. byggeindustrier) har kørt rigtig godt. Nye projekter trækker dog i langdrag.</t>
  </si>
  <si>
    <t xml:space="preserve">Ikke rigtigt. Corona kaster en skygge over projekter. Havde folk hjemsendt sidste år, men ikke i år. Brugte lønkompensation sidste år. </t>
  </si>
  <si>
    <t xml:space="preserve">Positiv oplevelse omkring medlemsskab. Hurtig svar i forbindelse coronaspørgsmål. Godt tilfreds. Fik den hjælp de havde behov for. </t>
  </si>
  <si>
    <t>De har styrtende travlt. Det går godt. De har stor vækst. Corona har været ok, men væksten ville være sket alligevel. De har vækstet på antal medarbejdere med 4 mand over de sidste par måneder. Og de tager en voksenlærling mere.</t>
  </si>
  <si>
    <t>Ikke rigtigt. De kigger på nye markeder. De har ingen gæld og ingen kassekreditter. De fik hjælpepakker lige i starten, men stoppede hurtigt. De føler sig ikke ramt af administrative byrder. Eneste udfordring har været logistik i forhold til medarbejderes frihed og hjemmearbejde under Corona  - betegnes som luksusproblemer af ham selv.</t>
  </si>
  <si>
    <t>Ikke rigitgt. De vil tage fat i os, hvis det er nødvendigt. Han er glad for nyhedsbrevene. Og er glad for kontakten til personalejura, når det er nødvendigt.</t>
  </si>
  <si>
    <t>Nogenlunde fornuftigt - men vi kan ikke få adgang til kunderne. Særligt de nye kunder. Vi har nogle gode relationer til eksisterende abonnementer.</t>
  </si>
  <si>
    <t xml:space="preserve">Der opstod i starten en opfattelse af, at vi alle bare kunne levere det hele gratis - undervisningsmaterialet. Evt. behov for en evaluering af det kriseberedskab, der var omkring overgangen til den digitale skole. Der ligger midler rundt omkring, som ikke er blevet brugt - der er bogbudgetter, der ikke bliver brugt. Skolerne sparer penge pt. - og toplinien er entakt. Ikke på SKI. </t>
  </si>
  <si>
    <t>Jeg synes, Undervisningsministeriet skal have et væsentligt mere udtalt fokus på, at undervisningsmateriale kommer fra et marked, og digitale læringsværktøjer er en del af at skabe verdens bedste undervisning. Hvis det så lykkes at få åbnet vinduet ind til ministeren - så er det vigtigt at fokusere på skallering af det, der allerede er! Vi har allerede et stærkt edtech-marked af løsninger! Kan godt være bange for, at vi vender tilbage til normalen, hvor digitale læringsværktøjer fylder mindre. Fx før corona. Analyse af edtechs performance på de digitale platforme og værktøjer - og hvis man så kunne lave en baseline, man kunne holde op imod om et par måneder - temperaturmåling på erhvervsskolerne.</t>
  </si>
  <si>
    <t xml:space="preserve">Går fornuftigt - vi er ved at lukke årsregnskabet. </t>
  </si>
  <si>
    <t xml:space="preserve">Vi har haft 30% nedgang i omsætning under Corona men vi valgte ikke at søge hjælpepakker, da det er for besværligt og for dyrt. Vi har sparet 2 mio på rejseudgifter under Corona, men vi er bekymret over om det er et problem i  forhold til salg og opbygning af kunde relationer. Det er allervigtigst for os at der hurtigst muligt kommer et cororapas, og så bør vacciner gives til eksporterhvervene først. Vi har10 medarbejdere, der står på spring for at rejse ud og sælge. </t>
  </si>
  <si>
    <t xml:space="preserve">Det går skidegodt, men I må gerne blive ved med at ringe til Borgen, så vi kan åbne op og komme i gang. Det er samfundssind at få gang i hjulene. Men vi er nu godt tilfredse med DIs indsats der, det er ingen kritik </t>
  </si>
  <si>
    <t>Nej, det går supergodt. Og corona har ikke skabt problemer for os. Vi har ikke brugt hjælpepakker</t>
  </si>
  <si>
    <t>Vi er godt tilfredse med DI.</t>
  </si>
  <si>
    <t xml:space="preserve">Det går godt, der er ikke timer nok i døgnet. Der var mange tanker ... </t>
  </si>
  <si>
    <t>De har i løbet af det sidste år haft rigtig mange privatkunder. Sommerhusprohejkter, vinduer, har kunnet mærke, at der har været mange hjemsendte omkring corona og folk har haft tid og mulighed for at finde på projekter.
Han har også nogle tanker omkring at der er givet penge til offentlige projekter oveni corona, hvor folk har fået ideer. Det gør, at de må sige nej til ordrer, og det presser priserne op. Bland tnogle kolleger er der 2 års ventetid på fritidshuse. 
De har kørt normal drift under corona og har kun haft et enkelt tilfælde på trods af de kommer i folks hjem. Sygdommen har generelt været mindre. De har selfølgelig taget forholdsregler i forbindelse med corona.</t>
  </si>
  <si>
    <t>Ift. kommunikationen fra DB/DI, så kan han bedre lide nyhedsbreve mv. fra Dansk Håndværk. Deres nyhedsbreve er simple, enkle og henvender sig til den lille håndværksmester, det er lokale historier og det er ikke en eller anden jurist, der har skrevet det. Materialet fra DI er ofte for komplekst og irrellevant, han ønsker kommunikation, hvor den lille håndværksmester kan være med.
Fra DI ønsker han mere nærvær og vil gerne have besøg, f.eks. en gang om året, så DI/Træsektionen ved, hvad der foregår. Til sammenligning får han også besøg af sin bank en gang om året.
Han har ikke harft så meget kontakt med DI - men det er hans egen skyld, som han selv sagde. Dog synes han, at han er blevet bedre i løbet af det seneste år.</t>
  </si>
  <si>
    <t>Det går forrygende og forretningen fylder mest.</t>
  </si>
  <si>
    <t xml:space="preserve">Corona har ikke betydet noget omsætningsmæssigt, men rent praktisk ift. tilrettelæggelse af arbejdet. Derudover er der en kontinuerlig udfordring med at rekruttere de rigtige folk, så derfor fylder rekrutteringen meget. </t>
  </si>
  <si>
    <t xml:space="preserve">De får tit forespørgsler angående Industriens Barselsfond, som kan være en dyr omgang. Som han siger "uden at kunne ordningen i detaljen, så kunne det være relevant med en forbedring af barselsfonden". Ellers kan han ikke lige komme i tanke om noget. </t>
  </si>
  <si>
    <t>Det går godt efter de har fået genetableret deres produktionsanlæg siden brænden. De har travlt som aldrig før og skal måske udvide.</t>
  </si>
  <si>
    <t>De kan ikke få råvarer. Markedet er eksploderet. Desuden udfordringer på skibsfragten.</t>
  </si>
  <si>
    <t>Der var ikke noget lige her og nu. De bruger os, når de har behov for det. De har brugt den danske ambassade ifm. udvidelse af produktionen til Tyrkiet (deres største marked), så det kører derudaf.</t>
  </si>
  <si>
    <t>26.11.00</t>
  </si>
  <si>
    <t>261100 Fremstilling af elektroniske komponenter og plader</t>
  </si>
  <si>
    <t>Haft positiv økonomisk fordel af covid tiden, i den periode hvor Kina var lagt ned.
Nu er situationen en ganske anden. Kina er igang igen og styrer totalt priser på råvarerne.Priserne stiger eksplosivt. Den sædvanlige leveringstid er på tre måneder, men priserne kan ikke fastsættes, så kæmpe udfordring at kalkulere med og prissætte til egne kunder</t>
  </si>
  <si>
    <t>Råvare prisernes himmelflugt, svært at kalkulere med. Kinas totale styring af råvaremarkedet.</t>
  </si>
  <si>
    <t>DI gør det fortæffeligt.Får den hjælp vi behøver. I er altid gode til at sætte om til den rette person. 
Medarbejdere er på fordelingsordning 20 pct. Det er en meget fin ordning. Kunne ønske at der ikke skulle betales 3 G dage hver 4 uge så længe ordningen fastholdes.</t>
  </si>
  <si>
    <t>Går ganske fint er en del af byggebranchen. Har et kontor i luftbranchen, der er lukket lidt.</t>
  </si>
  <si>
    <t>Har ingen udfordring</t>
  </si>
  <si>
    <t>Vi bruger jer når vi har brug for det. DI er god til at informere og følge op. Er godt tilfreds med medlemskabet og har intet ønske om at skifte til anden organisation, selvom de qua deres arbejde, måske burde have været host Tekniq</t>
  </si>
  <si>
    <t xml:space="preserve">De er udmeldt. </t>
  </si>
  <si>
    <t xml:space="preserve">Generelt arbejdsopgaver. Er lidt hårdt ramt ift. arbejdsopgaver i Kbh. Lufthavn, hvor de tidligere havde ca. 1/3 af deres opgaver. </t>
  </si>
  <si>
    <t>Likviditet - få deres penge hjem - men klager absolut ikke. Der er andre, der har det langt værre end os, blev der sagt.</t>
  </si>
  <si>
    <t>Fuld tilfreds med DI</t>
  </si>
  <si>
    <t>Presset pga covid19 tiden. Ganske vist et ældre firma med god likviditet, men stor belastning på den for tiden. En bekymret virksomhedeher.</t>
  </si>
  <si>
    <t xml:space="preserve">Kunderne udebliver. </t>
  </si>
  <si>
    <t>Fortsat presse på regeringen. Ellers ikke  nogle ønsker. Det, der skal til, er markedsføring og få gang i salget.</t>
  </si>
  <si>
    <t xml:space="preserve">SMV: Skalering - rent strategisk og kompetencer, rekruttering og ledelsesmæssige - nye typer af roller </t>
  </si>
  <si>
    <t>Glad for DI's personalejura - pas godt på dem. GDPR gjorde godt. Kunder inden for forsikringsbranchen - ikke så påvirket. 
Spm: Hvordan vi styrker hele it-sikkerhedsområdet, både GDPR og cybersikkerhed. Vejledninger for databehandlingsområdet var fin. - Kunne godt tænke sig at trække mere på os i den sammenhæng. Påtænker valg af IMSM-system til understøtning, spm. om det er vejen at gå. Kompetenceudvikling vidensmæssige. Godt tilfreds med medlemsskabet - særligt pga. Personalejure</t>
  </si>
  <si>
    <t xml:space="preserve">Går fint og de er en del af Bygma gruppen. De spiller alt over til Bygma som retter henvendelse hvis der er noget.  </t>
  </si>
  <si>
    <t xml:space="preserve">Ikke noget nævneværdigt. </t>
  </si>
  <si>
    <t xml:space="preserve">Har ikke nogen bud på det. </t>
  </si>
  <si>
    <t>Procesindustrien, Danmarks Farve- og Limindustri</t>
  </si>
  <si>
    <t>20.52.00</t>
  </si>
  <si>
    <t>205200 Fremstilling af lim</t>
  </si>
  <si>
    <t>Det går forholdsvis godt. P.g.a. restaurantlukningerne og den deraf følgende større madlavning hjemme, er efterspørgslen af virksomhedens emballeringsløsninger rettet mod fødevareindustrien stigende. Virksomheden er pt. meget optaget af manglen og prisstigningerne på råvarer og prisstigningerne på transport</t>
  </si>
  <si>
    <t>Udover spørgsmålet om råvarer ligger udfordringerne på eksportmarkederne, hvor virksomheden oplever at tabe markedsandele til lokale underleverandører p.g.a. udfordringer med at komme ud til kunderne. Virksomheden er derudover ærgerlig over de stigende administrative byrder, både fra danske myndigheder, men også fra udenlandske myndigheder, der alle beder om datablade på deres egne sprog.</t>
  </si>
  <si>
    <t xml:space="preserve">Fortsætte med at presse på for en hurtig genåbning. </t>
  </si>
  <si>
    <t>Kabel- og Ledningssektionen, Anlægsentreprenørsektionen</t>
  </si>
  <si>
    <t xml:space="preserve">virksomheden har to ben,  under samme "hat" har AV salg, det går godt . AV udlejning går rigtig skidt. Heldig vi har store kunder. Stor dyr lagerbehaholning af AV udtyr der ikke bliver lejet ud pga. corona. Oplevede i foråret 20 aflysninger af udlejninger med meget kort varsel.  
60 mio i udlejning tabte 12 mio </t>
  </si>
  <si>
    <t>ikke så glad for vores regingings manglende evne til at lave langsigtede planer for støtte ordninger og genåbningsplan. Mener regeringen mangler evne til at lede landet 
Nok ikke så mange der kan fylde de bukser ud, det gælder også i blå blok. Forventede oplukning når alle + 50 er vacineret. Men ingen tør planlægge. Det er det helt store problem</t>
  </si>
  <si>
    <t xml:space="preserve">Var tidligere i dansk ehverv tidligere skiftede af to årsager Vi synes dansk erhverv var blevet en "pladderorganisation" Der var også for langt til at konkret hjælp. Det er DI kanon gode til
Arbejder med alle virksomheder, smv danmark fanget noget der virkelig er godt. Det bør DI lade sig inspirere af. DI svæver ofte i de lidt høje luftlag. Prøv at kopiere SMV 
 Stor ros personalejura. Det er virkelig godt det I gør. Det skal I bare holde fast i. Virkelig godt at vi får den hjælp vi har brug form hurtigt og godt. 
Det skal i bare blive ved med.
Var glad for at blive ringet op, og synes det er god ide at vi ringer ud og spørger vores medlemmer. 
Hvis han skal nævne et kritikpunkt er det at DI svæver i et luftlag. Mere henvendt til store virksomheder 
Dybt amatøragtig at DI ikke handler med andre virksomheder end DI medlememr, Det bør DI hæve sig over (ordret gengivet)
Det vi kan gøre er at kopierere SMV Danmark. De er rigtig gode til at være i øjenhøjde og være talerør for midnre og mellemstore virksomheder . DI personalejura er geniniale når vi har brug for hjælp. </t>
  </si>
  <si>
    <t>DIrekte nummer ikke længere aktivt. Hun opererer nu fra Sverige med over 300 under sig og ville ikke have tid. - Ikke rette at ringe til - jf. administrativ medarbejder jeg istedet talte med.</t>
  </si>
  <si>
    <t>Det går godt. De er på fuld produktion og har ansat to medarbejdere indenfor de sidste par mdr.</t>
  </si>
  <si>
    <t>Alt er godt!</t>
  </si>
  <si>
    <t>'Der er udelukkende plus'  til DI! De får altid svar på det, de spørger om og der er intet, de ønsker sig anderledes.</t>
  </si>
  <si>
    <t>99.99.99</t>
  </si>
  <si>
    <t>999999 Uoplyst</t>
  </si>
  <si>
    <t>Brug for kvalificeret medarbejdere. Det er det det handler om.</t>
  </si>
  <si>
    <t>Leder efter  flere folk. Seks ansatte i Aalborg. resten ude.</t>
  </si>
  <si>
    <t>Lave fedt netværk om det internationale - fokus ejerledet med succes. Folk der har lykkes med et eller andet. Mange af kunderne er i DI.Ligger til højrebenet i DI.</t>
  </si>
  <si>
    <t>Det gaar godt.</t>
  </si>
  <si>
    <t>De kan ikke faa adgang til isolering pga Covid-19 pandemien</t>
  </si>
  <si>
    <t>Nej, det helt er fint.</t>
  </si>
  <si>
    <t>Bringer ny produkt til marked, men det er udfordrende lige nu. Har brugt krisen til yderligere produktudvikling og står nu rigtig stærkt</t>
  </si>
  <si>
    <t>Markedsdgang</t>
  </si>
  <si>
    <t>Vil gerne bruge FAD til at skaffe adgang til FMI med henblik på at demonstrere evnen til at måle på radarer og telekommunikation b.a. fra krigsskibe. Aftalte at Mads Plum tager fat i FAD</t>
  </si>
  <si>
    <t xml:space="preserve">Får god hjælp fra DI på coronaspørgsmål - det er det vigtigste DI leverer. 
Netværksgrupper, som man betaler over 10.000 årligt for, er helt amputerede af corona. Hvorfor er DI ikke mere fair på det område. Kun fire møder og de er der ikke rigtig. Evt. give halvdelen.  </t>
  </si>
  <si>
    <t xml:space="preserve">Bøvler med Brexit-dokumenter og coronaudfordringer - aktuelt om man kan kræve at medarbejdere bliver testede og om det så foregår i arbejdstid. </t>
  </si>
  <si>
    <t>Høre tydeligt fra netværksgrupper om, hvorfor der stadig er fuld betaling. 
Stor ros til digitaliseringskollegaerne i DI, der hjælper med certifikationer (oprindeligsescertifikater)</t>
  </si>
  <si>
    <t>71.20.20</t>
  </si>
  <si>
    <t>712020 Teknisk afprøvning og kontrol</t>
  </si>
  <si>
    <t xml:space="preserve">det går fint. Har ikke mærket corona. Arbejder for vaccineproducenter, herunder Bavarian og Novo. Forinden havde de nogle hårde år. </t>
  </si>
  <si>
    <t>Afskedigede et par medarbjdere pga. performanceproblemer i 2020. Ellers bruger de os ikke så meget. Har ansat 5 medarbejdere i år.</t>
  </si>
  <si>
    <t>DI er der,når virksomheden har brug hjælp til personalejuridiske forhold. Så nej, virksomheden kan ikke se, hvordan DI kan gøre det endnu bedre.</t>
  </si>
  <si>
    <t xml:space="preserve">Det går godt. R&amp;D Steel er en lille del af ingeniørfirmaet R&amp;D Engineering, som ikke er medlem af DI. </t>
  </si>
  <si>
    <t xml:space="preserve">Corona - kan ikke besøge kunder, svært med nye salg. </t>
  </si>
  <si>
    <t>Ikke umiddelbart</t>
  </si>
  <si>
    <t xml:space="preserve">Det går fint. Ikke mærket af corona. De har travlt. Mange arbejdspladser uden for. Oplever større efterspørgsel på opgaver fra private, som skal have lavet noget hjemme. </t>
  </si>
  <si>
    <t>Nej, det går godt.</t>
  </si>
  <si>
    <t xml:space="preserve">Ikke umiddelbart. Har fin mulighed for at benytte mulighederne i DI og er særligt glad for at information kan findes på nettet. </t>
  </si>
  <si>
    <t xml:space="preserve">Omsætningsmæssigt mindre sidste år, men OK resultat
I år har vi indtil videre kun halv omsætning fordi vi er ordreproducerende. </t>
  </si>
  <si>
    <t>Lavere omsætning og specialierede medarbejdere, som løser hver deres del af en ordre og som vi ikke kan undvære. Så der er noget at lave til alle - bare meget mindre end normalt. 
Fortalte om at det igen er muligt at søge kompensation for faste omkostninger, hvis omsætningen er faldet mere end 35 pct. Det ville han tage op med sin CFO i næste uge.</t>
  </si>
  <si>
    <t>Der er ikke så meget. Vi er jo afhængige af at vores kunder får gang i butikken igen og at rådgiverne som tegner det specialinventar som vi bruger.</t>
  </si>
  <si>
    <t xml:space="preserve">Har ikke så meget at lave meget. Kan mærke presset fra Corona. </t>
  </si>
  <si>
    <t xml:space="preserve">Nej. Vi bruger det ikke så meget. En gang i mellem, jo. Men vi tjener penge på landevejen, ikke ved at sidde på kontoret. </t>
  </si>
  <si>
    <t xml:space="preserve">Talt med Nikolaj som ejer virksomheden med Per, der ikke havde tid i dag. Det går rigtig godt, der er i øjeblikket gang i en ketchup-effekt, der bliver solgt masser af biler. </t>
  </si>
  <si>
    <t xml:space="preserve">Afgiften er sat ned, men virksomhederne lægger stadig ud for staten, så det går ud over kassekreditten. </t>
  </si>
  <si>
    <t xml:space="preserve">Der er ikke noget, DI kan gøre bedre. Virksomheden har en god kontakt til personalejuridisk afdeling og får i øvrigt den hjælp og de oplysninger, de har brug for fra DI. Derudover takker Nikolaj for opkaldet, som han synes er et godt initiativ. </t>
  </si>
  <si>
    <t xml:space="preserve">Corona samt finansiering via bank. </t>
  </si>
  <si>
    <t>Arbejdskraft. Manglen herpå. Masser af ordrer. Svært at få det udført med kvalificeret arbejdskraft. 
Se også ovenstående ift. bank.
Motivation blandt medarbejdere - man er coronatræt.</t>
  </si>
  <si>
    <t>Jeg synes I gør det super godt. Jeg har været meget sur på DB - og det kom ikke noget godt ud. Jeg har kun klappet i mine hænder efter sammenlægningen. En direktør som tør være kritisk og ikke kun vil vise frem. Lad det dog endelig ikke være en sovepude :)</t>
  </si>
  <si>
    <t xml:space="preserve">Travlhed og fyldte ordrebøger </t>
  </si>
  <si>
    <t xml:space="preserve">De er tilfreds med den konkrete hjælp og vejledning de får når de ringer ind og fint tilfreds med informationsflowet. </t>
  </si>
  <si>
    <t>All-round håndværkervirksomhed. Har talt med Robert - henvist til Linda (2043 2928), medhjælpende hustru/partner. Der er en verserende sag med henholdsvis Malerforbundet, 3F og DI Dansk Byggeri (Ole Thaarup) omkring ikke-malere, der har udført malerarbejde og ikke har fået udfyldt korrekt timeseddel.
Virksomheden føler sig dårligt behandlet af 3F og Malerforbundet, da de ikke har haft til hensigt at bryde overenskomsten, men har haft udfordringer mht. de mange forskellige regler i de enkelte overenskomster.
Virksomhedens ejer er herboende (engelsk-talende) polak, og er udfordret mht. forståelse (og sprog) i forhold til de mange danske regler og forskellige overenskomster. Medhjælpende Linda er dansk-talende, og synes heller ikke, at det er nemt tilgængeligt stof.</t>
  </si>
  <si>
    <t xml:space="preserve">Den verserende sag fylder helt klart MEGET. Virksomheden føler sig dårlig behandlet og i "skudlinjen" fordi der er tale om en ikke-dansk virksomhedsejer. De ønsker at følge regler og retningslinjer - og ønsker dialog og en "venlig henstilling" så der kan rettes op på ting. 
Linda giver udtryk for, at det er svært at være udenlandsk håndværker i Danmark, bl.a. grundet de mange regler som er svært tilgængelige. Savner gennemsigtighed og information i mere enkel form, som er nemt anvendelig i hverdagen - på både dansk og engelsk/fremmedsprog. </t>
  </si>
  <si>
    <t xml:space="preserve">Mangler overskuelig/kort SEGMENTERET info i forhold til fx relevante overenskomster, hvor det ville hjælpe virksomheden meget i hverdagen hvis ex. de kendte faldgruber i de enkelte overenskomster blev listet på overskuelig gammeldags papir-vis.
Savner lidt mere (moralsk) støtte i forhold til den behandlig de har fået fra 3F og Malerforbundet. Det er helt tydeligt at virksomheden føler sig "jagtet" og uretfærdigt behandlet af de to forbund.
Det var i øvrigt vigtigt for Linda at understrege, at virksomheden IKKE er utilfreds med DI  :-) </t>
  </si>
  <si>
    <t xml:space="preserve">Er glade og tilfredse - og vil bestemt sige til, hvis det ikke var tilfældet. </t>
  </si>
  <si>
    <t xml:space="preserve">De har masser at lave - og travlt trods corona. Så ikke noget særligt - ringer til os (Mark blev der nævnt), hvis der er noget. </t>
  </si>
  <si>
    <t>Ingen input</t>
  </si>
  <si>
    <t>Miljøsektionen, Nedrivnings- og Miljøsaneringssektionen, Affalds- og Ressourceindustrien</t>
  </si>
  <si>
    <t>Da jeg ringede op første gang her til morgen, sagde han meget hurtigt, om ikke jeg kunne ringe tilbage på et andet tidspunkt. Og så aftalte vi, at jeg skulle ringe tilbage et par timer senere. Jeg har nu forsøgt to gange, at ringe tilbage, men han svarer ikke (og den ryger ikke på tlf.svarer). Og anden gang jeg forsøgte, lukkede han opkaldet ned med det samme. Så nu vil jeg ikke forstyrre mere!</t>
  </si>
  <si>
    <t>Kører mere og mere business as us usual. Corona fylder ikke så meget</t>
  </si>
  <si>
    <t xml:space="preserve">mangler meget kvalificeret arbejdskraft. især værktøjsmager. Har lærlinge. 3 styks. </t>
  </si>
  <si>
    <t xml:space="preserve">Bruger primært DI som juravejledning og er meget tilfreds. </t>
  </si>
  <si>
    <t>Efter et stille 2020 går det godt nu på ordrefronten - som i meget godt! Men de er voldsomt udfordret på råvarefronten og mangler særligt både plast og stål.</t>
  </si>
  <si>
    <t>Udelukkende problemerne med at skaffe råvarer. Det fylder ALT lige nu.</t>
  </si>
  <si>
    <t>De er rigtig godt tilfredse og der er ikke noget, han kunne ønske sig anderledes.</t>
  </si>
  <si>
    <t xml:space="preserve">Helt normalt. Tæt på at være normal. </t>
  </si>
  <si>
    <t xml:space="preserve">Lever i Coronatid. Medarbejdernes sikkerhed. </t>
  </si>
  <si>
    <t xml:space="preserve">Har ikke tænkt over det. </t>
  </si>
  <si>
    <t xml:space="preserve">Kører godt. Ikke særlig påvirket af Corona. Almindelg drift, faglig drift. Lidt ramt på restaurant delen. Gasvarmere udenfor, f. eks., er ramt. Svejsemaskine og tilbehører. </t>
  </si>
  <si>
    <t xml:space="preserve">Ved det faktisk ikke. Bruger meget energi for at flytte ind på Høj Taastrup. </t>
  </si>
  <si>
    <t xml:space="preserve">Nej tak! Henrik er ikke så tit på kontoret mere, men du kan prøve at træffe ham. </t>
  </si>
  <si>
    <t>Ikke mulig at træffe</t>
  </si>
  <si>
    <t xml:space="preserve">Talte ikke med Rasmus Oreby Hansen men med medejer af virksomheden, Jacob Levin Svendsen. Er meget påvirket af situationen med COVID-19. Har flere medarbejdere hjemme på lønkompensation. </t>
  </si>
  <si>
    <t>COVID-19</t>
  </si>
  <si>
    <t>DI kunne være meget mere aktive i den offentlige debat, som Jakob Brandt. Men fortalte ham, at DI også har været med til at sikre de hjælpepakker, som han nød godt af nu.</t>
  </si>
  <si>
    <t>Rengøringsbranchen prioriteres pludselig højt på grund af corona. Det kan dog være en udfordring at være dyrere, når man er organiseret.</t>
  </si>
  <si>
    <t xml:space="preserve">Han er generelt tilfreds med DI. Deres udfordring er at bruge DI rigtigt og få overblik over tilbuddene. </t>
  </si>
  <si>
    <t>95.29.00</t>
  </si>
  <si>
    <t>952900 Reparation af andre varer til personligt brug og husholdningsbrug</t>
  </si>
  <si>
    <t>Går fint. Travlt med business.</t>
  </si>
  <si>
    <t xml:space="preserve">Så fik jeg fat i Christian Kock og havde en rigtig fin snak med ham. Han er begejstret for sit medlemskab og havde en konkret idé, som jeg egentlig synes godt om – når nu vi alligevel hælder penge ud til bolig/job-ordning: Kunne vi ikke tage udgifter til ”cykelsmed” med ind i bolig/job-ordningen? Den kan stort set kun benyttes af boligejere, medens boliglejere – som ofte bor i byerne og som endnu oftere kører på cykel – ikke kan udnytte det fradrag. Hvis nu man fik adgang til at tage udgifter til cykelsmed med i den ordning, ville det både have denne udlignende effekt, og det ville samtidig have en grøn effekt gennem øget grøn transport – og endelig ville der være et solidt element af cirkulær økonomi, idet vi i højere grad vil reparere cykler frem for at købe nye kinesiske modeller. </t>
  </si>
  <si>
    <t>Se ovenfor.</t>
  </si>
  <si>
    <t>Kunderne. De har travlt.</t>
  </si>
  <si>
    <t>Ingen udfordringer</t>
  </si>
  <si>
    <t xml:space="preserve">Overenskomsterne. Det har været en gavebod længe. Det virker som om, at DI føjer fagforeningerne og løber deres ærinder. De har ikke råd til de store lønninger, som vi aftaler. Mere ind </t>
  </si>
  <si>
    <t>Mangler omsætning på værkstedet og salg. Mistede volkswagen salget for et år og oplever en omsætningsnedgang.</t>
  </si>
  <si>
    <t>Hjælpepakker giver ikke så meget og de kunne godt bruge hjælp til opsætningsnedgang. Heldigvis har de en god polstring så længe det vare.</t>
  </si>
  <si>
    <t>Har tidligere været i kontakt med Bilbranchen og det fungerer godt. Ellers ingen kommentarer.</t>
  </si>
  <si>
    <t>Det går ok, har nok at lave. Får ordrer fra Tyskland, Norge, England og Sverige. Har ikke haft hjemsendelser og heller ikke udbrud af sygdom hos dem.</t>
  </si>
  <si>
    <t>De har netop vundet et udbud med en kommune, som ikke betaler.</t>
  </si>
  <si>
    <t>Ifm. skifte fra anden arbejdsgiverorganisation oplevede de fald i service niveau. Altså at DI ikke gav den samme service. Er blevet bedre! De gjorde også tidligere brug af forskellige standarder hos den tidligere organisation fx ansættelseskontakt. Det havde DI ikke dengang, men det er også blevet bedre med tiden. Så det, DI kan være obs på fremover, er at have diverse standarder klar til brug, også hvis der kommer nye ting.</t>
  </si>
  <si>
    <t xml:space="preserve">Hvordan markedet udvikler sig. Prisudvikling på råvarer (stål). Har rammeaftaler på stål, som har udviklet sig i dårlig retning. </t>
  </si>
  <si>
    <t>samme som ovenfor</t>
  </si>
  <si>
    <t>Har haft god dialog med DI. Nyt medlem. Har endnu ikke forslag til forbedringer</t>
  </si>
  <si>
    <t>35.21.00</t>
  </si>
  <si>
    <t>352100 Fremstilling af gas</t>
  </si>
  <si>
    <t>Produktionsoptimering, har ikke mærket det store til corona, da de sælger til det offentlige gasnet. forventer 15mio kr omsætnng i år.
Power to X på radaren. co2 reduktion,</t>
  </si>
  <si>
    <t xml:space="preserve">Investeringer til vekselledninger - fjernvarme </t>
  </si>
  <si>
    <t>Coronakrisen - dårlig start på året. omsætningen halveret, meget få indkomne ordre. Deres kunder er butikker, kontorer og hoteller.</t>
  </si>
  <si>
    <t xml:space="preserve">Udfordringerne afspejles i coronakrisen, og de udfordringer der er med det, f.eks. diverse anøsgninger, tænker på medarbejdernes ve og vel.
De har ikke haft nogle afskedigelser - men hjemsendelse i 5 uger.
Han mener, at regeringen har handle. uansvarligt. </t>
  </si>
  <si>
    <t xml:space="preserve">Ingen bemærkninger til dette. Brugte DI og kendte til vores ydelser. </t>
  </si>
  <si>
    <t xml:space="preserve">2020 var fantastisk. 2021, han er optimist. Største udfordringer er at skaffe folk og få chafførlærling. Vil gerne have lærlinge. Har haft lærlinge de sidste 10-12 år, men har ikke i år. Ingen søger. Det er ærgerligt, for han vil gerne bidrage. </t>
  </si>
  <si>
    <t xml:space="preserve">Deltager ikke i noget. Bruger ikke vores rådgivning. Har ikke behov. Sidder alene på kontoret og har travl. Ringer ofte til ATL og får råd. Er også udvidende om hvad vi har at tilbyde. tog en snak med ham om at ringe til hovednummeret, når han havde en udfordringer og benyttet huset meget mere, når det kom til rådgivning og personale, drift etc. Det fandt han nyttig viden.  </t>
  </si>
  <si>
    <t>Har mærket coronasituationen sidste år, da coronabølgerne ramte i foråret og efteråret, hvor der var dyk i forretningen, men er kommet ud med skinnet på næsen. Nu er der ret mange udbud og god ordretilgang. Nu tryk på i branchen frem mod sommerferien.</t>
  </si>
  <si>
    <t>Virksomheden kom til DI med Dansk Byggeri. Bruger ikke foreningen og har ikke umiddelbart forslag til noget, DI kan gøre bedre.</t>
  </si>
  <si>
    <t>Forkus på mere byggeri i den del af selskabet som er Riis Entreprise.</t>
  </si>
  <si>
    <t>Strømlinet selsbabet internt i.f.m. en turn-around</t>
  </si>
  <si>
    <t>Mere nærhed; Kommunikation, information, netværk</t>
  </si>
  <si>
    <t>Rimeco har aldrig haft så travlt som nu og er ikke direkte påvirket af Corona krisen.</t>
  </si>
  <si>
    <t>Den største udfordring for Rimeco er rekruttering af time lønnet faglærte indenfor branchen.
Klaus vurderer at det ikke blot en geografisk udfordring men også en national udfordring og han er også bekendt med udfordringen i Tyskland så det er faktisk godt betegnes som en international udfordring.</t>
  </si>
  <si>
    <t>Tiltag der kan øge arbejdskraftudbuddet - det vil sige flere faglærte.</t>
  </si>
  <si>
    <t>Det går rigtig godt hos VH. 
Sæsonforretning, så vi gør klar til påske. Vi har masser af kunder og opgaver at kigge på.</t>
  </si>
  <si>
    <t xml:space="preserve">Nej. VH har en fuldtidsbogholder. 
Der er meget papirarbejde, men vores fuldtidsbogholder har styr på det hele.
COVID-19 har ikke ramt os. Det har gjort arbejdsgangene 
Konkurrencerpæget marked, så vi kommer aldrig på mindstesatserne. De får overarbejdstillæg, men grundløn og pension kører bare. </t>
  </si>
  <si>
    <t>Lene Rosager, som VH bruger.
Når vi skal lave kontraktmæssigt, så har vi brugt sparring hos hende. 
Hende har jeg altid brugt og ringet direkte til hende. Hatten af for hende. 
Liftgruppen - vi har gode medlemsmøder. Det bruger vi meget.</t>
  </si>
  <si>
    <t>Træpriserne stiger og travlhed i markedet.</t>
  </si>
  <si>
    <t>Certificeringsordningerne og konstruktionsklasser fylder meget. Forventer EPD'er giver endnu mere administrativt. Oplever, at rådgiverne sender administrative opgaver videre til producenten - eks. at der skal være beregninger for spærs lastekapacitet, uden at producenten ved, hvilke tegl der skal på osv.</t>
  </si>
  <si>
    <t>Virksomheden oplever det positivt, at branchen er mere samlet med DI BYG og DI Dansk Byggeri. Vi skal være mere behjælpelige med at skabe praktiske værktøjer til at lette de administrative byrder.</t>
  </si>
  <si>
    <t xml:space="preserve">Har travlt ... men skal ikke klage. </t>
  </si>
  <si>
    <t xml:space="preserve">Adm. byrder - er udfordret af et digitalt parkeringssystem, der er indført i Aarhus Kommune. Man skal i dag anvende apps fra private firmaer, som kommunen har indledt samarbejde med. Det giver udfordringer ifht. betaling, da det kræver særskilte konti eller hævekort. Før kunne man købe parkeringskort, der blev lagt i ruden, og så var alle udfordringer løst. Dvs. indførelse af en digital løsning har skabt større administrative byrder for byggebranchen ifm. parkering for firmabiler. 
Er udfordret ifht. adgang til kval. arbejdskraft - særligt maskinsnedkere og tømrere. Virksomheden tager lærlinge ind (ca. 10 stk) og er i direkte dialog med erhvervsskolerne. Men udfordringen bliver kun større og støre. Virksomheden har ikke været påvirket af coronakrisen - ingen afskedigelser. </t>
  </si>
  <si>
    <t xml:space="preserve">Efterspørger sparring om indkøb af digitale systemer til virksomheden - fx. ifm. anvendelse af elektroniske ugesedler, digital ordrerstyring, digital info til medarbejdere mv. Opleverer udbuddet som en jungle og efterspørger sparring fra andre virksomheder, der har taget fat på den digitale omstilling. 
Jeg noterede udfordringen og henviste i øvrigt også til Ehvervshus Midtjylland for at inspirere virksomheden til at afsøge muligheder for at få konkret sparring og medfinansiering til køb af digitale systemer. Virksomheden var glad for sparringen og vil kontakte erhvervshuset.  </t>
  </si>
  <si>
    <t>Har ikke så meget at sige - vi vækster og har det godt.</t>
  </si>
  <si>
    <t>Nej, der er vel altid lidt bump på vejen, men dem tager vi os af og kommer videre.</t>
  </si>
  <si>
    <t xml:space="preserve">Nej, det er der såmænd ikke. </t>
  </si>
  <si>
    <t>Omsætningsmæssigt fantastisk. 
Begynder så småt mærke mangel på materialer.
Og de irriationer, som coronaens restriktioner med test og alt det andet i dagligdagen. 
Men i det store og hele går det godt.</t>
  </si>
  <si>
    <t xml:space="preserve">Ikke umiddelbart.
Måske hvis man hæver blikket fra daggligdagen en bekymring for, om man vil kunne tiltrække lærlinge. Lige nu har virksomheden tre lærlinge; men om et år? Der er ikke så mange, som vil det her fag. </t>
  </si>
  <si>
    <t>Ikke så meget.
Måske lidt skarpere/klarere svar fra juristerne, især personalejura. (Altså mere handlingsorienteret og "nede på gulvet")</t>
  </si>
  <si>
    <t>Skidt - alle ordre skubbes
Normalt 80 pct eksport
Rejser meget 180 d om året</t>
  </si>
  <si>
    <t>De kører 80 pct. fordeling - totalt ufleksibel - 1 dag om ugen - alle papirer skal lave om hvis en person er på arbejde 2 dage - 0 dage i stedet for 1 dag - 1 dag - meget utilfreds med ordningen</t>
  </si>
  <si>
    <t>Ændre fordelingsordningen
De bruger ikke int. ydelser - men vil gerne høre mere. USA / Asien</t>
  </si>
  <si>
    <t>Vækstvirksomhed. Har været hårdt ramt af Corona, fordi salgsmøder og messedeltagelse ikke er mulig. Har haft mindre omsætningsvækst end projekteret, man har holdt alle medarbejdere i job, og har derfor ikke kunnet bruge brug af hjælpepakker. ==&gt; Har været nødt til at rejse dyr egenkapital fra ekstern investor</t>
  </si>
  <si>
    <t>Forsøger at få mere afsætning (via agenter) også på tysk marked (bilindustri)
Glad for uddannelsespraktik ordninger
PhD studerende på SDU må ikke have deltids-tilknutning til virksomhed (:()</t>
  </si>
  <si>
    <t>Åbne adgang til messer og kundemøder</t>
  </si>
  <si>
    <t xml:space="preserve">Arbejder </t>
  </si>
  <si>
    <t>Lars var meget bekymret over adgangen til kvalificeret arbejdskraft. Han synes der kommer for få unge mennesker igennem uddannelsessystemet inden for div. håndværkerfag. Det fyldte meget for Lars, at man havde valgt at fremskyde offentlige investering selvom, at der er mere en rigeligt arbejde i branchen. Han bekymring i den forbindelse var, at når der så ikke var dansk arbejdskraft nok så ville det blive hentet udenlandsk op til DK, og det mente han ikke nødvendigvis var en fordel for DK. Ligeledes så han udfordringer i den måde det offentlige forvalter udbud især på supersygehuse. Kontrakterne ender ofte på udenlandske hænder efter der bliver slækket på kravene i de oprindelige udbud. I den forbindelse har han set, at det så giver udfordringer når det kommer til de OK-mæssige forhold som fx. antallet af lærlinge på byggepladserne.</t>
  </si>
  <si>
    <t>Lars forslår at virksomheder, som der kommer ind i DI fra Dansk Byggeri fra de øvrige landsdele end København evt. blev inviteret ind til Industriens Hus eller andet sted til en personlig introduktion til DI, og mulighed for feedback. Han er dog opmærksom på Coronas begrænsninger pt. Lars nævnte også flere gange et ønske om større engagement omkring en indsat for at få flere unge til at tag en håndværkernæssig uddannelse. Det kunne både være et politisk tilgange, og en direkte kampagne ud mod de unge. Han synes dog ikke at deres medlemsforening havde været helt så proaktiv på dette område, men så nogle muligheder i DIs størrelse til at gøre en synlig indsat på det område.</t>
  </si>
  <si>
    <t>Prisstigninger i byggebranchen giver udfordringer - p.t. går det indtil videre fint.</t>
  </si>
  <si>
    <t>Prisstigninger i byggebranchen + store udsving afhængigt af om kunderne har succes - p.t. store problemer med at fastsætte priser ved tilbudsgivning - knap så hårdt ramt af COVID-19.</t>
  </si>
  <si>
    <t>VH bruger ikke DI så meget, da den er et datterselskab, og det er moderselskabet, der håndterer det personalejuridiske - derfor ikke noget bud herpå - VH synes, at DI har en afbalanceret fremtoning i medierne vedr. COVID-19.</t>
  </si>
  <si>
    <t>Strategiarbejde / digitalisering</t>
  </si>
  <si>
    <t>Er glad for medlemskabet af DI</t>
  </si>
  <si>
    <t>travlt  ikke corona mærket Byggeriet banker derudaf masser af opgaver og mere når foråret kommer</t>
  </si>
  <si>
    <t>ikke specielt benytter mest DI til ansættelseskontrakter mv . Kunne forstå der var ofte kontakt</t>
  </si>
  <si>
    <t>Noterede at vi burde optræde samlet som DI . "Det er jo her jeg er medlem nu!. Synes personalet tit siger de kommer fra Dansk Byggeri.  I bør optræde som en enhed- er der en magtkamp kan godt fremstå sådan..." citat</t>
  </si>
  <si>
    <t xml:space="preserve">Det går rigtigt godt for virksomheden. Pænt aktivitetsniveau. Har næsten ikke mærket corona situationen. </t>
  </si>
  <si>
    <t xml:space="preserve">virksomheden arbejder pt på en 5-10 årig strategi - fokus på grøn omstilling. Salgsbar. vækstscenarier. Bæredygtighed. 
Udfordringerne med priserne på stålmarkedet, hvor der er store prisudsving.
Virksomheden har 2-3 elever, men der er behov for at tænke anderledes. De første 2 år af deres elevtid bør eleverne være på SU. Eleverne er meget grønne, når de kommer ud til virksomheden, dvs. der går en del tid tid før de ikke blot er en omkostning. </t>
  </si>
  <si>
    <t>Virksomheden bruger ikke DI særligt meget. Jeg anbefalede, at de tog mere fat i os.</t>
  </si>
  <si>
    <t>46.45.00</t>
  </si>
  <si>
    <t>464500 Engroshandel med parfumerivarer og kosmetik</t>
  </si>
  <si>
    <t>Andrea Rudolph træder midlertidigt ud af den daglige drift grundet brystkræft. De beder om ro fra henvendelser de næste par uger.</t>
  </si>
  <si>
    <t xml:space="preserve">Det går godt - der er mange ordrer. 
Forsøger, at finde balancegangen mellem at have for mange folk og får lidt folk. For mange ordrer eller for få ordrer. </t>
  </si>
  <si>
    <t xml:space="preserve">Det er som om, at industriens overenskomst bliver mere og mere kompliceret for hver gang der kommer en ny. Det er vanskeligt at gennemskue som lille virksomhed, også selvom de bruger en ekstern lønholder. </t>
  </si>
  <si>
    <t xml:space="preserve">De har haft gode erfaringer med at få hjælp hos DI. Føler sig godt informeret om DIs tilbud. </t>
  </si>
  <si>
    <t>Murersektionen, Diamantentreprenørsektionen</t>
  </si>
  <si>
    <t>Virksomheden udfører for øjeblikket opgaver fordelt således: 80% renv. 20% nybyg.</t>
  </si>
  <si>
    <t xml:space="preserve">De administrative opgaver fylder meget for virksomheden. Ikke et problem, men en arbejdsmængde som man finder til tider 
Man tager kontakt til </t>
  </si>
  <si>
    <t xml:space="preserve">Virksomheden er bla. medlem af lokalforeningen, som er meget aktiv. DI er gode til at stille sig til rådighed ved diverse arrangementer if. med lokalforeningens møder, og bidrager aktivt. </t>
  </si>
  <si>
    <t>Fornuftigt arbejdsmæssigt, næsten for meget gang i hjulene, corona ramte hårdt i starten (3 uger), måtte fyre i starten, men i dag 5 mand oppe. Mest mørket  af teststartegien, som har givet en del fravær, når folk skal testes. Vil gerne have hurtigtest til de ansatte. Oplever nu problemer med at skaffe arbejdskraft i dag.</t>
  </si>
  <si>
    <t xml:space="preserve">Prisstigninger i branchen, leveranceproblemer, </t>
  </si>
  <si>
    <t>Det er fint nu. Ikke forslag. Bruger os en gang imellem - kurser og rådgivning</t>
  </si>
  <si>
    <t xml:space="preserve">Sælger coronarelateret produkter - har travlt med at få produkter hjem og sælge dem videre til samarbejdspartnere. </t>
  </si>
  <si>
    <t xml:space="preserve">Corona. </t>
  </si>
  <si>
    <t xml:space="preserve">Meget godt tilfreds med DI. Har ingen bemærkninger til hvordan vi kan gøre det bedre pt. Har bl.a. brugt personalejuridisk afdeling i forbindelse med afskedigelser under første corona-bølge. </t>
  </si>
  <si>
    <t>Der har været en generel tilbagegang siden november 2020</t>
  </si>
  <si>
    <t>Ikke specielt. Der har været relativt let at få medarbejdere</t>
  </si>
  <si>
    <t>Ikke rigtigt. De ringer når der er noget</t>
  </si>
  <si>
    <t>Det går fornuftigt, men da virksomheden er underleverandør til leverandører af udstyr til bl.a. krydstogtskibe og ferie resort, så har corona-krisen givet nogle 'hudafskrabninger'. Virksomheden føler dog, at den har et godt afsæt ift. andre kunder - både store kunder og mindre kunder.</t>
  </si>
  <si>
    <t>Virksomheden kigger lige nu på andre markeder, primært Tyskland, Sverige og Italien. Fokus er på at øge salget og få nye kunder.</t>
  </si>
  <si>
    <t>Virksomheden er generelt glad for DI, og bruger bl.a. personalejura ift. overenskomster. Synes dog, at DI's hjemmeside er lidt svært at navigere i og bruger derfor Google til at søge, for på den måde at komme ind de rigtige steder på hjemmesiden. Overvejer at bruger DI og Industriens Hus mere til at holde møder i København. Er glad for fokus på lærlinge, automatisering og digitalisering.</t>
  </si>
  <si>
    <t>Corona fylder det hele, men det går strygende -  Bent kan ikke få armene ned rent indtjeningsmæssigt. De troede at 2020 skulle blive et hårdt år indtjeningsmæssigt, men bl.a. ved at indføre fri fragt, så gik det hele amok. De blev væltet af enkeltstående ordrer fra privatpersoner. Det blev et stort år mod forventning. Desuden er click &amp; collect kommet for at blive, og de ældre kunder har i den grad taget det til sig også.
De negative konsekvenser af corona, er et øget lønpres, da alle i branchen mangler gode medarbejdere. Derudover gik flere medarbejdere ned med stress netop pga. den øgede travlhed. 
Bent er nervøs for at branchens opsving pludselig springer i luften igen ligesom finanskrisen – det afhænger primært at USA og andre internationale forhold.</t>
  </si>
  <si>
    <t>Personalemangel et stort problem. Det kræver en stor indsats af dem som ledere,  at gå forrest i det daglige og forsøge at fastholde medarbejdere. 
Desuden oplever de varemangel, og Bent føler at nogle leverandører udnytter dette til fulde (og måske lidt for meget). Til gengæld vil kunderne gerne købe varerne til en fornuftig trods alt.
Ingen fokus på grøn omstilling, da kunder ikke efterspørger det. Bent regner med, at det vil ændre sig på sigt.</t>
  </si>
  <si>
    <t>Bent får sjældent læst de mails fra DI i en i forvejen fyldt indbakke. Ind imellem læser Bent da lidt fra DI, men han har ikke nogle ideer til hvordan han lettere ville kunne få læst information fra DI.
Han har intet at sætte på sit medlemsskab, som det er nu.</t>
  </si>
  <si>
    <t>Det går fint, om jeg oplever det. Det virker som værende rigtig travlt.</t>
  </si>
  <si>
    <t>Det er svært at skaffe varer. Der er problemer over hele verden med vores forsyningskæder. Det er ikke et Corona-relateret problem. Problemet består i at at skaffe de materialer, der indgår i vores gulvisolering. Der er råvarermangel. Og så oplever vi prisstigning fra vores leverandører på træ og krydsfiner.</t>
  </si>
  <si>
    <t>Det er svært at sige, hvad DI kan gøre bedre for os, som det er.</t>
  </si>
  <si>
    <t>det går godt, øget aktivitetsniveau gennem de seneste 12 måneder, har ansat flere, det bedste regnskab nogensinde
høj eksponering overfor off kunder (stat) - rammeaftaler ikke påvirket af corona</t>
  </si>
  <si>
    <t>medarbejdertrivsel under corona-hjemmearbejde fylder + medarbejdertilknytning/kultur skal have ekstra fokus
lidt mere bøvlet at man ikke kan mødes fysisk med kunder</t>
  </si>
  <si>
    <t>sværeste spm!
godt tilfreds med de muligheder DI tilbyder
den faglige vinkel dækkes af Dansk Arkitektvirksomheder fsva brancheservice, herunder kontraktspm
deltager i webinarer, godt udbud</t>
  </si>
  <si>
    <t>som udgp håber de er på den anden side af corona og det kunne have været gået meget værre.Internationale aktiviteter for store aktører har været svær og derfor er der skarpere kamp det danske marked nu. Nervøs for at konjunkturudsving kan sætte stopper for aktivitet i byggeri. Forventer ikke at der kommer til at tordne frem pga usikkerhed, men rigitgi godt år. Branchen er præget af jobskift, men bremset lidt op nu. De er i det offentlige område og det almenen område, så de har fra start været hjulpet og det ser ud til at fortsætte indtil årsskiftet.</t>
  </si>
  <si>
    <t>materialepriser stiger og der er ressourcemangel som er en udfordring i udbud. Frygter rentestigninger. Frygter at medarbjedere bliver fristet af tilbud fra konkurrenter. Nogle medarbejdere er hårdere ramt af at arb</t>
  </si>
  <si>
    <t>DI gjort det rigtig godt og de har brugt hjemmesiden meget i corona. DI er meget lydhør overfor medlemmerne. Glade for at Danske Ark er blevet en del af DI.</t>
  </si>
  <si>
    <t>3 uger corona støtte. lidt mindre omsætning, men ikke slemt.</t>
  </si>
  <si>
    <t>Kan ikke komme ud til kunderne pga corona. Længere leveringstider fra leverandører pga corona.</t>
  </si>
  <si>
    <t>Pres på genåbning corona.</t>
  </si>
  <si>
    <t>Corona. Det er vildt bevæsligt. Afspritning,</t>
  </si>
  <si>
    <t>Corona. Afspritning. Holde afstand. Holde to meters afstand. Opdele i grupper. Ikke holde fyiske møder med kunder.</t>
  </si>
  <si>
    <t xml:space="preserve">Sparke den røde damen ned af stolen. Gøre dansk politik mere blå. Holde ord. DI skal sørge for at være vagthunde. Der skal tjenes i penge i Danamrk, for det løber rundt. Godt med lærlingeindsats. </t>
  </si>
  <si>
    <t xml:space="preserve">De har mistet en del kørsel, har solgt en del lastbiler. Kører paller  for TNT og FedX.  Har mistet en del krandistribution pga. corona og konkurrence </t>
  </si>
  <si>
    <t>Konkurrenter der kører til for lave priser + egnet arbejdskraft til krankørsel. 
Mangler tilladelser fra Færdselsstyrelsen</t>
  </si>
  <si>
    <t>Hjælp med at få godskørselstilladelser</t>
  </si>
  <si>
    <t xml:space="preserve">Slet ikke mærket af corona. Selvfølgelig mere bøvlet, men sådan er det jo. </t>
  </si>
  <si>
    <t xml:space="preserve">Har været driftudfordret ved sygdom - men hurtigt overstået.
 </t>
  </si>
  <si>
    <t>Vi bruger ikke DI hver dag. Har dog aktuelt lige sendt en forespørgsel omkring noget med tillidsmænd. Regner med at høre nærmere.</t>
  </si>
  <si>
    <t>Det går fint. De kan ikke klage.</t>
  </si>
  <si>
    <t xml:space="preserve">Der var ikke rigtig noget, de havde brug for hjælp til. </t>
  </si>
  <si>
    <t xml:space="preserve">De var fint  tilfredse. </t>
  </si>
  <si>
    <t>Det går godt og ordrebogen for 2021 ser godt ud. Både forøget aktivitet hos private og offentlige kunder. VH har flere større projekter, bl.a. et gods som tiltrækker arbejdskraft (&gt; 10 MA).
VH har hele tiden 2 lærlinge med overlap, men man skal kigge dem lidt an (VH kigger også mere på alm.skolekundskaber end tidligere).</t>
  </si>
  <si>
    <t>Kvalificeret arbejdskraft er en magelvare. VH har netop ansat 3 nye på prøve. VH har næsten 40 MA i øjeblikket (SO angiver 21 MA).
VH kører corona-test ugentlig, hvilket ikke giver problemer.</t>
  </si>
  <si>
    <t>VH føler sig godt behandlet af DB, og har ikke mærket forskel ved at DB er kommet ind i DI.</t>
  </si>
  <si>
    <t>DI Rådgiverne, DI Life Science</t>
  </si>
  <si>
    <t>Det går godt. Vi har for lidt at lave. Afventer, at industrien kommer op at køre igen. Stor utilfredshed. 20 pct. af normalen.</t>
  </si>
  <si>
    <t>Ikke at mødes face to face. Ingen udvikling i DK lige nu. Underskud hver måned.</t>
  </si>
  <si>
    <t>Martik ønsker, at der lægges endnu større pres på politikerne. De har brug for at få folk tilbage på arbejde. Fokus på SMV i rådgiver-segmentet, som er hårdt ramt. Det kan godt være, at det går godt for "de store rådgivere", men det er stramt for de små. Særligt fordi deres ansatte er eftertragtede, og de har brug for dem, når det igen går godt. De ansatte bliver rekrutteret af de store virksomheder og det offentlige. Vi drøftede konsulentloftet, som kan have en indvirkning for det offentliges strandhugst efter gode medarbejdere fra rådgiverbranchen.
Meget tilfreds med DI.</t>
  </si>
  <si>
    <t>- for meget at lave pt. (kaldte det selv et luksusproblem)
- lagt ned af arbejde
- mangler kvalificeret arbejdskraft, svært marked ligenu</t>
  </si>
  <si>
    <t>- må afvise kunder pga. manglende arbejdskraft - kan ikke betjene alle. Ikke tilfredsstillende for virksomheden.</t>
  </si>
  <si>
    <t>Virksomheden føler sig overhørt i DI - mener ikke at små virksomheder i DI har noget at sige. "De store virksomheder tromler de små".
AB nævnte lærlingeområdet, hvor de som en mindre virksomhed har andre behov end en stor virksomhed - det bliver der ikke taget hensyn til.
Det er de større virksomheder, som er repræsenteret i udvalg m.m.</t>
  </si>
  <si>
    <t>At skaffe medarbejdere og fastholde dem</t>
  </si>
  <si>
    <t>Bedre forhandlinger med forbundene</t>
  </si>
  <si>
    <t>Svært at finde medarbjdere. Corona generelt.</t>
  </si>
  <si>
    <t>Svært at finde en egnet mellemleder. De er dyre og svære finde og det giver ekstra meget administrativt arbejde til Simon selv.
generelt er det rigtig svært at finde kvalificeret arbejdskraft inden for hans fag</t>
  </si>
  <si>
    <t>Meget tilfreds med de tilbud som DI byg har og den rådgivning han får</t>
  </si>
  <si>
    <t xml:space="preserve">Ikke store problem, det kører fint med at hyre arbejdskraft og formidle denne. </t>
  </si>
  <si>
    <t>Indreje til Danmark kører rimeligt problemtfrit. Udenlandsk arbejdskraft skal ha' en  kontrakt og en negativ test og kan s¨uden problemer køre over grænsen.</t>
  </si>
  <si>
    <t>Nej, vi har ikke problemer.</t>
  </si>
  <si>
    <t>Der er telefonsvarer på nummeret - og der ringes ikke tilbage.</t>
  </si>
  <si>
    <t>Har datterselskab Lite Core, der leverer produkter til krydstogt skibe. Ligger underdrejet pga. corona, men arbejder på at kunne ligge klar til når det vender igen. Så investeringer og forberedelser er i gang.
I Scandi Supply hvor vi sælger brandsikring til byggeri havde vi rekordår. Bedste år nogensinde. 
Og nu har vi største mulighed/udfordring.</t>
  </si>
  <si>
    <t>Råvarer situationen er fuldstændig ude af kontrol. Der er force majeure.
Er i gang med at håndtere kunder
Har fået annuleret leverancer fra alle hovedleverandører.
Plejer at købe hjem til 3 mdr. Nu ændret strategi til indkøb for kommende 6-9 mdr. Plan for hvem vi skal sælge til. Vi har de bedste produkter. Den bedste service. 
Prisstigninger på 30 pct. på 4 dage.
Skyldes dels corona (men også brand på BASF).
DI kan formentlig ikke gøre noget ved dette.</t>
  </si>
  <si>
    <t>Stor ros for indsatsen fra DI i coronaindsatsen. Lars Sandahl gør det formiddabelt. Tak for den gode information.
Meget af min viden får jeg fra jer i DI. Det er troværdig kommunikation.</t>
  </si>
  <si>
    <t>De har piv travlt, og er som sådan godt tilfreds, men jo ganske nye i Dansk Byggeri/DI - Han kender dog butikken godt, da han har et andet firma, der også er medlem</t>
  </si>
  <si>
    <t>Det som han rigtig godt kunne tænke sig er, at vores fine rabatordninger bliver meget lettere og overskuelige at se -- og når man så kan det, at det bliver meget lettere og enklere at benytte dem. Nævte, at han skal tale med Kim i vores afdeling, men ikke i dag. Han har fået Kims nummer og mial, og vil kontakte  ham mandag.</t>
  </si>
  <si>
    <t>se punkt 2. En mere overskuelig oversigt over medlemsfordele som Dansk Byggeri tilbyder og let adgang til at benytte dem.</t>
  </si>
  <si>
    <t xml:space="preserve">Går udemærket </t>
  </si>
  <si>
    <t xml:space="preserve">Udfordret af corona som så mange andre. </t>
  </si>
  <si>
    <t>Grundliggende tilfreds. Bruger ikke DI så meget, men værdifuldt med DI's vejledninger på personalehåndtering særligt under corona. Har god dialog med branchen om emner hos Fødevarestyrelsen</t>
  </si>
  <si>
    <t>Forsvars- og Aerospaceindustrien i Danmark, Fremstillingsindustrien</t>
  </si>
  <si>
    <t>13.95.00</t>
  </si>
  <si>
    <t>139500 Fremstilling af fiberdug og varer af fiberdug undtagen beklædningsartikler</t>
  </si>
  <si>
    <t>Ordrer ligger stille i branchen i hele Europa på grund af corona. Lav aktivitet og efterspørgel på produkter.</t>
  </si>
  <si>
    <t xml:space="preserve">Projekter der ligger stille eller er i ordrebøger, men ikke kan gennemføres på grund af manglende mulighed for at sælgere ikke kan rejse. Kan ikke gå i eksempelvis karantæne 14 dage i Tyskland, og vi er afhængige af at kunne krydse grænser. </t>
  </si>
  <si>
    <t>Hjælpepakker har ikke været til meget hjælp. Vi er en af de få virksomheder har en lønsum der overstiger det mulige ansøgte beløb. Kunne være godt med opmærksomhed politisk på dette område (iøvrigt meget glad for DI og opkaldet).</t>
  </si>
  <si>
    <t>Aldrig haft så meget at lave. Skyldes at produktion er kommet hjem til DK fra andre virksomheder. 8-9 mand siden fru Frederiksen lukkede. Ny starter på mandag. Ufaglært. Alle størrelser på emner og stor kapacitet</t>
  </si>
  <si>
    <t xml:space="preserve">At geare hurtigt nok op og stadig levere kvalitet. Laver meget til bilindustrien. Selvfinansierende. Eksisteret i 36 år. Mange kunder er til eksport. Investeret 2-cifret millionbeløb i digitalisering - automatisering og robotter.Går meget op i at dokumentere klima - bruger konsulent. Ikke brug for hjælpepakker </t>
  </si>
  <si>
    <t>Kæmpe lidt mere for at genanvende varme - sender ud til vorherre i dag. Nye filteranlæg hjælp, noget man må i alle andre lande recirkulering. Har en masse overskudsvarme. Gøre det muligt. Krav til hvad at sende retur. Slået tilbage hele tiden. DI tage fat Industrilakering Landsforening</t>
  </si>
  <si>
    <t>Det går okay. Forretning delt i to DK marked går fint.
Svenske marked går ikke godt pga corona
mangler omsætning på 3-4 mio om mdr pt da nordmændende ikke kører over og handler pga grænselukning
Har fået lukket nye aftaler i Sverige og polstret sig godt, og har en forventning til at det begynder at gå bedre snart.
Og har rustet sig til kæmpe boost når corona forsvinder.</t>
  </si>
  <si>
    <t>det svenske marked jf ovenfor</t>
  </si>
  <si>
    <t>Har brugt os til personalejura meget godt tilfreds med vores service. Stor ros!
God vejledning ifm frasalg af et frysehus hvor der også var noget på personalejura
Har opfordret til at bruge DI Fødevarer endnu mere og informeret om vores kødsektion hvor der bl.a også sidder andre fjerkræproducenter.</t>
  </si>
  <si>
    <t>17.12.00</t>
  </si>
  <si>
    <t>171200 Fremstilling af papir og pap</t>
  </si>
  <si>
    <t>Valgt at flytte produktion pga nedgang i efterspørgsel på bonner og overkapacitet i virksomheden på europæisk plan - produktion i Skive nedlagt og 11 medarbejdere opsagt i efteråret. Nu nede på ganske få ansatte på lager og kontor.</t>
  </si>
  <si>
    <t>Udflytning af produktion til Tyskland - lager og kontor tilbage. Forhandlinger om placering af produktionschef mv - kontakt til Tyskland og moderselskab er udfordret af corona-restriktioner.</t>
  </si>
  <si>
    <t>ville have ønsket at virksomheden (også i Tyskland) var mere opmærksom på at kunne bruge DI ifm opsigelser og forhandlinger -- DI kom først sent ind i processen og hjalp godt. Virksomheden var ikke tilstrækkeligt opmærksom på DI og rådgivningsmulighed, hvilket gav unødigt kompliceret forløb med fejl undervejs.</t>
  </si>
  <si>
    <t xml:space="preserve">Dårligt humør. Har de samme problemer som alle andre. Corona får skyld for det hele. </t>
  </si>
  <si>
    <t xml:space="preserve">Store prisstigninger på råvarer over hele linjen.
SKI og regionsudbud skaber store frustrationer. Dyrer produkter. Alle der byder ind på SKI-udbud leder efter hullerne i osten så de kan få deres varer igennem. Alt i alt fører det til dyrer og dårligere produkter, så tvilvsomt hvad samfundet sparer. 
Gevinsterne for der offentlige tabes i omfattende bureaukrati på samfundsniveau. 
Dokumentation på miljø og bæredygtighed skaber udfordringer.  </t>
  </si>
  <si>
    <t>DI bør arbejde på at stoppe SKI og regionsudbud.</t>
  </si>
  <si>
    <t xml:space="preserve">Lidt stille periode i en måneds tid, hvor vi skulle finde nyt arbejde, Det har vi så fundet og er ikke ramt af corona. </t>
  </si>
  <si>
    <t>Mangel på lærlinge. Og kvaliteten er for dårlig af dem, som man så får. Det fylder meget. Vi er nu i gang med at overtage en lærling fra en anden virksomhed, hvor læringen ikke trrives. Den tror vi lidt på, men ellers er det svært. Det er klejnsmede lærlinge, der er tale om.</t>
  </si>
  <si>
    <t>Godt tilfreds.</t>
  </si>
  <si>
    <t>Var optaget af møder - så fik ikke talt med hende.</t>
  </si>
  <si>
    <t>Det går ikke godt. Vi kører med underskud nu. Dog forventes overskud i år.</t>
  </si>
  <si>
    <t>Corona: De må ikke servicere hotel- og restaurationsbranchen, hvilket er der hvor indtjening ligger.</t>
  </si>
  <si>
    <t>Vi er meget tilfredse: I tager telefonen og der er en kompetent konsulent, der tager imod. Det skal I have ros for.</t>
  </si>
  <si>
    <t>Det daglige arbejde og udfordringer med brexit, da virksomheden arbejder med fiskerieri.</t>
  </si>
  <si>
    <t xml:space="preserve">Leveradørproblemer på grund af udfordringer med det danske toldvæsent. Produkter fra Norge, som strander i Toldcenteret i København. Det er også en udfordring at tiltrække dygtig arbejdskraft. Virksomheden efterspørger især elektrikere og personer med en maritim baggrund. Virksomheder har holdt sig langt væk fra hjælpepakker og lønkomsenpation. Bruger ikke udenlandsk arbejdskraft. Bruger bredt spektrum af elektrikere. </t>
  </si>
  <si>
    <t xml:space="preserve">Fuld styr på det OK. DI kan hjælpe med de store politiske udfordringer. DI kan hjælpe på den store klinge med fiskerierhvervet. Mere fokus på at effektivisere toldvæsenet. Det går i stå i det offentlige. </t>
  </si>
  <si>
    <t>Det går godt - der er mange ting der fylder. Offshore vind branchen - der sker meget. Større internationalisering. Prøver at komme igang i USA. Kender DCH og har været på tur med dem. Meget glad for det. De er en virksomhed i stor udvikling.</t>
  </si>
  <si>
    <t xml:space="preserve">Corona fylder - særligt sevice og kommission, priser på fragt stiger. Svært med indrejseregler. Svært at få nye kunder og nye salg. </t>
  </si>
  <si>
    <t xml:space="preserve">Rådgivning om Brexit - skat, fragt af varer </t>
  </si>
  <si>
    <t>Hvornår åbner vi op! Om ikke andet så for udendørsservering
Seawell havde været godt forberedt på Brexit, så det har ikke givet de store udfordringer 
 havde forudset brexit godt</t>
  </si>
  <si>
    <t xml:space="preserve">sælger stort set kun til restauranter og fiskebutikker, 75% går til eksport - også til restaurant markedet 
Omsætningen er gået 70% ned </t>
  </si>
  <si>
    <t>DI gør det godt - Peter er sikker på, at vi presser på, alt det vi kan for at få genåbnet</t>
  </si>
  <si>
    <t>Ingen udfordringer lige nu</t>
  </si>
  <si>
    <t>De vil gerne kende deres direkte kontaktperson - det er mig. Jeg har sendt en mail med kontaktoplysninger til Martin.</t>
  </si>
  <si>
    <t xml:space="preserve">De klager ikke. De har klaret sig gennem coronatiden bedre end så mange andre i branchen, da de ikke har været fastlåst i event- og koncertdelen. Men de holder vejret lige nu i forhold til genåbning, der forhandles i de her dage. Hvor meget må åbne i år? </t>
  </si>
  <si>
    <t>Corona-situationen og det med genåbning jf. ovenfor. De er spændte og nervøse for, om der kommer en bølge af konkurser. De er et af de første steder, kunder sparer væk.</t>
  </si>
  <si>
    <t>Være opmærksom på i forbindelse med snak og forhandlinger om hjælpepakker o.lign. at det administrative bagved holder. F.eks. nævnte Stine, at der blev tilbudt moms lån. Men muligheden for at åbne for at låne kom over 20 dage for sent - altså efter momsen reelt skulle være blevet betalt. Der er to ting i det. Dels, at man når man overskrider deadline for momsindbetaling, så kommer der ekstra gebyrer på. Samtidig oplever de i deres virksommhed, at når de vil i udbud, så kommer der anmærkning på deres serviceattest om, at de ikke har betalt deres moms. Så de betalte og var nødt til at banke kassekreditten i max. Glade for medlemskab af DI.</t>
  </si>
  <si>
    <t xml:space="preserve">Arbejde - det går sådan set normalt. Det går forbavsende godt. Har tidligere haft meget kabelarbejde. </t>
  </si>
  <si>
    <t>Nej - det er der faktisk ikke. Der bliver taget lidt forholdsregler til corona, men det betyder ikke det store. Kan ikke mærkes på omsætningen.</t>
  </si>
  <si>
    <t xml:space="preserve">Ikkenoget der springer fre,m i tankerne. 
Medarbejderkurser - mere samarbejde med fagbevægelsen. Mere koordinering om hvornår de ligger. De kommer nogle gange på ubelejlige tidspunkter. Det har fungeret bedre tidligere. </t>
  </si>
  <si>
    <t>Udmeldt af DI med virkning fra 31.marts 2021 iflg. korrespondance i Superoffice</t>
  </si>
  <si>
    <t>33.19.00</t>
  </si>
  <si>
    <t>331900 Reparation af andet udstyr</t>
  </si>
  <si>
    <t>Virksomheden går dårligt og de overvejer, at lukke deres aktiviteter i DK.</t>
  </si>
  <si>
    <t>presset økonomi og nedgang grundet Corona</t>
  </si>
  <si>
    <t>Travlt, men desværre fordi man skal arbejde mere for at få ordrer, da der er lidt afmatning i markedet. Ikke mindst pga. høje stålpriser som presser markedet</t>
  </si>
  <si>
    <t>Lidt med at få kvalificeret arbejdskraft</t>
  </si>
  <si>
    <t>Han har ikke brugt DI og ved ikke rigtigt hvad han skal bruge os til.</t>
  </si>
  <si>
    <t>Det går. I er ramt af at corona, da kunder er hjemsendt.</t>
  </si>
  <si>
    <t xml:space="preserve">En stor kunde er gået konkurs. En anden kunde har hjemsendt deres medarbejdere. </t>
  </si>
  <si>
    <t xml:space="preserve">Få det hele åbnet op igen. </t>
  </si>
  <si>
    <t xml:space="preserve">Corona. Virsomheden er ikke ramt (endnu) af corona, men det afhænger indirekte af kunderne og deres finansielle støtte/hjælpepakkerne - om der kommer konkurser. </t>
  </si>
  <si>
    <t xml:space="preserve">Han havde travlt. De tager kontakt til os hvis aktuelt. </t>
  </si>
  <si>
    <t xml:space="preserve">Positivt. Der er nok at lave. </t>
  </si>
  <si>
    <t>Blev opkøbt af et hollandsk selskab i december, og den hidtige ejer stoppede som direktør, så de er ved at finde deres ben i forhold til det.</t>
  </si>
  <si>
    <t>Ikke umiddelbart noget. Det er andre folk i organisationen, der har den primære kontakt til DI.</t>
  </si>
  <si>
    <t>Stille periode fordi kommunerne er lukket ned vedr. vejvedligehold under corona-krisen. Der er generelt sket en nedslidning af skilteinfrastrukturen siden nedlukning af Amterne. Kommunerne er ikke gode til at løfte opgaven.</t>
  </si>
  <si>
    <t>Få samfundet i gang igen efter corona. Politikerne skal være mere opmærksomme på den generelle nedslidning af skilte og servicevejvisning. Skiltene lever mange steder ikke længere op til de krav, der stilles til dem. Der mangler analyser, der kortlægger skiltetilstanden i DK</t>
  </si>
  <si>
    <t>Vi bliver altid rådgivet godt af DI - typisk vedr. personalesager og senest om corona-restriktioner</t>
  </si>
  <si>
    <t>Det går fint. Virksomheden er i vækst og nu oppe på 20 ansatte. Virksomheden er ikke påvirket af corona.</t>
  </si>
  <si>
    <t>Rejserestriktioner er et problem for virksomheden, hvis HQ ligger i Kina. Kun 40 pct. af de ansatte er danske - resten udlændinge. Så der er behov for at rejse - både arbejdsmæssigt og privat.</t>
  </si>
  <si>
    <t>Den adm. direktør bruger ikke DI særlig meget. Den sproglige barriere betyder nemlig, at han ikke kender DI's services til fulde og ikke føler, at han kan få meget glæde af at deltage. Han blev i samtalen orienteret om, at vi gerne kommunikerer også på engelsk, og at det også er OK at andre kolleger deltager i DI's aktiveter, hvis det er mere relevant pga. sprogbarrieren.</t>
  </si>
  <si>
    <t>52.29.90</t>
  </si>
  <si>
    <t>522990 Andre tjenesteydelser i forbindelse med transport</t>
  </si>
  <si>
    <t>virksomheden er ganske lille. Del af den globale SGS-koncern, hvorfor den i langt hovedparten vender sig mod koncernen og dens kompetencer. virksomheden har skiftet direktør ad flere omgange og det har været turbolent.</t>
  </si>
  <si>
    <t>nedgang i aktiviteter hos deres kunder. Ikke gjort brug af hjælpepakker. Lille fald i omsætning. Ønsker en genåbning.</t>
  </si>
  <si>
    <t>De er med i DI pga Industriens Barselsfond og fordi virksomhedens ydelser kan sælges til andre medlemmer af DI. De er meget glade for DI og oplever en god service og skabe kundekontakt  - juridisk rådgivning fungerer fint, da virksomheden ikke selv har en HR-funktion</t>
  </si>
  <si>
    <t>Hvornår markeder åbner. Ramt af ikke at kunne besøge kunder. Svært at sælge uden at kunne besøge skolerne.</t>
  </si>
  <si>
    <t xml:space="preserve">Ikke kan besøge kunder og forhandlere, og at forhandlerne ikke kan besøge skolerne. Går fint i DK, men de øvrige markeder, hvor medlemmet er knap så kendt, går det mere trægt. Er endvidere hæmmet af, at de ikke kan holde events, hvor de kan vise deres produkter. 
Udfordringer med at indgå databehandleraftaler med kommunerne. </t>
  </si>
  <si>
    <t>Er meget glade for deres medlemsskab, men måske kunne DI hjælpe med at skabe mere politisk fokus på digitalisering og teknologiforståelsesfag i skolerne, så der ikke kun er fokus på det humanistiske. Det er vigtigt i forhold til DKs fremtidige konkurrenceevne indenfor digitalisering, at der blandt eleverne skabes interesse, så de vælger uddannelse f.eks. indenfor programmering. Det er allerede i dag svært at finde kvalificeret arbejdskraft. Ændring af GDPR - problemer med at få databehandleraftaler.</t>
  </si>
  <si>
    <t>47.71.10</t>
  </si>
  <si>
    <t>477110 Tøjforretninger</t>
  </si>
  <si>
    <t>De har meget travlt. Er ved at åbne butik i Hamborg og har ikke været ramt så meget af Corona.</t>
  </si>
  <si>
    <t>Har ikke noget at udsætte på DI og samarbejde. De er tilfredse. DI Handel prøver at få Christoffer til at deltage i webinar i maj.</t>
  </si>
  <si>
    <t>47.91.12</t>
  </si>
  <si>
    <t>479112 Detailhandel med elektroniske eller elektriske apparater samt fotoudstyr via internet</t>
  </si>
  <si>
    <t xml:space="preserve">En af de brancher som har nydt godt af coronakrisen i DK, Sverige Norge. Det har skabt kæmpe vækst. Meget flere ansatte.  </t>
  </si>
  <si>
    <t>Alt hardwaren bliver lavet i Kina. Import af varer er en kæmpe udfordring, hvis ikke større. De varer jeg har bliver solgt som varmt brød, da jeg ikke skal bruge penge på marketing. Kan øge priserne på varerne og stadig sælge. Fragtpriser er steget. Forsyningssikkerhed og tryghed er vigtige. 
I den her tid skriver leverandøren skriver hvad han har, og så siger man bare "ja tak". 
Stigende kostpriser og at skaffe varerne. Man tager en uge ad gangen. 
Alle mine erhvervskunder må jeg sige nej til. For jeg kan ikke undvære 200 grafikkort til en erhvervskunde. Jeg er ikke interesseret i at ansætte Det er et problem at jeg ikke kan være sikker på at ansætte FOR mange, hvis ikke jeg kan få penge ind til at dække for dem. Selvom vores virksomhed vækster.
Det burde fylde mere, hvor stor fortjeneste du får, i forhold til hjælpepakker.</t>
  </si>
  <si>
    <t>Gøre mere for at mindske byrderne for virksomheder af hans størrelse. Det statslige afdragsfrie lån på 150.000 er "en joke" i forhold til hans budget, så de har ikke engang gidet at kigge på det. 
Der er rigtigt meget bøvl med at registrere ind til Danmarks Statistik. Burde kunne gøres automatisk.
Forslag: Alle de lån der bliver givet til virksomhederne skal være afgiftsfrie, så staten ikke tjener penge på stempelafgift.</t>
  </si>
  <si>
    <t>Forudså 2021 som smalt år økonomisk. Nu + 20 %, så vækst - hvilket gælder branchen generelt. Få ansat flere medarbejdere (både i DK og i Letland) og få leveret materialer til at støtte væksten.</t>
  </si>
  <si>
    <t>Få leveret materialer fx fra Tyskland, idet de oplever, at nationale forhold i Tyskland bliver tilgodeset.
Få kvalificeret arbejdskraft idet branchen vækster.</t>
  </si>
  <si>
    <t>Meget tilfredse med DI's håndtering af corona, herunder fokus på eksportområdet. Fortsætte med dette fokus, idet eksporten (i bred forstand) og er afgørende for virksomheden.</t>
  </si>
  <si>
    <t>Generelt går det godt og aktivitetsniveauet er normaliseret.</t>
  </si>
  <si>
    <t>Tilgang til råvarer! Det er blevet sværre og dyre at indkødbe råvarer - der mistes potentielt ordre.</t>
  </si>
  <si>
    <t>Presse mere på politisk for at sikre vækst og beskæftigelse i industrien.</t>
  </si>
  <si>
    <t>Rørtekniksektionen, ATL - Transportens Arbejdsgivere</t>
  </si>
  <si>
    <t>god aktivitet  delt privat  erhverv</t>
  </si>
  <si>
    <t>langsigtede planer og kontrakter  adhoc kontrakter  kurser m.v  bedre flow  hjemtagning af opgaver  svært at konkurrere mod det offentlige   udfordring mht. grønne biler  - spaghettikørsel  og dermed svært at vælge den rette grønne bil  - tilskudsordninger  digital opgradering et stærkt behov  svært at rekruttere specialister/ TV-inspektion af kloakker.</t>
  </si>
  <si>
    <t>sikkerhedsrådgivning, corona,  meget tilfreds medlem - får altid svar på henvendelser. Gælder hele koncernen</t>
  </si>
  <si>
    <t>MAKF forsøgte at spørge. Erik var rigtig irriteret over henvendelsen. Der er alt for mange spørgeskemaer fra DI.</t>
  </si>
  <si>
    <t>Det går godt. Har vildt travlt. Lidt udfordringer på leveringer.</t>
  </si>
  <si>
    <t>Mangler bemanding. Mangler kompetente og dygtige tømrere. For mange fedtører.</t>
  </si>
  <si>
    <t xml:space="preserve">Kontingent ned. Vi gør det, vi skal. Han synes måske, at han godt selv kunne bruge DI mere. </t>
  </si>
  <si>
    <t>Står for at flytte - to af tre lejemål udløber.</t>
  </si>
  <si>
    <t>Kraftig nedgang i ordretilgang. Annullerede eller udsatte ordrer, fordi folk har vanskeligt ved at relokere pga corona.
Restriktioner fra amerikanske ejere mht fremmøde på kontorerne pga corona giver udfordringer for de ansatte.</t>
  </si>
  <si>
    <t>Ingen forslag. Er godt tilfreds, bl.a. med håndtering af coronasituationen.</t>
  </si>
  <si>
    <t xml:space="preserve">Det går godt hos SJ Fragt. Godt resultat i 2020, som var markant bedre end i 2019. Generelt går det godt for de virksomheder, som har med distribution at gøre. Håndtering af covid, herunder diverse restriktioner, er også forløbet godt. Ingen smittetilfælde blandt medarbejderne. </t>
  </si>
  <si>
    <t xml:space="preserve">Virksomheden var udfordret af nedlukningen af Nordjylland. Men det lykkedes at finde en vej i det.
I perioder er hovedvejdsstrækningen A26/A34 en udfordring. Kørslen planlægges dog sådan, at bilerne ikke rammer ind i myldretiden. 
Konkret er der en udfordring på strækningen omkring Sundby, hvor A26 kobles til A11, da det er nærmest umuligt at navigere en stor modulvogn gennem det hovedvejskryds. Det aftales, at HEML følger op på den konkrete udfordring med relevante parter. </t>
  </si>
  <si>
    <t xml:space="preserve">Søren Pedersen er godt tilfreds med medlemsskabet i DI. Og det har en positiv betydning, at han kan tale med en lokal konsulent bosat i Nordjylland. En enkelt ting peger han dog på. Søren er nemlig bestyrelsesformand hos Danske Fragtmand, og i det regi har de manglet opbakning fra DI ift. den "statsfinansierede konkurrence", man har oplevet fra PostNord. Han bemærker dog, at DI er kommet mere på banen nu og nu markerer sig i den rigtige retning. </t>
  </si>
  <si>
    <t>Talte med Tove Nyman, Administrationschef.
Det går rigtigt godt hos dem. De oplever stor fremang i salget og har travlt. Overvejer at ansætte 1 ny fra lokalområdet.</t>
  </si>
  <si>
    <t>Det går godt hos dem - det er der ikke.</t>
  </si>
  <si>
    <t xml:space="preserve">Er godt tilfredse med DI-medlemskabet. </t>
  </si>
  <si>
    <t xml:space="preserve">Det går godt. Nye projekter er på vej, herunder udvidelse med ny afdeling i København. Fokus er på drift, drift og drift. </t>
  </si>
  <si>
    <t>Corona fylder noget. Men ikke alt. Overordnet er situationen positiv.</t>
  </si>
  <si>
    <t>Virksomheden er glad for sit medlemskab af DI - og særligt begejstret for DI's personalejuridiske service.</t>
  </si>
  <si>
    <t xml:space="preserve">Virksomheden har rigeligt at lave og er tæt på at mangle mandskab. </t>
  </si>
  <si>
    <t xml:space="preserve">Travlhed og bekymring for udviklingen og den langsigtede påvirkning af den økonomiske situation, uforholdsmæssigt stigende boligpriser mv., som på et tidspunkt kan gå helt galt og også ramme virksomhederne. </t>
  </si>
  <si>
    <t xml:space="preserve">Forenkling af lovgivning, skattebetaling, gebyrer, f.eks. opgør med betaling til fonde, AES-bidrag mv., som for den lille erhvervsdrivende kan virke uoverskueligt. De små virksomheder lider under, at de store virksomheder tit får lov at sætte dagsordenen. </t>
  </si>
  <si>
    <t>Johnny siger, at virksomheden er meget hårdt ramt og er helt nede i produktion pga. manglende salg til restauranter, cafeer og øvrige kunder i oplevelsesøkonomien. Johnny nævner i den forbindelse, at virksomehden på fire dage har omsat for 100.000 kroner og samme periode sidste omsatte virksomheden for 1,2 mio. kroner. Virksomheden sælger øl, sodavand og andet drikke samt tap-anlæg. Virksomheden har forsøgt at sætte sig ind i hjælpepakker og kompensationsordninger, men det har samatidig også været en udfordring for virksomheden at navigere i. Ellers beretter Johnny om sundt helbred og gode medarbejdere i virksomheden.</t>
  </si>
  <si>
    <t xml:space="preserve">Det er uden tvivl nedlukningen, som fylder allermest i øjebliket. Derudover nævner Johnny, at de også har udfordringer i datovarer - altså varer, som bliver for gammelt.  Navnligt øl. Virksomheden har ikke så stort et lager, som de plejer, men de har selvfølgelig et lager. De er helt klar, når landet åbner. Virksomheden håber, det sker inden længe. 
Ydermere kommer der i fremtiden til at være en sag, som fylder for virksomehden. Nemlig udskiftning af varebiler og lastbiler i år 2022 i Københavns Kommune. I år 2022 skal virksomheden have en grønnere bilflåde. Det er ikke noget, som optager Johnny lige nu, men det kommer det meget snart til, fordi det bliver en dyr udgift. </t>
  </si>
  <si>
    <t>Johnny er glad for medlemsskabet. Han fortalte, han var blevet kontaktet af SMV Danmark, hvor han overvejede medlemsskab, men de kan ikke tilbyde noget udover det, DI tilbyder, siger Johnny. Derfor vil han kun være i DI. 
Johnny bruger DI mest i personalejuridiske sager og arrangementer. Men han peger på, han gerne vil gerne have en kontaktperson i DI, som hans bogholder Hanne kan ringe direkte til, hvis hun har corona-relaterede spørgsmål.</t>
  </si>
  <si>
    <t>Det går generelt godt. Vi har nok at lave - det er lige tilpas, men vi kan hurtigt blive presset</t>
  </si>
  <si>
    <t>Det er kvalificeret arbejdskraft vi mangler. Kan vi finde en god mand hver andet år, så er vi heldige. Den anden primære udfordring er prisstigninger på materialer, særligt i forhold til de tilbud, som de har ude.</t>
  </si>
  <si>
    <t>Prisstigninger, Folk stiller hele tiden spørgsmål - der er nogle sure ting i det</t>
  </si>
  <si>
    <t>Jeg har forsøgt at ringe to gange til virksomhedens hovednummer, men telefonen bliver ikke besvaret.</t>
  </si>
  <si>
    <t>Træsektionen, Alufacadesektionen</t>
  </si>
  <si>
    <t xml:space="preserve">Virksomheden har travlt, det går rigtig godt. </t>
  </si>
  <si>
    <t>Byggeriets parter er bagud på byggepladsen. Virksomheden venter på at få go til at producere alufacade løsninger.</t>
  </si>
  <si>
    <t xml:space="preserve">Virksomheden bruger DIs rådgivning personalejuridisk afdeling. Virksomheden har deltaget i nogle af Mads Gedes kurser. Virksomheden kender til de ydelser, som vi kan levere. Carsten sidder i bestyrelsen for alufacadesektionen. </t>
  </si>
  <si>
    <t>Største kunde Novo Nordisk. 90% af kapacitet bruges på Novo Nordisk</t>
  </si>
  <si>
    <t>Omskoling af medarbejdere og ændring af mentalitet af medarbejdere, som de har fået fra en anden virksomhed som skulle afskedige. Har brug for specialister til svejsning af pharma. Vil helst ikke ansætte udlændige (polakker, tjekker) pga. sprog.</t>
  </si>
  <si>
    <t>Masse sager med Dansk Metal. Brugte DI til løse problemet, hvilket de er meget glade for.</t>
  </si>
  <si>
    <t xml:space="preserve">Ingen opgaver overhovedet. Meget svær tid.12 medarbejdere - alle fastholdt. 
Bruger megen tid på at hente penge hjem. Forsøger at se frem ved at lave planlægge turistture i Danmark. Venter spændt til på tirsdag og håber på yderligere åbning. Lige nu er der enkelte skolerklasser, som har booket ture ud i naturen. </t>
  </si>
  <si>
    <t>Det tager lang tid at få hjælpepakker hjem. Det er en meget svær tid for virksomheden. Venter lige nu på 46.000 kr.</t>
  </si>
  <si>
    <t>Efterhånden den eneste der udstykker lastbiler indenfor korn og foderstoffer. Har vognmandskunder fra hele DK.</t>
  </si>
  <si>
    <t>corona corona og corona. i 2020 at det med fokus på at undgå at blive syge og klare sig igennem. 
i 2021er en sunami af stigende varemangel. Hydralik fra Italien,  Aluminium der slipper op sidst på året siger rygterne osv. De hamstrer.</t>
  </si>
  <si>
    <t>Der er langt fra Karup til DI. Når der kommer noget er det om og med Lego, Grundfos eller Danfoss. Lokalafdelingen hører man intet fra ud over indkaldelsen til generalforsamling.</t>
  </si>
  <si>
    <t>Det går fint efter, at branchen  har fået lov at åbne op igen.</t>
  </si>
  <si>
    <t xml:space="preserve">Nej, ikke rigtig. Der er lidt omkring omstilling af branchen. </t>
  </si>
  <si>
    <t xml:space="preserve">Er rigtig tilfreds med samarbejdet med DI. Benytter DI aktivt (er medlem i bilbranchen, hvor han sidder med i Executive board) </t>
  </si>
  <si>
    <t xml:space="preserve">Der er ingen ændringer. </t>
  </si>
  <si>
    <t>Lønforhandlinger... der gav DI for meget</t>
  </si>
  <si>
    <t xml:space="preserve">Benytter kun personalejura. Det er en tung organisation at danse med. Det ville være rart at have en central person der kan navigere én rundt i DI og deres ydelser. DI taler ikke så meget fjernvarmeselskabernes sag... der er en konkurrence med Dansk Energi, som trykker meget på for at få alt elektrificeret. Indtægtsrammeregulering fra vand og el er blevet overført til fjernvarme. </t>
  </si>
  <si>
    <t xml:space="preserve">Det går stærkt! Der er gang i byggebranchen </t>
  </si>
  <si>
    <t xml:space="preserve">De kan ikke følge med efterspørgelsen og er derfor nødt til at sige nej til kunder flere gange om ugen. For lille en talentmasse af murer. </t>
  </si>
  <si>
    <t xml:space="preserve">De føler sig glemt i mængden efter sammenlægningen. Han får mange irrelevante mails, hvilket er irriterende. Han har snakket med flere andre om det. Så færre mails og mere målrettede. Han vil fæle sig set.  </t>
  </si>
  <si>
    <t>Upåvirket af situationen lige nu.</t>
  </si>
  <si>
    <t>Bruger ikke DI meget - er kun medlem på grund af juradelen.</t>
  </si>
  <si>
    <t>Det går som sådan godt. Men de er meget optagede af at kunne få bedre muligheder til at sælge til den danske forsvar. Derudover er en af de største projeker pt. i Indonesien.</t>
  </si>
  <si>
    <t>Det opleves som ekstremt svært at komme igennem hos forsvaret og slutbrugerne. Der opleves dyb avasion fra Forsvarets sude mod at handle med små virksomheder.</t>
  </si>
  <si>
    <t>Arrangementer hvor de som lille virksomhed får bedre muligheder for at tale med slutbrugere.
At der fra DI / FAD side er endnu større fokus på små virksomheder.</t>
  </si>
  <si>
    <t>Virksomheden er presset og har ikke tid til at tale med os nu (de virkede faktisk lidt trætte af at bliver ringet op og spurgt om noget - men var ellers venlige). De har de "aftaler (overenskomst og pension m.m.), som de skal have".</t>
  </si>
  <si>
    <t>De er presset og har travlt</t>
  </si>
  <si>
    <t>nej - ikke lige nu</t>
  </si>
  <si>
    <t>Det går helt utroligt godt. Har primært levet af live tv-produktion. Nu er det primært live-streaming, er ude i 52 lande</t>
  </si>
  <si>
    <t>VI har alt for travlt, vi ekspanderer voldsomt. Lige lavet datterselskab i USA, her var vi i kontakt med DI. Men fik bedre hjælp fra UM</t>
  </si>
  <si>
    <t>DI gør det godt. Vi har primært kontakt med DI om personalejuridiske spørgsmål.</t>
  </si>
  <si>
    <t xml:space="preserve">Ikke ramt corona, de har aldrig haft så travlt. Har aldrig tjent så mange penge før. </t>
  </si>
  <si>
    <t xml:space="preserve">Det er som det altid har været, men de mangler tømrer. </t>
  </si>
  <si>
    <t xml:space="preserve">Bruger os aldrig og kender ikke vores services. Er bare tilfreds. Jeg nævnte vores forskellige tilbud, men det var han ikke synderligt interesseret i. </t>
  </si>
  <si>
    <t>Har ikke fået kontakt til Brian Thyregaard Andreasen - får telefonsvarer, har ikke lagt besked.</t>
  </si>
  <si>
    <t>Godt. Gang i markedet.</t>
  </si>
  <si>
    <t>Ingen udfordringer. Et kommet godt igennem coronaen.</t>
  </si>
  <si>
    <t>Går fint. Får god service. Ros til juravagten. DI følger hurtigt op og yder god service.</t>
  </si>
  <si>
    <t>24.20.00</t>
  </si>
  <si>
    <t>242000 Fremstilling af rør og hule profiler og tilhørende fittings af stål</t>
  </si>
  <si>
    <t>ingen forskel - få kunder har forsvundet, men nye er kommet til</t>
  </si>
  <si>
    <t>ingen særlige udfrodringer pt.</t>
  </si>
  <si>
    <t>vi bruger DI og har ingen særlige bemærkninger</t>
  </si>
  <si>
    <t xml:space="preserve">Tilbudssag som er blevet skubbet 3 måneder. </t>
  </si>
  <si>
    <t>Hans kollega har haft fat på os vedr. sagen nævnt ovenover. omkring evt. kontraktbrud mm.</t>
  </si>
  <si>
    <t>De er meget tilfredse</t>
  </si>
  <si>
    <t>Det går ok. Vi ligger bagud i forhold til sidste år. Markedet er blevet anderledes - med meget korte leveringstid på de ordrer som vi får fra vores kunder.</t>
  </si>
  <si>
    <t xml:space="preserve">Lokale forhandlinger er det der fylder hos os. </t>
  </si>
  <si>
    <t xml:space="preserve">Vi får fin information fra DI.  Vi vil gerne have noget eksportbistand i forhold til markederne i Sverige, Norge og Finland fra DI.  </t>
  </si>
  <si>
    <t xml:space="preserve">Det går rigtig godt. </t>
  </si>
  <si>
    <t>Udfordringer omkring at kunne skaffe materialer - det kan godt være, at det vil blive svært at skaffe materialer fremadrettet pga.  Herunder er råstofpriserne skyhøje.</t>
  </si>
  <si>
    <t>Ikke på stående fod. De er rigtig glade for vores indsats. De kom med i DI fordi det var nødvendigt at være medlem af en industriorganisation, når man arbejder på byggepladser. Det var særligt ift. overenskomster.</t>
  </si>
  <si>
    <t>Ikke noget - det er fint</t>
  </si>
  <si>
    <t>går rigtigt godt - ikke rigtigt nogen udfordringer - spændt på materiale priserne om de stiger for meget.</t>
  </si>
  <si>
    <t>på kort sigt kommer der til at mangle faglærte snedkere og tømrere - kan være et problem  på kort sigt - starten af året har været tung - men nu starter alle kontrakterne op efter påske og adm.dir tænker, at der bliver mangel på faglærte.</t>
  </si>
  <si>
    <t xml:space="preserve">licitatonsloven er blevet ringe - grundlaget der bydes på er dårligt - helt ukritisk kan bede om mange tilbud - der burde være et loft over hvor mange man må "invitere ind" - i gamle dage fik man at vide, hvem der blev indbudt, men pt. ved man ikke hvem der er med. Det skal være mere gennemsigtigt og man burde også kunne få lov til at se resultatet, hvem der er med, priser mv.. Giver en utryghed om hvorvidt det foregår på rette vis. I kommunernes rammeaftaler - der er ingen kritik fra kommunerne i forhold til alt for lave timepriser. Det kan DI måske arbejde mere for at afhjælpe. </t>
  </si>
  <si>
    <t xml:space="preserve">Det går fint nok. Godt med sager at regne på. Efter udbudsrunden er færdig går processen lidt i stå - både for private og offentlige bygherrer. </t>
  </si>
  <si>
    <t xml:space="preserve">Igangsætning af byggeprojekt går i stå jf. ovenstående. </t>
  </si>
  <si>
    <t xml:space="preserve">Få droslet skræmmekampagne om prisstigninger på byggematerialer ned.
Sat fokus på at energirenoveringspuljen også omfatter andre metoder end varmepumper.  </t>
  </si>
  <si>
    <t>Det går godt. Har ikke tid til at tale.</t>
  </si>
  <si>
    <t>Vi skal nok tage fat i jer, hvis der er noget, vi har brug for.</t>
  </si>
  <si>
    <t>Brolægningssektionen, Vejbygningssektionen, Anlægsentreprenørsektionen, Kloaksektionen</t>
  </si>
  <si>
    <t>Har meget travlt, og får heldigvis mange opgaver ind.</t>
  </si>
  <si>
    <t xml:space="preserve">Svært ved at skaffe kvaliferet arbejdskraft for tiden. </t>
  </si>
  <si>
    <t>OK som det er.</t>
  </si>
  <si>
    <t xml:space="preserve">Det går fint - bedre end for par måneder siden - leverer meget til det offentlige som holder gang i butikken. Ordrer fra private firmaer har svigtet svigtet lidt på det sidste. Fremgang til private kunder. </t>
  </si>
  <si>
    <t xml:space="preserve">Råvarerne stiger i pris og der er længere leveringestider. Det gælder især beslag og forventer at det snart kommer på træet. Ikke udfordret på træet endnu. Oplever at det skyldes hamstring bredt i branchen af frygt for at komme i en mangelsituation.  </t>
  </si>
  <si>
    <t xml:space="preserve">Meget tilfreds med de ydelser de får fra DI. Får altid god service og svar på spørgsmål når man ringer. Især glad for rådgivning for personalejura. </t>
  </si>
  <si>
    <t>Travlt. De er i vækst. De startede op med pumper og sælger nu også fladvarmevekslere. De har svært ved at komme ud til deres potentielle kunder og de har svært ved at få folk til Danmark. De har kraftig vækst på pumpesalget, men har lidt udfordringer med at få kørt salget af pladevarmevekslere igang. De har 35 ansatte. De forventer 50% vækst i omsætningen fra 2020-21. Deres største kunder er Egypten, Norge og Canada.</t>
  </si>
  <si>
    <t xml:space="preserve">Deres største udfordring er at komme ud til potentielle kunder og deltage i messer. Messerne spiller en central rolle i forhold til at finde nye agenter og forhandlere. De overvejer at flytte noget af produktionen til udlandet. </t>
  </si>
  <si>
    <t xml:space="preserve">De er meget kritiske overfor regeringen og så gerne et regeringsskifte. De er glade for kontakten til os og særligt personale jura. De bruger også vores afdeling i Moskva og er meget glade for det. De påtænker at opstarte produktion i Indien og vil gerne i dialog med afdelingen. </t>
  </si>
  <si>
    <t xml:space="preserve">BEMÆRK: Björn Wallentin er baseret i Sverige. Ikke muligt at få telefonisk kontakt - kan kontaktes pr. mail. </t>
  </si>
  <si>
    <t>Få varerne igennem - er ikke så ramt af corona</t>
  </si>
  <si>
    <t>Skaffe materialer - huller på stållagerne. Lang leveringstid</t>
  </si>
  <si>
    <t>Mere hårdt op mod lønmodtagernes fritvalgsordning - "det er kun udgifter for os - vi vil hellere forhandle om det". 
Generelle betalingsbetingelser - kunder stiller krav om 60 dages betaling - er det overhovedet lovligt?</t>
  </si>
  <si>
    <t xml:space="preserve">Begyndt at skære ned pga for lave takter
Kører for Frode Larsen + Ole Larsen. 
14 vogne og 13 chauffører + kører selv. 
Kører kran. 
Oprettet i 2006 og stiftet af Preben Wilhelmsen. 
Der var gode penge i det dengang. 
Kører jord, grus, asfalt
Kører også vinduer m.m. </t>
  </si>
  <si>
    <t xml:space="preserve">Papirarbejde. Konen laver det. 
Bøvler med 
Nogle gange synes man at man bliver straffet for at sætte folk i arbejde. 
Vi knokler. </t>
  </si>
  <si>
    <t>Kontingentet
Noget med nogle advokater efter han kørte en ned.</t>
  </si>
  <si>
    <t>26.30.00</t>
  </si>
  <si>
    <t>263000 Fremstilling af kommunikationsudstyr</t>
  </si>
  <si>
    <t>Forretningsmæssigt lidt trægt pga. nedlukningen</t>
  </si>
  <si>
    <t>Få genåbnet samfundet så man kan drive ordentlig forretning igen og komme ud og besøge kunder m.m.</t>
  </si>
  <si>
    <t xml:space="preserve">Stor tilfredshed med DI medlemskab og i særdeleshed personalejura. De er bevidste om at vi kan hjælpe i forbindelse med eksportfremstød og tager fat i os hvis det skulle blive aktuelt. Lige nu har de egne forhandlere og distributører. </t>
  </si>
  <si>
    <t>Det går rigtigt godt. Forventer, at 2021 vil give dem den hidtil største omsætning</t>
  </si>
  <si>
    <t>Ingen alvorlige udfordringer. Har indrettet sig med løsninger, hvor man møder kunder digitalt i stedet for fysisk.
Virksomheden har ikke søgt om støtte fra hjælpepakker.</t>
  </si>
  <si>
    <t>Virksomheden er tilfredse med DI's indsats og har ikke forbedringsforslag. De er glade for deres medlemsskab.</t>
  </si>
  <si>
    <t>Corona påvirker. Nogle kunder er ramt, men andre kører bedre. VI leverer f.eks. til fødevareindustrien, og de kører jo videre. 
Møder over teams tager længere tid, fordi man ikke kan komme ud til kunderne og se projekterne og måle op. Der er derfor mange ting, der bliver besværligt med Corona.</t>
  </si>
  <si>
    <t xml:space="preserve">Har haft god dialog med medarbejderne om hvordan man går trygt på arbejde. 
Frygt for bare at få et smittetilfælde, der lukker hele virksomheden.
De 3 tyske medarbejdere skal testet hver dag. De er meget trætte af ventetider på 1-3 timer på at blive testet ved grænsen. De er derfor bekymret for at miste nogle af deres vigtigste medarbejdere på den konto. </t>
  </si>
  <si>
    <t xml:space="preserve">Nyhedsbrevene er fine. Vi får hurtig information om de nyeste politiske aftaler. Der har været meget forvirring om, hvad man egentlig måtte med de forskellige genåbninger. Det giver fint overblik. Passende mængde information. 
SMV dagen fungerede fint, selvom det skulle være online. </t>
  </si>
  <si>
    <t xml:space="preserve">Hurtigt, travlt, bemanding, prisstigninger, </t>
  </si>
  <si>
    <t>Generelt problem hvis alt byggeri skal omlægges til træ, er det bæredygtigt, De er med i murersektionen, vil gerne kontaktes om netværk som drøfter bæredygtighed o.l. i byggeriet. Hvad gør DI omkring vurderingen af bæredygtighed og anbefalinger til byggeriet.</t>
  </si>
  <si>
    <t>Receptionen sagde at vi kunne sende en mail, hvis vi ønskede at tale med ham</t>
  </si>
  <si>
    <t xml:space="preserve">Omsætningen for 2020 var lavere end forventet, men resultatet var OK. Til gengæld går er omstæningen kun det halve her i 2021, fordi vi er en ordreproducerende virksomgheder. </t>
  </si>
  <si>
    <t>Vi kan ikke mande ned, da alle vores medarbejdere er specialiserede og løser hver deres opgaver i vores produktion. Vores omsætning vil nok gå op, men den er både afhænigig af at hoteller, biograffer etc. åbner og at der er rådgivere som lykkedes sælger nyt inventar ind. Så vi frygter der går lang tid efter corona før end vi er tilbage i normal omsætningsniveau. Gjorde opmærksom på at de generelle hjlpepakker igen er åbne og at kompensation for faste omkostninger kunne være en mulighed.</t>
  </si>
  <si>
    <t>Ingen forslag til DI - var selvfølgelig meget optaget af egen situation og endte med at spørge hjælp til afgiftsregler ifm. firmabil.</t>
  </si>
  <si>
    <t>Det går stærk - Meget travlt - Stor efterspørgsel på stål fra hele EU</t>
  </si>
  <si>
    <t>Udfordringen pt. er at kunne følge med efterspørgslen.</t>
  </si>
  <si>
    <t>DI har tidligere kørt et netværk, som de var med i. Ved at spørge ind, kan jeg konstatere at det var netværket for smede- og stålkonstruktioner i ISA.
Jeg fortæller at FFI arbejder på et nyt lignende netværk vedr. EN 1090 (Bygningsstål). Det er Jan meget glad for at høre.
Ellers bruger de ikke DI så meget. Der har været lidt med statistikker, Corona osv.
Ganske tilfreds med DI</t>
  </si>
  <si>
    <t xml:space="preserve">Salg og kunder. Travlhed med at levere til kunder. Lange leveringstider på varer. Salg går strygende. Kæmper med leverandører. Ingen coronaramte. </t>
  </si>
  <si>
    <t>Problemer med at få leveret varer, som skal videre til kunder.</t>
  </si>
  <si>
    <t>Har inden for de sidste par år deltaget i et E-handel arrangement og et online-arrangement om verdensmål. Efterspørger lignende produkter.</t>
  </si>
  <si>
    <t>Corona begrænser rejseaktivitet. Eksporterer til Indien/Saudi Arabien og importerer 1/3 fra Kina. Plejer at tage derud nogle gange om året. Samme omsætning som budgetteret. 25 pct. eksport. Ved at starte kontor i Indien, men ligger stille lige nu.
Mest optaget af at styrke eksport samt komme i spil som underleverandør til entreprenører som skal bygge Femern forbindelsen. Har lige spurgt til  - arbejdsgruppe for nogle år siden i regi af DI Transport - om den bliver genoplivet og fået et nej hertil.</t>
  </si>
  <si>
    <t>Lige ansat en lærling. AMU-centeret har hjulpet.</t>
  </si>
  <si>
    <t>Hvis DI kunne arrangere møder hvor inviterede indkøbschefer ind fra store entreprenører (på Fermen) kommer ind og fortæller om, hvad se skal bruge. Stort ønske.
Hvis DI kunne arrangere flere fællesstande indenfor byggeriet for underleverandører, eks. Tyske Baum (som Center for underleverandører/nu Eksportforeningen har gjort tidligere på vand)
Vil passe godt sammen med: Vindue i Randers, Alco Ginge, PN Beslag
Bliver ringet op årligt fra Italien (italienske erhvervsråd-lignende): Hvad er man interesseret i at købe/sælge i Italien. kortlægger interesser og vender tilbage med muligheder, som man kan få uddbygget mod betaling. Meget effektivt. Kan vi gøre noget lignende.
Ellers meget tilfreds med medlemsskab.</t>
  </si>
  <si>
    <t>Klager ikke det går rigtig godt men mangler så meget kvalificeret folk.</t>
  </si>
  <si>
    <t>Arbejdsmængde - siger nej til arbejde</t>
  </si>
  <si>
    <t>Jeg omtalte at ansætte elever som han ikke har men gerne ville opstarte men ikke lige fået taget fat i hvordan osv.
Jeg sagde at jeg kunne finde en medarbejder i huset, der kunne kontakte ham omkring hvad der skulle til for at sparke fasen i gang, så går ud fra nogen kan kontakte ham inden for de nærmeste dage.</t>
  </si>
  <si>
    <t>Det går skide godt. Gang i både dansk industri og i udlandet. DI ser alt for sort på det. Vi har klaret os 5. bedst i hele verden. I det store billede har vi klaret. Kunderne har været rundt om verden er begyndt at efterspørge. Er ved at åbne kontor i Kina</t>
  </si>
  <si>
    <t xml:space="preserve">Største udfordring er på det lovgivningsmæssige. Det regulatoriske er en udfordring - forskellige standarder i EU. På fødevareområdet er der kommet EU-standarder. Den danske stat sørger ikke for at opretholde værnemiddelsproduktion i Danmark. De vil hellere købe billigt ind fra udlandet. Har manglet servicefolk til maskiner. Har ikke brugt lønpakker. Har haft ekstra medarbejdere ind for at kunne følge med. Er glade for vores personalejuridiske rådgivning. </t>
  </si>
  <si>
    <t xml:space="preserve">Vi skal selv blive bedre til at stille spørgsmålene til DI og finde ud af hvordan vi kan bruge DI bedre. </t>
  </si>
  <si>
    <t>Vores virksomhed er 82% eksport og 18% Danmark. 
I DK når vi skal åbne op, så meddeler man det kl. 17 dagen før og lukker ned på samme vis. 16. dec da Mette Frederiksen lukkede ned. Dansk Industri skal være langt mere op på mørkerne og forlange, at det kan man ikke - ikke rettidigt omhu. Alle de varer der var på vej pga. sen udmelding. Dyr omkostning. Merkel gav 3 dage i forvejen. Dansk distribution - hvem bærer den omkostning?
Det er hold X. Hold Y - er det offentlige. Når skoler skal åbne op, får de en helt uge.  
Coronapas. Vi har vidst det at vi skulle have et coronapas i et år. Det er så vigtigt for erhvervslivet. Hvorofr er det der så ikke endnu. Det er hele EU. De kører efter den lavest stillede aktør Socialdemokratiet. Pengene kommer for virksomhederne - hold X. Hvorfor har man ikke fået et coronapas op at køre for virksomhederne og eksportpersoner. Vi kan ikke komme afsted, og har ikke besøgt vores andre markeder i et år.</t>
  </si>
  <si>
    <t xml:space="preserve">Lønkompensation - piv ringe. De andre lande kunne man sætte folk på 60% og 40% og dermed få noget arbejde ud af folkene. Langt mere fleksible ordninger i de andre lande. Lissette har trumpfet igenne, og Brian mikkelsen og Lars sandahl er bare blevet trukket med. Første gang skulle de være hjemme hele tiden. Det koster stadig penge at sende dem hjem. Det er ikke godt nok. I andre lande koster det også medarbejderne noget, hvilket tegner billedet af, at vi er alle sammen i samme båd. </t>
  </si>
  <si>
    <t xml:space="preserve">Det går fint. Januar og februar lidt døde. Men nu godt i gang igen. </t>
  </si>
  <si>
    <t>Isoleringsmaterialer er der mangel på. Hvid isolering. 
Svært at finde kvalificeret arbejdskraft.
Svært at vi ikke kan besøge nye kunder for tiden.</t>
  </si>
  <si>
    <t>Har fået god hjælp vedr. hjælpepakker. Ingen konkrete ideer.</t>
  </si>
  <si>
    <t>Det går ok, men ikke strygende. Salg af tilbehør kører fint. Men salg af nye maskiner er gået helt i stå.</t>
  </si>
  <si>
    <t>Pga. Corana mangler der salg af nye maskiner. 90 pct. af virksomhedens salg er til Tyskland og Sverige. Så længe der er lukket ned i de lande, så kan salget ikke øges.</t>
  </si>
  <si>
    <t>Ved det ikke. Det er jo svært for DI at påvirke Tyskland til at åbne op, så sælgere kan komme på virksomhedsbesøg.</t>
  </si>
  <si>
    <t xml:space="preserve">Har haft det nemt i Corona - ikke ramt. Stabile kunder. Ingen synlig nedgang. </t>
  </si>
  <si>
    <t>Likviditet. Svært ved at tiltrække arbejdskraft. Mængden af mulige emner - virksomheden mangler primært værktøjsmagere og konstruktører/projektledere.</t>
  </si>
  <si>
    <t xml:space="preserve">Lars har været meget på og rigtig fint. Haft gode indlæg om rettigheder og retningslinjer. Gode til det juridiske de gange det har været nødvendigt. Primært her virksomheden bruger os. </t>
  </si>
  <si>
    <t xml:space="preserve">Fuld knald på.   </t>
  </si>
  <si>
    <t xml:space="preserve">De oplever ligesom andre i byggebranchen, at der er mangel på materialer. De har masser af bestillinger på betongulve, men kan ikke skaffe gulv isolering. </t>
  </si>
  <si>
    <t xml:space="preserve">Det har de ikke bud på. </t>
  </si>
  <si>
    <t>DI Service, DI Handel, DI Life Science</t>
  </si>
  <si>
    <t xml:space="preserve">Det går faktisk rigtigt godt på trods af corona. Health branchen har det godt. Har heller ikke været ramt af corona. Forholdsregler blev taget allerede i marts 2020, så det fungerer rigtigt godt. </t>
  </si>
  <si>
    <t>Der er travlt og masser af projekter. Vi bruger meget tid på at rådgive de offentlige ifm. remidier til coronatest. De offentlige er ikke så gode. 
Amerikansk ejet så der er en masse driftbøvl i det daglige mht. rapportering. Derfor kun positive udfordringer</t>
  </si>
  <si>
    <t xml:space="preserve">DI gør det rigtigt godt. Havde en personalesag (afskedigelser), hvor vi har været gode til at løse problemet. </t>
  </si>
  <si>
    <t>45.11.10</t>
  </si>
  <si>
    <t>451110 Engroshandel med personbiler, varebiler og minibusser</t>
  </si>
  <si>
    <t>Med tanke på situationen lige nu går det godt. Gode salgstal. Hårdt sidste år i maj-juni-juli, hvor virksomheden modtog lønkompensation. Positiv kundekreds, som ikke er så hårdt ramt. 
Pos kunder</t>
  </si>
  <si>
    <t xml:space="preserve">Ikke rigtigt. Ikke hårdt ramt ligesom andre brancher. Det går godt. </t>
  </si>
  <si>
    <t xml:space="preserve">Meget glad for den information, DI sender ud. Læser det hele, der kommer fra DI. Føler sig godt informeret. Hvis der er problemer, går de til deres moderselskab, som oftest kan løse tingene. </t>
  </si>
  <si>
    <t>Expo skeletter for at forebygge nedslidning. Virksomheden går meget op i at stille flest mulige hjælpemidler til rådighed. (seler, linjer)</t>
  </si>
  <si>
    <t>Mere nuanceret syn på branchen fra Arbejdstilsynet (opskydeligt rækværk). Arbejdstilsynets tilgang er meget forskellig fra landsdel til landsdel.</t>
  </si>
  <si>
    <t>Medarbejderne snyder og bedrager med opgørelser og registreringer. Det skyldes bl.a. at der er for stor slør i overenskomstens formuleringer om optælling. Virksomheden har derfor en rette arbejdsretlige sager kørende.(Hans Henrik får i den forbindelse ros).</t>
  </si>
  <si>
    <t>Vi  har meget travlt, da vi er sæsonbetonede. Vi skal genvinde nogle af den omsætning vi mistede pga. Corona, bl.a. på vedligehold på færgerne.</t>
  </si>
  <si>
    <t>Vi kæmper med at få varerne ud over rampen i samme takt, som ordrerne vælter ind. Vi arbejder en del over for at nå det. Vores virksomhed spænder over et meget bredt feldt og det tager langt tid inden en ny medarbejder bidrager positivt til bundlinjen.</t>
  </si>
  <si>
    <t>Oplever altid at kunne få den hjælp jeg efterspørger. Er også glad ved al den information DI sender ud til os hver morgen, det lærer vi en del af og oplever os godt orienteret.</t>
  </si>
  <si>
    <t xml:space="preserve">Det går forrygende. Har lige købt en virksomhed (AD Ressource) - offentliggøres i næste uge. Bliver interantionale med dette opkøb. Interviet i DI nyhedsrbev.  </t>
  </si>
  <si>
    <t xml:space="preserve">Corona blues. Sociale væsener. Bevarer team spirit, det arbejder de med. Samarbejdsformer fremadrettet , hvordan får vi stimuleret det sciale, har oplevet masser af effektivitet. Virksomheden er ikke gået fri af krisen. De er gået ned i løn. </t>
  </si>
  <si>
    <t xml:space="preserve">Meget vigtig agenda politisk - regering taler om at det er en fælles indsats, men bortset fra sundhedspersonale, så er det svært at se. Det er hele den store økonomisk motor  - de private virksomheder - som betaler gildet og som har arbejdet hårdt og har mærket konsekvenser rent økonomisk, mens offentige ansatte er sendt hjem med løn. Nævner at hjælpepakkerne kommer fra erhvervslivet DI mfl. De kommer ikke fra det offentlige. Regeringen mangler forståelse for at mange har bidraget. Italesætter sundhedspersonale, men hvad med alle de private erhvervsdrivende. 
Hos virksomheden er de gået ned i løn. Hvornår er det politikerne selv går ned i løn. Eksempel fra park og vej er sendt hjem på løn. Medarbejdere som arbejder ude!. Offentlige ansatte som sendes hjem, lærere som tager i sommerhus og ikke tager ansvar for de elever som skal undervises. Private virksomheder har ikke noget valg. Uligehden bliver større af det her. SÆte den agenda. Virksomheden tager kæmpe socialt ansvar, donere penge, og har fleksjobbere. Der skal være en belønning for det ansvar. Drøn uretfærdigt. Favorisering af at sundheds. Glemmer hovedmoteren det private erhvervsliv. Større fokus på de private virksomheder og på de unge som skal uddannes. Fremtidens motordrivere. Den fokus har regeringen ikke. Det skal DI sætte på dagsorden.  </t>
  </si>
  <si>
    <t>Det går godt for Sundby Trapper, og driften foregår som normalt. Som følge af coronakrisen har der været en mindre nedgang i ordrerne, men Sundby Trapper er ikke kommet under så hårdt pres som frygtet. Desuden er faldet i antallet af ordrer ikke større, end hvad Sundby Trapper tidligere har oplevet og har klaret sig igennem.</t>
  </si>
  <si>
    <t>Fald i antallet af ordrer. Sundby Trapper håber derfor, at samfundet åbner op snarest muligt, så der kan blive sat gang i flere bygge- og renoveringsprojekter, som virksomheder leverer til.</t>
  </si>
  <si>
    <t>Sundby Trapper er glade for DI's nyhedsbreve. Det gælder især nyhederne om coronakrisen, herunder politiske udspil, prognoser og analyser af konsekvenser af coronakrisen. Desuden er Sundby Trapper godt tilfredse med medlemskabet af Fremstillingsindustrien. Virksomheden har derimod ikke hørt meget fra DI Thy/Mors. Den administrerende direktør er ikke utilfreds med regionalforeningen, men vil gerne vide mere om foreningens arbejde.</t>
  </si>
  <si>
    <t>Meget tid - materialepriser suser op. Køber ekstra ind til lagre, for at sikre sig. Bidrager derfor til ondspiral. Sender sorteper videre til forhandlere. Rigtigt travlt. År til dato - ift sidste år 50 pct op i omsætning. Og meget mere på indtjening. Februar bedste måned nogensinde. Bla drevet af gang i byggeri, men også lave renter og mange der flytter, så mange skal flytte.</t>
  </si>
  <si>
    <t>Adgang til materialer. 
Propicornazol-udfordring, som TMI, Byg, Farve-Lim mfl arbejder. Samarbejder med Grace om denne sag.Virksomheds imprægneringsanlæg kører 24-7. Overvejer at udbygge anlæg. Ikke lyst til at investere, når man ikke ved om man skal afvikle. I hver granbræt sætter propicornazol fat. Aldrig nogen mennesker, der kmmer i kontakt med det. Specifikt med denne virksomhed. Virksomhed pfc, FSC, cradle til cradle næste måned, men lukker alligevel om to år, hvis ikke dette løser sig. Lanses (?) - udviklet penflosen (?), som findes en del dokumentation på. Teknologisk hjælper. Kunne TMI stille dette tilrådighed?? Ansøgning til myndigheder tager mange år - kan måske ikke nås inden propicornozol udløber. Brug for Tid Tid Tid</t>
  </si>
  <si>
    <t>Jf. ovenfor:  Lanses (?) - udviklet penflosen (?), som findes en del dokumentation på. Teknologisk hjælper. Kunne TMI stille dette tilrådighed??</t>
  </si>
  <si>
    <t xml:space="preserve">Det går helt fint. </t>
  </si>
  <si>
    <t>Nej - ikke ud over medarbejderes velfærd</t>
  </si>
  <si>
    <t>Har ikke haft så meget tid til at bruge DI endnu ud over noget assistance med kontrakter, som de var glade for.</t>
  </si>
  <si>
    <t xml:space="preserve">Det går rigtig godt, og der har været stor udvikling i virksomheden den seneste tid. Medarbejderne har taget et stort ansvar, og der har været en god del opgaver. </t>
  </si>
  <si>
    <t xml:space="preserve">Den største udfordring er stigninger på byggematerialer. </t>
  </si>
  <si>
    <t xml:space="preserve">Rigtig godt tilfredse med deres DI-medlemskab, hvor der primært benyttes vores juridiske services. Det kan overvejes om vi skal have et øget fokus på problemstillingerne omkring prisstigninger på materiale. </t>
  </si>
  <si>
    <t>Brolæggerfirma, som Svend Erik startede 35 år siden. Og derefter anlægsgartner, kloakmester og 
Det går rigtig fint hos virksomheden. Vi har mange lærlinge hos os (brolæggere, anlægsgartner og anlægsstruktør).</t>
  </si>
  <si>
    <t xml:space="preserve">Vores lærlinge og COVID-19.
VI havde tre lærlinge som skulle på skole i foråret. Det er så blevet rykket, fordi det var online. Så de er på arbejde nu, og så skal de i skole til maj, hvor vi har travlt. Det passer os ikke særligt godt.
Regeringen har sendt alle på ungdomsskoler hjem, men det er ikke særlig nuanceret. For det rammer os uforholdsmæssigt hårdt. 
Vi vil gerne hjælpe til med lærepladser. 
Kommunerne har fremrykket deres anlægsinvesteringer, så vi har rigtig travlt. 
VH bruger ikke udenlandsk arbejdskraft, fordi der for mange udfordringer ifht. sprog.
Den mindste ting er at udføre arbejdet. Der er for meget adminsitrativt, forhåndsgodkende og søge. Det fylder alt for meget. Det er fint, at vi skal søge gravetilladelse og det tager tid, men vi skal også søge om at få råderet over den vej som vi skal bruge. Det bliver for bureaukratisk. Kan kommunen ikke lige så godt give tilladsen, når de vil have det gjort? Nej, for så er det en anden afdeling, og det tager lang tid. 
Ingen udfordringer pga. Corona. Vi har haft udfordringer med at holde byggemøder med kommunen, hvor de ikke kan møde.
VI har folk til at arbejde hjemme og vi har ikke kunne så få fat i dem på samme </t>
  </si>
  <si>
    <t>VH har været glade for at bruge os ved situationer med 
Det fungerer bedre end for et år eller to siden. Det er ikke blevet dårligere efter fusionen. Birgitte var ikke glad i starten. Men hun har meldt tilbage, at det er meget bedre nu.
Før havde vi et brolæggerlaug. Der kunne vi altid ringe til vores laugsekretær. Det var rigtig godt. 
Det er vigtigt for Birgitte, at hun kan ringe ind og tale med os. Det er vigtigt, at det ikke bliver digitalt det hele. Det kan blive for moderne og teknisk. "Os ældre sætter pris på at tale med mennesker."
VH var glade for, at vi ringede. Havde vi sendt en mail, havde han ikke gidet at svare.</t>
  </si>
  <si>
    <t>Priser på materialer og manglende levering af materialer</t>
  </si>
  <si>
    <t xml:space="preserve">Politisk interesse arbejde om at få sænket priserne på byggematerialerne. </t>
  </si>
  <si>
    <t>Det gik godt hos dem. De kunne få det til at løbe rundt.
De havde ikke brugt nogle hjælpepakker, og har kun haft to medarbejder hjemendt, fordi de havde corona i familien.</t>
  </si>
  <si>
    <t>De havde nogle udfordringer angående corona. De havde et stort projekt, som blev sat på pause, da de skulle ind i folks hjem, og fordi de var hjemsendt, så kunne de ikke komme til.
De kæmper dog stærkt med at finde arbejdskraft. Det er virkelig svært.</t>
  </si>
  <si>
    <t>Ingen kommentar. De var glade for at bruge os, når de har brug for hjælp.</t>
  </si>
  <si>
    <t>Virksomheden er under konkurs</t>
  </si>
  <si>
    <t>Det går med lodder og trisser. Det der fylder mest er rekruttering af medarbejdere</t>
  </si>
  <si>
    <t>Rekruttering af medarbejdere. Der er ingen prestige i at være montør pt. Der er ikke mange der ønsker at gå den vej. Det virksomheden gør for så at fastholde de medarbejdere de får er, lønnen. ferie. være flexible i forhold til hverdagen. Og generelt please medarbejderne</t>
  </si>
  <si>
    <t>De har ikke haft behov for assistance af DI. Og klarer dagligdagen selv</t>
  </si>
  <si>
    <t>Meget proffesionelt at vi ringer og gør det. Vi har styr på de fleste prosesser. Har ikke det helt store udfordringer (organisatorisk)</t>
  </si>
  <si>
    <t xml:space="preserve">Har en arbejdskade sag kørende som DI hjælper med. Bruger ikke meget tid på det politiske, de mener han at de er for små til. 
Der er dog en sag som de politisk pt. bruger tid på at forstå en detalje om håndværkerfradrag. </t>
  </si>
  <si>
    <t xml:space="preserve">Godt tilfreds. </t>
  </si>
  <si>
    <t xml:space="preserve">30 procent ned i omsætning. 30 procent færre medarbejdere. Corona rammer hårdt. Sælger vare til messer/udstillinger, hvilket er lukket ned. </t>
  </si>
  <si>
    <t xml:space="preserve">Corona. Flere arbejdstilsyn (negativ). CO2 plan, Miljøplan. Kommer på et dårligt tidspunkt. Meget omkostningstungt oveni en Coronatid. Det er blevet svære at være en produktionsvirksomhed </t>
  </si>
  <si>
    <t xml:space="preserve">DI gør et rigtig godt stykke arbejde som interesseorganisation. DI kan komme med nogle bedre vejledninger/konkrete artikler for produktionsvirksomhed vedr. grøn omstilling. Eks. 'sådan her måler du dit CO2 aftryk'. </t>
  </si>
  <si>
    <t>Vi har masser at lave. Vi har altid haft rigeligt.</t>
  </si>
  <si>
    <t xml:space="preserve">At få kvalificeret arbejdskraft. At folk gider at arbejde. </t>
  </si>
  <si>
    <t xml:space="preserve">Benytter sig ikke rigtigt af medlemsskabet, og ved ikke så meget om, hvad I tilbyder. Er medlem, fordi det giver sikkerhed og pga. byggaranti. </t>
  </si>
  <si>
    <t>godt nu, skidt sidste år, nu har de meget travlt, danske kunder</t>
  </si>
  <si>
    <t>stort problem at skaffe mandskab, industriteknikere</t>
  </si>
  <si>
    <t xml:space="preserve">Oplever DI's overenskomstfolk som 'for konfliktsky i forhold til at løse klonkrete problemer', Drejer sig kun om en enkelt oplevelse, som han ikke ønsker at følge op på nu ('det er historie'). Virksomheden var tidligere været med i 'Arbejdsgiverne' og oplevet samme problem der. </t>
  </si>
  <si>
    <t>Det går OK. De arbejder på at få sparket gang i butikken - og komme tilbage på samme niveau som sidste år. De har været påvirket af corona, men har ikke været gået helt i stå. Ordrene har bare været færre/mindre end forventet.</t>
  </si>
  <si>
    <t>Han kunne ikke komme på noget på stående fod. Han mente, at han modtager mange gode informationer fra os.</t>
  </si>
  <si>
    <t>Det går fint - der har ikke været nedlukning. Har holdt det hele kørende i vintermånederne. Er blevet sværere at få kvalificeret medarbejdere</t>
  </si>
  <si>
    <t>Fokus på at stå på virksomhedens side og hjælpe virksomheden</t>
  </si>
  <si>
    <t>Det går forrygende - virksomheden sælger tilbehør til cykelmarkedet, og oplever stor vækst. Mange mennesker vil i naturen som følge af corona. Og der er en stor trend i retning af, at man udskifter kollektiv transport med en el-cykel.</t>
  </si>
  <si>
    <t>Lange leveringstider! De har aldrig været så lange. De køber nu ind til 2023 sæsonen! Så største udfordring er indkøb, hvor de kæmper for at få leverencer frem.</t>
  </si>
  <si>
    <t xml:space="preserve">De er glade og godt tilfredse med medlemskab, og har ikke aktuelt brug for yderligere. Det har fungeret fint, når de har efterspurgt ydelser fra os. </t>
  </si>
  <si>
    <t xml:space="preserve">meget godt. Bedste økonomisk år nognesinde i 2020. Kun lidt problemer i marts / april, da de hele gik i stå, men pga. billige dieselpriser tjente de godt på deres arbejde. </t>
  </si>
  <si>
    <t xml:space="preserve">Nej, alt kører godt. </t>
  </si>
  <si>
    <t xml:space="preserve">Nej, de er godt tilfredse. </t>
  </si>
  <si>
    <t>mangler kvalificeret arbejdskrav - lastbil og truckchauffører, presset af østeuropæere - nej til arbejde</t>
  </si>
  <si>
    <t>mangler kvalificeret arbejdskraft med stort udråbstegn, ikke noget med corona</t>
  </si>
  <si>
    <t>kampagner virker åbenbart ikke rigtigt, alle skal have studentereksamener - det er et dårligt signal.</t>
  </si>
  <si>
    <t>Har fået oplyst fra virksomheden, at Søren Lund ikke er så meget mere i virksomheden, men fik et mobil-nummer til Søren: 28156256. Der svares ikke på nummeret.</t>
  </si>
  <si>
    <t>Går rigtig godt. Drønet derudaf siden corona startede. Sælger rigtig godt via hjemmeside. Bedste år nogensinde.</t>
  </si>
  <si>
    <t xml:space="preserve">Skulle han nævne noget, der bøvler lidt så kniber det med at få kvalificeret personale. De skal være fingerfærdige uden at være håndværkere. </t>
  </si>
  <si>
    <t>Er fuldt tilfredse med medlemskab.</t>
  </si>
  <si>
    <t>Det går rigtig godt, vi har travlt. Der er dog svært at få folk.</t>
  </si>
  <si>
    <t xml:space="preserve">Egentlig ikke, måske lige at kunne følge med </t>
  </si>
  <si>
    <t>Bruger ikke DI så meget, men deltager indimellem på gå-hjem møder.</t>
  </si>
  <si>
    <t>Virkelig travlt med at bygge. Erhverv og Landbrug. Mangel på arbejdskraft og erhvervsuddannede. Plejer at have 5 lærlinge men kun pt. 2. Der er ingen der søger. Tømrerlærlinge er også slut. Svært med at få murerlærlinge længe. Medarbejdere er ikke åbne nok til at arbejde sammen med udenlandske medarbejdere.</t>
  </si>
  <si>
    <t>Der er mange e-mails. De bliver sorteret fra. Kontakten til DI - tidligere Dansk Byggeri. Slå et slag for bygningsreglementet bliver revideret. Især de certificerede brandrådgivere. Der er ingen til rådighed. Og derfor står byggerierne stille.</t>
  </si>
  <si>
    <t xml:space="preserve">Det går rigtig godt.  </t>
  </si>
  <si>
    <t xml:space="preserve">At finde medarbejdere </t>
  </si>
  <si>
    <t xml:space="preserve">Ikke noget, I gør det godt. </t>
  </si>
  <si>
    <t>OK, rimelig godt gang i butikken.</t>
  </si>
  <si>
    <t xml:space="preserve">Ikke umiddelbart. 
Måske lidt en bekymring om, at bilfabrikanterne nu kører på lavt blus pga corona, så der bliver fremstillet færre nye biler; og da virksomheden lever at at "opbygge" biler (udvikling og indbygning af specialindretning på nye biler), kan man frygte et hul i ordretilgangen på et ridspunkt. </t>
  </si>
  <si>
    <t xml:space="preserve">At Bilbranchen går stærkere ind i WLTP-dagsordenen (og ikke kun nybilsforhold). Opbygningsvirksomhederne er blevet pålagt et kæmpe ansvar med et beregninssystem, hvor den praktiske håndtering er stort set umulig. Man får bare et log-in - der er forskellige WLTP-systemer, forskellige datasæt, nogle gange modsigende informationer. Og der er ingen svar at få fra de danske bilimportører - "du må bare gøre det så godt du kan". Så virksomheden ønsker bedre information fra DI Bilbranchen, og at vi kæmper deres kamp ift til de besværlig ekrav. </t>
  </si>
  <si>
    <t>Jeg talte med Camilla Andersen, da Thomas ikke var tilgængelig.
Vi aftalte, at Thomas skulle ringe tilbage, hvis han har noget at tilføje.
Det går godt i firmaet pt. De har travlt med at komme igennem bunkerne - mange ordrehenvendelser. Endvidere er de i gang med et stort skoleprojekt.</t>
  </si>
  <si>
    <t>Manglende arbejdskraft - har opgivet at søge mere ligenu. Har mistet 2 medarbejdere, men har kun kunnet ansætte en.
Endvidere er det lidt "frustrerende" ikke at kunne give hurtigere tilbud (der er pt. 3-4 ugers ventetid) til kunderne og udføre arbejdet hurtigere (nogle opgaver kan laves sidst på sommeren, som det ser ud nu).</t>
  </si>
  <si>
    <t>Er tilfredse - Camilla har i hvert fald ikke hørt andet. 
Meget læsevenligt materiale på vores hjemmeside.</t>
  </si>
  <si>
    <t>Det kører som det plejer.</t>
  </si>
  <si>
    <t>Nej, det går som det plejer.</t>
  </si>
  <si>
    <t>Nej, ikke nogle forslag på stående fod.</t>
  </si>
  <si>
    <t>(Talte med økonomichef Henrik Kaas) Corona-nedlukning</t>
  </si>
  <si>
    <t>Stadig eftervirkninger af nedlukning.</t>
  </si>
  <si>
    <t>Presse på for, at bilforhandleres garantistillelse i forhold til opkrævet registreringsafgift afskaffes, da det hæmmer lividiteten. Det er en opgave, Bilbranchen er på, og Henrik Kaas var også tilfreds med svaret fra min side i samtalen.</t>
  </si>
  <si>
    <t>Hos virksomheden går det rigtigt fint.</t>
  </si>
  <si>
    <t xml:space="preserve"> Eneste problem er, at de har for meget at lave! </t>
  </si>
  <si>
    <t>Der er ikke noget DI kan gøre for os på nuværende tidspunkt.</t>
  </si>
  <si>
    <t>Det kunne være bedre - man er vel fra Jylland :-)</t>
  </si>
  <si>
    <t xml:space="preserve">Fuld beskæftigelse, det går bedre med ordrebogen. Det er svært at komme ud på nye markeder - alt er udskudt  - vil gerne accellerere
det koster 400-500.000 at lave en ansøgning til eksportordninger </t>
  </si>
  <si>
    <t xml:space="preserve">lettere adgang kapital og eksport - især for SMV </t>
  </si>
  <si>
    <t>Corona - ser bedre ud nu end i efteråret - ordretilgangen er god - har travlt</t>
  </si>
  <si>
    <t>Trivsel pga. corona - lidt bøvl med eksport grundet corona</t>
  </si>
  <si>
    <t>Generelt vil man gerne have mere fokus på SMV vedr. konkurrence ifht. udlandet - omkostningsniveauet er for højt ifht. de øvrige EU-lande.</t>
  </si>
  <si>
    <t>94.99.00</t>
  </si>
  <si>
    <t>949900 Andre organisationer og foreninger i.a.n.</t>
  </si>
  <si>
    <t>De er en non-proffit virksomhed, og meldte sig ind for godt en lille år siden, hvor man havde akut personalejuridisk behov</t>
  </si>
  <si>
    <t>De vil gerne tale med om Iværksætterri og SMV -- har talt  med Anders S. og var godt tilfreds. Stod for at skulle i møde, men aftalt, at jeg sender ham mine kontaktoplysninger, og så taler vi sammen, da DI Digital vil være oplagt.</t>
  </si>
  <si>
    <t>Hvordan de holder den nuværende vækst. Og hvordan de på bagkanten bibeholder og øger jeres medarbejderstab på en ordentlig måde. De udvider go-to market.</t>
  </si>
  <si>
    <t>Corona gør at det er svært at komme ud til kunderne på mange punkter. De kan ikke komme på messer. Men de har alligevel oplevet stor vækst i år.</t>
  </si>
  <si>
    <t xml:space="preserve">Økonomichefen fik rådgivning om arbejdsfordeling i starten. Hun var meget tilfreds. De får altid god og kompetent rådgivning.
Den anden dag talte de om samarbejde med leverandører. Rådgivning om gode leverandøraftaler. Her fik de ikke helt så god rådgivning. Kunne godt bruge templates på leverandøraftaler. Også hjælp til den mere forretningstekniske del. Det kunne også være forslag til rammeaftaler. Hvad skal man tænke over, når man laver en salgsaftale. Forsikringsmæssige problemstillinger. Masser af standardområder. </t>
  </si>
  <si>
    <t>10% tilbagegang. Trimmed organisationnen. Ser positivt på næste regnskabsår</t>
  </si>
  <si>
    <t>Prisstigninger hos leverandører fylder meget</t>
  </si>
  <si>
    <t>Stadig ny i DI så ikke brugt meget udover lidt på personalerådgivning. Ser frem til at gøre mere brug af netværksmuligheder i fremtiden.</t>
  </si>
  <si>
    <t>Være klar når ketjup-flasken åbner sig. Stor tilbageholdenhed hos kunderne i forhold til nye opgaver bl.a. pga restriktioner omkring at mødes. Aldrig haft større salgspipeline end nu. Men mangler at der bliver åbnet op.</t>
  </si>
  <si>
    <t>Brexit - problem i forhold til medarbejdere. Men tager arbejdskraft fra andre lande/Irland istedet.</t>
  </si>
  <si>
    <t>ikke noget andet end at sørge for at, vi har et samfund, som udvikler sig. Fokus på teknokogisk udvikling, grøn omstilling m.v.</t>
  </si>
  <si>
    <t>Det går rimeligt fornuftigt. Vi sælger til eksport. Vores største problem lige nu er rejserestriktioner, og at vi ikke kan rejse. Det er et stort problem. Montører kan ikke rejse. Vi får kunder til at sende breve til ambassader i Kbh. Normalt ville vi være rundt i Skandinavien til servicerundtur, men det kan vi ikke. Det er ikke tvingende. Det har ramt vores salg. Det er et stort problem.</t>
  </si>
  <si>
    <t>Ja, rejserestriktioner, der burde blive lempet. Det skulle være nemmere at få et vaccinepas for virksomheder, der sender folk ud. Og det burde være muligt for virksomhedernes nøglemedarbejdere, der rejser ud, at komme frem i vaccinekøen. Det er os, der tjener pengene. Det burde have større prioritet. Evt. også ved at virksomheder skal kunne betale sig fra det. Det bliver snart et krav med corona/vaccinepas for at rejse ind i andre lande. Vi har montager, der venter i store dele af verden. Vi har måttet udsætte montager og også tabt ordrer på det.</t>
  </si>
  <si>
    <t>DI kan hjælpe med at skaffe mere kvalificeret arbejdskraft - men det er nok svært, når vi ligger i Nordvestjylland.Vi har store problemer med at rekruttere tilstrækkeligt med kvalificerede medarbejdere. Det er primært faglærte, vi ikke kan skaffe: Malere og smede. Vi har svært ved at skaffe ordentlige lærlinge. Nogle springer fra, andre stopper vi med undervejs (vi kører korte aftaler i dag). Tidligere havde vi et godt samarbejde med den lokale erhvervsskole, men vores kontakt er stoppet. Vi har udenlandsk arbejdskraft (Tyskland)</t>
  </si>
  <si>
    <t>Pt. går det bedre end forventet men Coruna gjort det svært da mange kunder er i Hotel og Service mm. Nu mere fokus på transport, logistik og dermed ændret kunde-segmentet, hivlet har skiftet salgs fokus</t>
  </si>
  <si>
    <t>Mange folk kontakter dem/vil gerne have arbejde da de har mistet med Coruna. Virkosmhed vil gerne hjælpe dem men kan ikke hjælpe alle. Har set et skift hos dem som gerne vil være en del af platformen, hvor det tidligere har været set ned på at være vikar, hvilket ikke var det sammen tidligere. Vil gerne hjælpe men der er ikke job nok.</t>
  </si>
  <si>
    <t xml:space="preserve">Tager ansvar som ansvarlig social virksomed
Støtte til den digitale del og være en del af platform økonomien og være en god forretning, som giver ret til pension selvom vikar </t>
  </si>
  <si>
    <t>Digitalisering - udvikle E&amp;P plantform i forhold til eksisterende stamdata. Kigger meget på effektivisering af forretningsgang og salgsplatforme i forhold til IT.</t>
  </si>
  <si>
    <t xml:space="preserve">OK2020 - ekstraomkostninger ved betaling under sygdom. VH er uforstående over for dette.
Utilfredse med den midlertidig arbejdsfordelingsordning, idet de mener, at g-dagsbetalingen "spiser" den besparelse virksomheden får, hvis de kun nedsætter arbejdstiden med 20 %. </t>
  </si>
  <si>
    <t>Plastindustrien i Danmark, Dansk Automationsselskab</t>
  </si>
  <si>
    <t xml:space="preserve">Jan og feb gik dårligt, pga. detailhandel. Siden 1. marts er det gået godt siden genåbning. </t>
  </si>
  <si>
    <t xml:space="preserve">Adgang til råvarer og materiale. Svært for fabrikken at få nok materiale. Adgang til transport er et problem, så det er svært at få leveret varene. </t>
  </si>
  <si>
    <t xml:space="preserve">Sørge for at butikkerne ikke bliver lukket ned igen. Især inden for specialbutikker, hvor der jo heller ikke er mange besøgende. Der mangler desuden en mening i hjemsendelse - arbejdsgiver betaler løn til nogen der er hjemsendt, og fordi staten samtidig betaler kompensation må de slet ikke arbejde. Det giver ikke mening, da de hjemsendte måske godt ville kunne løse nogle få opgaver fra hjemmet. Men det må de ikke med de nuværende regler. Mark foreslår, at de hjemsendte også burde betale lidt selv, da han oplever det som unfair at nogle i virksomheden skal knokle ekstremt hårdt, mens andre har betalt fri. Og dernæst at man åbner op for at hjemsendte godt må arbejde et par timer om ugen, hvis det kan lade sig gøre.  
Ros til DI for vores nyhedsmails vedr. corona og regler. </t>
  </si>
  <si>
    <t>Bygningsentreprenørsektionen, Gulvsektionen</t>
  </si>
  <si>
    <t xml:space="preserve">Det går godt som udgangspunkt, men primært på det danske marked. </t>
  </si>
  <si>
    <t xml:space="preserve">Covid-19 gør eksportmarkedet svært f.eks, Norge som har andre retsriktioner end her hjemme. Herudover oplever de råvarepanik og stor usikkerhed generelt. </t>
  </si>
  <si>
    <t xml:space="preserve">De er bruger udenlandsk arbejdskraft og bliver i den sammenhæng ramt af lokal patriotisme både her hjemme og i resten af norden. Det er for tungt administrativt og føles ikke som et EU med åbne grænser. Det vil han gerne have at DI kigger mere på.   </t>
  </si>
  <si>
    <t xml:space="preserve">Har været et meget hårdt år. har haft hjemsednte folk i hele perioden og søgt om hjælpepakker. har måtte afskedige tre medarbejder ud af 22. salgsafdelingen er i fremgang, værkstedet står stille. </t>
  </si>
  <si>
    <t>Primært eftermarkedet (eftermarked) - værkstedet. Hele butikken kører ikke på samme niveau.</t>
  </si>
  <si>
    <t>Den politiske interessevaretagelse er vigtig for dem. De ser gerne vi bliver bedre til at samarbejde på tværs af organisationer, så vores budskab kan stå endnu stærkere.</t>
  </si>
  <si>
    <t>Det går sådan set meget godt. Bilforretningerne er åbne nu. Vi er fortrøstningsfulde.
To en halv uge åben. Sælger godt. Ikke set ketchup effekt endnu..</t>
  </si>
  <si>
    <t>Stadig corona udfordringer. Hjemsendte medarbejdere. Fylder meget stadig.</t>
  </si>
  <si>
    <t>Nej, vi får den hjælp sparring vi kan bruge. Vi har også meget hjælp internt i koncernen.</t>
  </si>
  <si>
    <t xml:space="preserve">Går godt lige nu. De sidste par måneder er det ikke gået så godt pga. corona. Kunderne kan ikke sælge deres varer, og der kommer derfor ikke nye ordrer. </t>
  </si>
  <si>
    <t xml:space="preserve">Corona er stadig en udfordring. </t>
  </si>
  <si>
    <t xml:space="preserve">Han har ikke selv brugt DI, men hans ansatte har med spøgsmål om corona. De var tilfredse med rådgivningen. </t>
  </si>
  <si>
    <t xml:space="preserve">Absurd bredt spørgsmål. Ved ikke hvor jeg skal starte. Vi har fordoblet vores omsætning, tredoblet antallet af ansatte, firedoblet vores areal og femdoblet vores lager. Vi er ved at gå ind i alle de sidste lande i Amazon, også Japan. Vi kigger også på detail i Kina, og har fat i nogen danskere i Shanghai. Er også på vej på Amazon Sverige. Når vi går ind, går vi all-in. Det er teknisk lettere, fordi vi kan tage rangeringer med. Det er lettere fordi man ikke skal starte helt forfra. </t>
  </si>
  <si>
    <t xml:space="preserve">Går ikke ind i nye lande før vi får et VAT nr. Det er et mareridt. Hvis du dobler eller tredobler alt på 8 mdr. En verden af lort, fedt lort. Som CEO af virksomheden skal jeg guide alle nye ansatte og ledere. Et stykke råvildt i jagttid. At få uddelegeret, det er så stort, at det er svært. Vi har ikke råd til at fejle på samme måde, fordi vi er blevet så mange ansatte. Det er svært at få informationen til at flyde i virksomheden - gigantisk udfordring. Vi har ikke engang mødt mange af dem grundet corona. Coronakrisen gør det ikke lettere, teams det hele. Kører de nye folk ind digitalt. Det bliver meget lettere efter krisen. Simpel pladsudvidelse - sloges med at bygge ekstra lager, fordi vi ligger i en landzone. Der er alle mulige regler om alting. </t>
  </si>
  <si>
    <t xml:space="preserve">Ved ikke. Jeg synes I gør det godt, og vi bruger når vi har problemer. Det har vi brug for nu, er at nogen siger at alle må møde ind og at klone mig selv, så jeg kan nå det hele. Brug for tid og rum, og trods DI kan meget, tror jeg ikke, at de kan hjælpe med det. </t>
  </si>
  <si>
    <t xml:space="preserve">Det går ok. Vi er ikke så hårdt ramt af corona som andre, men selvfølgelig betyder det noget for vores omsætning og udgifter til lønninger. </t>
  </si>
  <si>
    <t xml:space="preserve">Corana. </t>
  </si>
  <si>
    <t xml:space="preserve">Thomas Midtgaard kan ikke umiddelbart pege på noget. Men lønkompensation er et gode og vigtigt for dem.  </t>
  </si>
  <si>
    <t>De laver tilbud og søger materialer til vundne opgaver, og så er der de sædvanlige problemer med at finde bemanding i branchen.</t>
  </si>
  <si>
    <t>Synes, at det er problem, at de kvalificerede ledige skal findes gennem vikarbureauer. Det koster en del at betale de bureauer for deres service.</t>
  </si>
  <si>
    <t>DI kunne overveje, om man kunne lave en service, hvor virksomheder, der mangler medarbejdere, kan oplyse sine kontaktoplysninger. På den måde kan ledige faglærte se, hvor i landet det er muligt at få job.
I Århus skal byggevirksomheder have 2 mio. i egenkapital for at byde på opgaver. Det udelukker mange små virksomheder for at byde på kommunens opgaver.</t>
  </si>
  <si>
    <t>Det går godt, der er fart over feltet</t>
  </si>
  <si>
    <t xml:space="preserve">Det er en stor udfordring, at der er mangel på materialer som rocwhool og flamingo. Det har direkte betydning for virksomheden, som dog ikke ser udmiddelbare løsninger på udfordringen.
Thomas Thomsen kører med specialtransport, herunder møllevinger, og der er konkret to rundkørsler på A11 ved Hanstholm og Silstrup, hvor der er brug for en permanent løsning. Som det er nu, bliver rundkørslerne nedlagt og genetableret, hver gang der skal en stor møllevinge igennem (i alt fire ugers ressourcetungt arbejde inkl. genetablering). Det aftales, at HEML følger op på problemstillingen med relevante parter. 
Det nævnes også, at der er stor ros til samarbejdet med kommunen omkring en rundkørsel på Leopardvej i Thisted, hvor man nu kan komme igennem med særtransporterne. </t>
  </si>
  <si>
    <t xml:space="preserve">DI kunne godt være mere skarpe overfor regeringen, når der er noget, som ikke er foregået korrekt. Det gælder nedlukningen af minkerhvervet i efteråret. Thomas har forståelse for, at man skal passe på med at stå i kulissen og skælde ud, hvis man samtidig vil inviteres med ved forhandlingsbordet. Men når der sker noget, som er direkte ulovligt og/eller vagt begrundet, bør DI reagere mere offensivt. </t>
  </si>
  <si>
    <t xml:space="preserve">Det går fint. Meget at lave. Kniber med at finde arbejdskraft. Tømersvende er svære at skaffe - kvalificeret arbejdskraft. </t>
  </si>
  <si>
    <t xml:space="preserve">Bruger den juridiske del. Føler sig tryg til at ringe til os. </t>
  </si>
  <si>
    <t>Anlægsentreprenørsektionen, Kloaksektionen, Rørtekniksektionen</t>
  </si>
  <si>
    <t>Går godt og ordrebogen er for fuld. 50.000 km kloakledning på privat grund står for udskiftning, og folk bliver heldigvis oftere forebyggende i stedet for brandslukkende i forhold til kloakforholdene.
VH har praktikant og én lærling i øjeblikket (meget lang imellem lærlingeansøgere, selv om alt kører på tablet og elektroniske tegninger).</t>
  </si>
  <si>
    <t xml:space="preserve">Mangler mindst 5 MA til kloak/renovering samt højteknologi/ i kloakbranchen samt direkte kundekontakt (udenlandsk arbejdskraft ikke relevant). </t>
  </si>
  <si>
    <t xml:space="preserve">Kontingent virker for højt for en SMV. </t>
  </si>
  <si>
    <t xml:space="preserve">VH har ikke mærket nedgang </t>
  </si>
  <si>
    <t xml:space="preserve">VH har problemer med at besøge kunder i udlandet pga. restriktioner. </t>
  </si>
  <si>
    <t xml:space="preserve">Skatterne ned :) VH er tilfreds med DIs service. </t>
  </si>
  <si>
    <t>Er i byggebranchen. Og har sindsyg travlt. Udfordringer med at få hentet varer hjem</t>
  </si>
  <si>
    <t>Problemer med at få varer hjem og stigende.</t>
  </si>
  <si>
    <t xml:space="preserve">I kan jo ikke påvirke det internationale marked og prisudviklingen... Men I har gjort noget for coronahåndtering. Et rigtig godt arbejde! </t>
  </si>
  <si>
    <t>Pisse travlt, store ordre. Kom bag på dem at der er så tralvt - på den positive måde.</t>
  </si>
  <si>
    <t>prisstigninger på råvarer</t>
  </si>
  <si>
    <t>Kunne godt bruge en bedre ordning for langtidssygdom. Hvis en medarbejder opsiges skal de dække 7 uger, men ved langtidssygdom "hænger" de på 8 uger betaling.</t>
  </si>
  <si>
    <t xml:space="preserve">Pt går det ikke så godt. De har ingen kunder, pga af manglende fiskeri pga af brexit og pga at der er lukket ned for noget af fiskeriet i det norske farvand. Når fiskerne ikke sejler, så går der skibe ikke i stykker og skal dermed ikke repareres. Dermed ingen kunder til virksomheden.  </t>
  </si>
  <si>
    <t xml:space="preserve">Fiskeribegrænsinger i det norske område og britisk (brexit). Frygter at skulle fyre ansatte. Og de er tæt på, det drejer sig om måneder. Men han forsøgte at være optimistisk. Corona kun en lille smule. </t>
  </si>
  <si>
    <t xml:space="preserve">Få lagt pres på politikerne, sørg for at der bliver lavet en aftale med nordmændene, og så skal der ske noget med brexit. Og det skal gå stærkt, da virksomheden er presset. </t>
  </si>
  <si>
    <t xml:space="preserve">Corona fylder. De er ikke som sådan påvirket på mængden af kørsel. Der er problemer med at få chaufførerne henover grænsen for at komme på arbejde. Eksempelvis når chaufførerne skla ind fra Sverige, hvor der er varierende testkrav. Der er behov for, at myndighederne taler sammen på tværs af landegrænser, og at muyndighederne i øvrigt følger deres egne retningslinjer, når reglerne bliver administreret. 
De har også oplevet problemer med chauffører, der skal Norge. Her er der besværgligheder med påkrævede onlineregistreringer, der bliver ændret hele tiden fra Norges side. </t>
  </si>
  <si>
    <t>Ikke ud over ovenstående.</t>
  </si>
  <si>
    <t xml:space="preserve">Palle Thygesen venter på, at de nye vejpakker/cabotage regler træder i kraft 1. april 2021. Han er spændt på, om reglerne vil blive overholdt, og hvordan det vil blive fulgt op på det fra myndighedernes side. 
Han vil gerne opfordre DI til at følge op på det, og arbejde for at sikre, at vognmændene arbejder under ens regler. Det er for nemt for uorganiserede at gå fri.  </t>
  </si>
  <si>
    <t xml:space="preserve">Det går ikke godt. Virksomheden er ved at blive afviklet.Vera er en af de sidste der er tilbage i DK. Virksomheden fortsætter i Sverige og Nordamerika. Det har ikke noget med corona at gøre. Beslutningen er taget inden coronaen kom. </t>
  </si>
  <si>
    <t>Virksomheden er ved at lukke</t>
  </si>
  <si>
    <t>Vera er optaget af at virksomheden er medlem af DI indtil virksomheden er lukket</t>
  </si>
  <si>
    <t>De har ekstremt travlt, og oplever virkelig et boost i efterspørgslen (særligt siden sommer)</t>
  </si>
  <si>
    <t xml:space="preserve">Pt. mest optaget af at kunne følge med - og få sat det rette hold til vækst. Især et produkt til digital lagerstyring, der optimerer proces med system, der fjerner manuelle processer ift. fakturering, ordrehåndtering - fra pluk til lager mm. har tur i den. Et produkt med 4 år på bagen, som nu bryder igennem - og efter eget udsagn er de ene om dette produkt i den prisklasse. De oplever at markedet omkring dem reagerer - og er dermed langt ned af forespørgsler. Corona har på den måde skubbet til mange af deres kunder, der har udskudt projekter ift. online salg/digitalisering i arbejdsgange år ud i fremtiden. Nu har de fundet ud af, hvor vigtigt det er. </t>
  </si>
  <si>
    <t xml:space="preserve">Meget glade og tilfredse. Har rigtig god glæde af den juridiske rådgivning. Har gået med tanken om, at de gerne vil byde mere ind i DI Handel, når det bliver mere normale tilstande. Har fx interesse i at teame op med DI Handel - fx i forhold til webinar med fokus på logistisk. </t>
  </si>
  <si>
    <t>64.92.30</t>
  </si>
  <si>
    <t>649230 Andre kreditselskaber</t>
  </si>
  <si>
    <t xml:space="preserve">Corona, booste salg og ændring i det overordnede setup, 
Ellers gang i mange markeder: Tyskland,Sverige, UK og Benelux. Kommer ind på markederne via deres partnernetværk. 
De har egne datterselskaber i Seatle, US med 8 ansatte og i NL med fire ansatte. Den danske ejer af Timeextender bor desuden i Seatle. Seatle er valgt pga nærhed til Microsoft. 
Vækksten for deres markeder ligger i US og vest europa. Markeder med høj timeløn. 
Vi kom omkring kontorerne samt samarbejdet med MIT i Bosten. Det kunne de godt tænke sig at blive opdateret på et senere tidspunkt.   </t>
  </si>
  <si>
    <t xml:space="preserve">FORTROLIGT: Går med strategiske overvejelser om at ændre det overordnede ejersetup. </t>
  </si>
  <si>
    <t>Sælger produkter indenfor møbler/assesories/indretning til hotel, resturanter mm - og derfor også sværere på virksomehed i Covid tid. Men nogle også brugt tiden til at lave nyt look i hoteller og dermed købt det.</t>
  </si>
  <si>
    <t xml:space="preserve">Sælge mest udenfor DK og lavet af råmateriale
Meget fokus på ESG krav (fra Bankerne) og dermed ansat ny medarbejder for at bedre at brande bæredygtige, social ansvar og det bliver lavet på en god måde.
Makkoro (kurve) og børnene hjælper kvinderne 
og Vietnam </t>
  </si>
  <si>
    <t xml:space="preserve">Nyt medlem og endnu ikke brugt så meget men gerne mere med CSR, bæredygtighed, </t>
  </si>
  <si>
    <t>Der er rygende travlt, og folk søger selv. Det går godt.</t>
  </si>
  <si>
    <t>Stigende materialepriser og leveringsvanskeligheder</t>
  </si>
  <si>
    <t>Er tilfreds, men føler ikke det store behov for andre ydelser</t>
  </si>
  <si>
    <t>46.73.20</t>
  </si>
  <si>
    <t>467320 Engroshandel med lak, maling, tapet, gulvbelægning mv.</t>
  </si>
  <si>
    <t xml:space="preserve">Det går helt fint under Corona. Vi har en god og sund forretning. Vi har svært ved at få råvarer til vores produktion. Kemi råvarer. </t>
  </si>
  <si>
    <t xml:space="preserve">Vi har svært ved at få råvarer til vores produktion. 
Kemi råvarer.
DSV og Mærsk er helt fucked up.  </t>
  </si>
  <si>
    <t xml:space="preserve">Vi bruger jeg særligt ved ansættelser og det juridiske og det er vi rigtige glade for. 
Vi har også haft kig på jeres tilbud med eksport, netværk og kurser. 
Alt i alt synes vi det er godt at være medlem hos jer og vi får noget for pengene. </t>
  </si>
  <si>
    <t xml:space="preserve">Det går ok, absolut ikke strygende, skal nok holde skindet på næsen. Ting tager længere tid. KAlder nu alle funktionærer tilbage på kontoret. Produktionen har været i gang hele tiden. 
Voldsomt ineressant med off shore projekt i USA "WindYard" (ud fra staten NY). Krydser fingre for at det kommer i gang, og at de får del i det. 
Alle de tender de deltager i skal de aflevere CO2 beregning. 
  </t>
  </si>
  <si>
    <t>Rejserestriktioner - mistet en masse i forhold til Tyskland. Jeg kan personligt rejse frem og tilbage. Bor i Cuxhafen. 
De er afhængige af at kunne rejse ud i verden, men har ikke været ude i 2020- 21. Servicefolkene har heldigvis kunnet bruges hjemme i produktionen. Har prøvet at lave et virtuelt setup med Vestas, men det fungerede ikke. (Installationer i tårne, og gå rundt med kamera fungerede ikke.) 
Optaget af at få afdelingen i Tyskland op at køre, og at få sikret noget serieproduktion til de to fabrikker i DK. 
At kunne omstille hele virksomheden til mere projektarbejde frem for ren prototypeproduktion.</t>
  </si>
  <si>
    <t xml:space="preserve">Kunne godt tænke sig, at når man ringer til jura og spørger om hjælp, får man altid et standardsvar. Kunne være fedt med en konkret anbefaling, så man præcist vidste, hvad man skulle gøre.  </t>
  </si>
  <si>
    <t>Mere travlt end nogensinde.</t>
  </si>
  <si>
    <t>Meget tilfreds.</t>
  </si>
  <si>
    <t>Det, der optager os mest, er genåbningen - vi er en eksportvirksomhed, som sælger meget til Tyskland, og vi hører jo, at de står overfor en bølge tre af corona, så der vil butikkerne jo lukke ned. Det er et problem for os. Vi er en 100% eksportvirksomhed</t>
  </si>
  <si>
    <t xml:space="preserve">Eksport til Tyskland og andre lande er det, der fylder mest i øjeblikket. Vi er en lille virksomhed med en omsætning under 50 mio., men over 25 mio. og lige inden corona kom der ændringer på moms-reglerne. Staten har strammet op, så vi er blevet klemt alvorligt  ift. eksport-moms. Den størrelse vi har betyder, at vi ikke kan få de fordele vi kunne før. Det skete lige før corona. Moms-afregningsregler for mellemstore virksomheder. Virksomheder med en omsætning på op til 50 mio. DKK burde kunne få en fordel, men der bliver vi klemt. </t>
  </si>
  <si>
    <t xml:space="preserve">Vi har kontaktet jer ift. lønkompensation etc., og der har I gjort det godt. Vi har også nogle hjemsendt lige nu. Vi har kun ét ønske og det er at høre om, man kunne ændre på moms-eksport-reglerne. Vi blev fanget af, at vi ikke kan lave om på det. Vi er en ren eksportvirksomhed, så det slår hårdt. </t>
  </si>
  <si>
    <t xml:space="preserve">Udfordret - lufthavnene er i krise - det går naturligvis også udover os. </t>
  </si>
  <si>
    <t xml:space="preserve">Vi har udforinger med projekter. Heldigvis et lille lager - vi mangler nye projekter. Stort prispres i branchen. UK og DE - alle projekter er indefroset. ingen nye udbud. </t>
  </si>
  <si>
    <t>Citat: "Vi knokler røven ud af bukserne hver dag. Der er travlt"</t>
  </si>
  <si>
    <t>Billigere kontingent kunne måske være en mulighed. Vi bruger jer ikke så meget. Føler der er mere hjælp at hente (teknisk rådgivning) for tømrere og murere, men ikke så meget for inden for kloak og anlæg. Så det må DI gerne fokusere mere på eller - alternativt - sætte kontingentet ned</t>
  </si>
  <si>
    <t>Bæredygtighed skal vi blive dygtigere til at få betaling for grønne byggerier. Timelønnede kan skaffes, konstruktører er vanskeligt.</t>
  </si>
  <si>
    <t>vil se mere på kursustilbuddet, digitalisering og bæredygtighed.</t>
  </si>
  <si>
    <t>Regeringen har fejlet i forhold til hjælpepakker, kompesationsordninger og håndværkerfrasrag. Problemer i fragtbranchen er der ikke plads til. Regeringen har sat for meget gang i økonomien, så vi nu er endt ud i at der ikke er nok hænder, lastbiler og varer. Det er stressende, da hans branche ikke har mulighed for at tage ordrer ind, selvom de er der. 
Spørgsmålet der fylder er, om denne vækst i branchen brister om et par år ligesom med finanskrisen. Perioden nu minder om tiden lige før finanskrisen.</t>
  </si>
  <si>
    <t>Allerede nu før der er blevet lukket helt op, er deres forretning presset til bristepunktet. Torben er bekymret for, hvad der så skal ske, når der åbnes op igen efter corona - så er der jo ingen af han tidligere kunder indenfor kantinedrift mm., han kan servicere grundet manglen på arbejdskraft og biler.</t>
  </si>
  <si>
    <t>bruger os ikke - De er kun medlem pga. muligheden for egenforvatling af feriepenge ellers bruger han os ikke.
Torben mener, at der er for meget administration i forhold til sygemeldinger på arbejdspladsen, som blot skal bruges til statistikker. Spild af tid for arbejdsgiver.</t>
  </si>
  <si>
    <t>Konstant omstilling til nye forhold, der ændrer sig på ugentlig basis. Fokus er på at finde new routes to markets. Slag til barer og restauranter er har været lukket i næsten et år. Det handler om at finde nye veje til kunderne, bl.a. via e-commerce. Nye slagskanaler er etableret. Nu handler det om at fine-tune dem.</t>
  </si>
  <si>
    <t xml:space="preserve">Alle brancher er ikke ramt lige hårdt. Restaurationsbranchen er hårdt ramt og  betalt en høj pris for at sikre folkesundheden, mens andre brancher og delbrancher har haft fremgang. At der ikke er en bredere forståelse/erkendelse af den pris, som nogle brancher har måtte betale, opleves som demotiverende. </t>
  </si>
  <si>
    <t>Frygt for, at flere virksomheder i denne branche vil knække nakken, når "normale" tilstande vender tilbage. Det gælder særlligt ift. tilbagebetaling af al den moms, der er blevet udskudt. Her er det afgørende, at momstilbagebetalingen kommer til at ske over en længere periode.</t>
  </si>
  <si>
    <t xml:space="preserve">Ikke helt tilfreds med regeringen. Synes, at de vrider virksomhederne og "de rige". Ønsker politiske ændringer ift. rammevilkår herunder skat. Svære forhold lige nu, men regner med at klare den, bl.a. pga. selskaber i andre lande også. Kæmper en brav kamp. Ønsker øget fleksibilitet ift. afskedigelse af medarbejdere. Kan ikke sætte holdet på den måde, han ønsker det. Oplever markeder i hastig forandring. Køber hovedsagligt varer fra EU, oplever forsinkede leverancer. Bekymret for, om de kan levere og til hvilke priser, når genåbningen kommer. Det kunne have været værre. Ville ikke have gennemført de investeringer, man gjorde for tre år siden, hvis man havde vidst, at der kom en krise. </t>
  </si>
  <si>
    <t>Ville gerne kunne fyre nogle folk lidt nemmere.</t>
  </si>
  <si>
    <t>Ikke noget behov pt.</t>
  </si>
  <si>
    <t>Administration. Regler og systemer. De skal udfylde alt for meget. Især ved de rejsende medarbejdere. Men der er også meget administration generelt.</t>
  </si>
  <si>
    <t>Afmatning på fragtmarked. Omsætning faldet med 10 %</t>
  </si>
  <si>
    <t xml:space="preserve">Få coronaen til at holde op:-)
Er på linje med vores kampagne med at få tøet Danmark op. </t>
  </si>
  <si>
    <t xml:space="preserve">Er udfordret pga. krisen. Og i starten af 2019 havde vi nogle store projekter, og så regnede det i 7 måneder. Så kom corona, og så stod maskinerne stille. </t>
  </si>
  <si>
    <t xml:space="preserve">Miljørapporten er en udfordring - det gør det svært at planlægge. Den skal laves før de kan gå i gang med nedrivning, og man kan ikke regne med, hvornår den bliver lavet.
3f og arbejdstilsynet. Arbejdstilsynet kommer ud og siger at det må vi ikke, og kan ikke svare på, hvad vi så må - der er ingen klarhed over regler. 
Det er tit kun de store der bliver spurgt. Det offentlige: krav som kun de store kan opfylde - det står i udbudsmaterialet, og så ved du at løbet er kørt. Snakker om at sadle om, for det er ikke til at have med at gøre. Mange om buddet, folk gør det billigere og billigere. </t>
  </si>
  <si>
    <t xml:space="preserve">Bedre håndtering af 3F. Har før været i kontakt med os, men kunne ikke få svar. Der er ingen, der ved noget. Har overvejet at melde sig ud. Det ville være en hjælp at få en ud og fortælle, hvordan DI kan hjælpe. Mere specifikke nyheder. </t>
  </si>
  <si>
    <t xml:space="preserve">Mange projekter og meget travlt. </t>
  </si>
  <si>
    <t>Svært at skaffe kvalificeret arbejdskraft. Der er styr på corona på byggepladserne.</t>
  </si>
  <si>
    <t>Man plejer "bare" at ringe og har intet lige nu.
Talt med Torben Davidsen - Tonny Madsens "højre hånd"</t>
  </si>
  <si>
    <t xml:space="preserve">Det går stille og roligt. Vi har mistet mange opgaver pga. corona, men indtil videre, har vi ikke været nødt til at sende vores medarbejdere hjemme. </t>
  </si>
  <si>
    <t xml:space="preserve">Tony siger, at han er tilfreds med vores services. Han skal nok sige til, hvis han får brug for os :-) </t>
  </si>
  <si>
    <t xml:space="preserve">De har travlt. Det går godt. Byggebranchen ikke hårdt ramt. </t>
  </si>
  <si>
    <t xml:space="preserve">LIdt flaskehals i byggebranchen, både håndværker og materialer. Svært at rekruttere de rigtige nye medarbejdere. </t>
  </si>
  <si>
    <t>Det går da. Vi er sluppet let ift. corona, men har måtte indordne os ift. en mand i hver bil og kunder, der ikke lige vil have besøg den dag det var planlagt - der er meget rykken rundt på aftaler og praktiske/administrative ting hele tiden.</t>
  </si>
  <si>
    <t xml:space="preserve">Det vel mere det administrative bøvl, man skal følge. Momsen fylder, vi kan ikke låne. Stor administrativ byrde. Vi er praktikkere. Forsimpeltning af det hele. Man får lov at køre af den akademiske vej, men det er bøvlet. </t>
  </si>
  <si>
    <t xml:space="preserve">Der bliver fokuseret meget på iværksættere, men mange af dem fortsætter ikke. Ordningen omkring partikelfilter - den vej vi skal! Men man kan godt have en for gammel bil, men som er udemærket. Kunne man have 5 frituren i bilen. Gode biler bliver skråttet på den baggrund. Alt for ufleksibel, ikke gennemtænkt. Praktikken ift. logikken. Kom over natten, og vi tør ikke stå frem og sige noget, for så bliver vi stemplet som miljøsvin. Når, der bliver lavet noget, så skal det være ordentligt. Vi må skifte biler og det er en unødig omkostning. </t>
  </si>
  <si>
    <t>COVID-19, har betydet en del for nogle af aktiviteterne, organiseringen.</t>
  </si>
  <si>
    <t>Man bør i branchen være langt bedre til benytte DI-huset. DI kunne overveje hvordan man gør opmærksom de ydelser som medlemmerne har til rådighed via medlemsskabet.</t>
  </si>
  <si>
    <t>Oplever en opbremsning de seneste måneder.  Hjemsendt 1/3 af ansatte med løntilskud.</t>
  </si>
  <si>
    <t>Situationen omkring adgang faglærte er håbløst. 
Priser på råvarer eksploderer helt vildt - lange leveringstider (1/2 - 1 års leveringstid)
Markeder er bremset op og vi har svært at komme ud og komme i kontakt...ikke netværks på samme måder i det nuværende covid miljø.</t>
  </si>
  <si>
    <t>Skabe markedsadgang og kontakt via digitale platforme der erstatter det personlige møde.</t>
  </si>
  <si>
    <t xml:space="preserve">Nyt ERP-system. </t>
  </si>
  <si>
    <t xml:space="preserve">Kom med i DI og i genstart.nu-forløb. Det gav kanon start ifm. corona. Resulterede i det bedste regnskabsår nogensinde. Medførste øget profesionalisering, og de var heldige at få nogle store ordrer og systematik i salg. De har efterfølgende ansat ny sælger, er vækstet med flere folk og skal nu se efter en COO. Har dermed udviklet virksomheden i mere professionel retning. Han vil gerne igang med fokus på ledelse og kurser.  </t>
  </si>
  <si>
    <t>corona. tabt indtjening. Hjælpepakker har hjulpet. Jan/feb var hårde måneder. Ser lysere på fremtiden nu.</t>
  </si>
  <si>
    <t>Har brugt vejledninger fra DI. Er godt tilfreds med den information der er kommet fra DI samt vores interessevaretagelse. Et tilfreds medlem</t>
  </si>
  <si>
    <t>Efter nedlunkinngen i sommerferien er der kommet gang i forretningen igen - er dog ikke kommet igang med eksport.</t>
  </si>
  <si>
    <t>Nej - egentlig ikke. begunstigede af gode lærlinge, som de har kunnet beholde. Digitalisering har fyldt, men har deltaget i flere forløb som har bragt dem frem.</t>
  </si>
  <si>
    <t xml:space="preserve">Meget tilfreds: I gør det godt :-) </t>
  </si>
  <si>
    <t>Deres største udfordring lige nu er de lukkede grænser. 80% af deres produktion går til eksport og fordi de producerer customized både er det nødvendigt, at kunderne kommer forbi og 'mærker' og 'ser' tingene. De har kunder, som gerne vil købe - men ikke kan komme ind i landet.
Han har skrevet til Emil F. Kiær om dette for et par dage siden, men har ikke hørt fra Emil endnu,</t>
  </si>
  <si>
    <t>De er ramt af, at der er mangel på bådebyggere. Det er specialiseret arbejdskraft og der er stor mangel på dygtige håndværkere. De kan ikke selv finde dem i udlandet og bruger derfor danske vikarbureauer, men har i den forbindelse udfordringer med, at de har ansvaret for, at vikarbureauerne betaler medarbejdernes a-skat - og det sker ikke altid. De forstå ikke, at det kan være deres ansvar, at vikarbureauet ikke har styr på tingene.</t>
  </si>
  <si>
    <t xml:space="preserve">Han syn's vi gør det meget godt .... Men kunne godt have ønsket sig, at DI havde sat et andet perspektiv på debatten i medierne, hvor det har heddet sig, at virksomhederne har fået kompensationspakker. Hans budskab er, at det primært er medarbejderne, der har haft glæde af dem og ikke virksomhederne. Derudover siger ha, at DI gør mange ting rigtig godt, personalejura er fantastisk - de får altid hjælp med det samme, </t>
  </si>
  <si>
    <t xml:space="preserve">Malersektionen er den lille efter fusionen. Ikke godt!
Oplever hjemmesiden som dårlig, den er ikke brugervenlig nok. 
meget positivt ifbm. corona rådgivning
Stor utilfredshed med konkret sag: byggesag med u.e., fra Litauen hvor der har været mæglingsmøde. DI rådgiver ikke  </t>
  </si>
  <si>
    <t xml:space="preserve">utilfreds med den malerfaglige rådgivning men tilfreds med den generelle personalejuridiske.  </t>
  </si>
  <si>
    <t xml:space="preserve">Der skal mere specialist viden på maleroverenskomsten 
Mængden af lovpligtig statistik er for stor. </t>
  </si>
  <si>
    <t>Skaffe varer til kunderne - både til de proffessionelle og de private. Der er stor efterspørgsel på byggematerialer.
Træ er steget i pris, men det er med udgangspunkt i, at prisen ikke er steget meget de seneste 10 år.
Til gengæld er prisen på stål og hård træ fra østen stabil.</t>
  </si>
  <si>
    <t>Den alt overstigende udfordring er at skaffe varer til kunderne.</t>
  </si>
  <si>
    <t>Virksomheden er meget glade for DI's service og hjælp, hvor der gøres stor brug af personalejura, som altid har svar på rede hånd.
DI har tidligere hjulpet virksomheden i en retssag, som blev vundet.</t>
  </si>
  <si>
    <t>Det går rigtig godt, der er meget travlt og mange nye opgaver. De arbejder meget med bæredygtighed og reducering af deres CO2-aftryk.</t>
  </si>
  <si>
    <t>Der er store problemer med at få nok kvalificeret arbejdskraft. De prøver at afhjælpe manglen ved at tage lærlinge og oplære ufaglærte personer. STOR udfordring er ift. opgaver i Københavns Kommune, hvor politiet ikke har ressourcer til at hjælpe med fjernelse af ulovligt parkerede biler. Det er blevet meget værre inden for det sidste års tid, og betyder spild af tid og penge, fordi firmaet er nødt til at tage ud til den samme opgave flere gange, når der holder biler i vejen.</t>
  </si>
  <si>
    <t>Arbejde for bedre forhold/ressourcer hos politiet - især i Københavns Kommune - så der bliver taget hånd om ulovligt parkerede biler ifm. kranarbejde. Iflg. Thomas Thaulov sker det ugentligt at opgaver ikke kan påbegyndes eller færdiggøres pga manglende fjernelse af biler.</t>
  </si>
  <si>
    <t xml:space="preserve">Det går godt, på trods at halvdelen af deres marked er forsvundet pga. afvikling af minkproduktion i Danmark. </t>
  </si>
  <si>
    <t>Mere end 50% af deres omsætning var til minkbranchen. Firmaet afventer kompensationsordning til følgehverv. Venter utålmodigt på bekendtgørelse om kompensationen. Men er i fuld gang med at opdyrke nye markeder, bl.a. inden for entreprenørbranchen.</t>
  </si>
  <si>
    <t>Afvikle alt bureaukrati - især regler inden for arbejdsmiljø. Firmaet foreslår, at der på lige fod med "cykelbogholder" åbnes mulighed for en "cykelsikkerhedsrepræsentant", som flere virksomheder kan dele.</t>
  </si>
  <si>
    <t>Det går faktisk godt. De er ordreproducerende og bygger værktøjer for kunder. Primært indlands med kunderne bruger deres værktøj til at lave produkter til eksport. Derfor er de indirekte afhængige af at Danmark har god adgang til eksportmarkederne. 
Før Corona og for omkring 4 år tilbage, var der en tendens til at alle skulle købe værktøjer i Kina. Det var en udfordring. Fornemmelsen fra Werner er, at meget af produktionen af værktøjer kommer tilbage fra Kina til DK. Corona har gjort, at det har været nemmere og mere trygt at hente produktionen tæt på sig, og derudover fornemmer han, at der ligger en ny strategi i mange virksomheder om at insource.   
Fremstød i Sverige og måske Tyskland</t>
  </si>
  <si>
    <t xml:space="preserve">Fra sommer til efterårsferie - et hul med ordrer. Alt var gået i stå. Beslutningstagerne var gået i stå. Måske Corona, US valg. Man afventede og ville ikke beslutte sig. Werner er meget afhængig af langsigtede investeringer, og det er nok den største udfordring lige nu. </t>
  </si>
  <si>
    <t xml:space="preserve">Uddannelsespolitik og især indenfor værktøjsmagere
Har ikke så meget tilovers for EUX, da de ikke føler at EUX eleverne har samme dedikation til virkeomheden som traditionelle lærlinge. De ser virkeomheden for meget som "bare" et  parktiksted. 
Er meget tilfreds med DI og de tilbud vi har. Vil kigge lidt mere på de tilbud FFI har og især i forhold til Sverige og tyskland. </t>
  </si>
  <si>
    <t>Går godt. har haft et godt 2020, hvor de har fået det til at køre trods corona. Materialemangel. Særligt på isoleringmateriale. Stor efterspørgsel har givet forsyningsproblemer</t>
  </si>
  <si>
    <t xml:space="preserve">Materialemangel giver søvnløse nætter. Delvis pga. corona. Godt, hvis DI kunne rykke på dette. </t>
  </si>
  <si>
    <t xml:space="preserve">Gode infomails fra LSS, der kommer hurtigt efter ændringer. Læser og følger DI's anbefalinger.  </t>
  </si>
  <si>
    <t xml:space="preserve">Det går fint, der er meget travlt. </t>
  </si>
  <si>
    <t xml:space="preserve">For meget arbejde. Har dog ikke problemer med arbejdskraft, for har dem han skal bruge. </t>
  </si>
  <si>
    <t xml:space="preserve">Han bruger os ikke - men er godt tilfreds med at vide, at vi er her. Han er primært medlem pga. overenskomst. </t>
  </si>
  <si>
    <t>At finde arbjde</t>
  </si>
  <si>
    <t>At holde folkene igang</t>
  </si>
  <si>
    <t>Syntes vi skal arbejde mere intenst på at ændre lovgivningen vedr. ansættelser/fyringer (fx. hvis der anstættes en der skal på barsel, kommer denne person bagerst i køen hvis der efterfølgende fyres - da der ikke må forskelsbehandles - dvs. så er det en af de "gamle" medarbejdere der skal fyres) og det er meget utilfridsstillende at man ikke selv må bestemme hvem man vil have ansat. 
Utilfreds med hjælpepakkerne til håndværkere - de skal som udgangspunkt gå på fordeling af arbejdet.</t>
  </si>
  <si>
    <t>Det går fint, var ikke præget af nedlukningen i Nordjylland.</t>
  </si>
  <si>
    <t>Nej, havde en konkret sag med en medarbejder, der var sygemeldt, men han er nu opsagt for 3 uger siden, og de har ikke hørt noget fra det.</t>
  </si>
  <si>
    <t>Han får fin hjælp, når han ringer, og han har ikke forslag til forbedringer.</t>
  </si>
  <si>
    <t xml:space="preserve">Har meget travlt. Næste ordrer fylder frem for det langsigtede perspektiv. </t>
  </si>
  <si>
    <t xml:space="preserve">Adgang til kvalificeret faglig arbejdskraft er en udfordring. Priserne på materialer stiger også i stor stil lige nu. Det kan blive en udfordring på sigt, når udgifterne skal betales. Måtte afskedige enkelte medarbejdere i starten af corona - men ellers er virksomheden gået helt fri. </t>
  </si>
  <si>
    <t xml:space="preserve">Virksomheden bruger primært personalejurisisk rådgivning og er godt tilfreds. Har ikke kendskab til andre services - der er derfor brug for at levere mere målrettet kommunikation til byggevirksomheder med 20-40 ansatte. </t>
  </si>
  <si>
    <t>1) Materialestigninger og hvordan dette skal takles overfor kunderne. Pt varsles der stigninger på op mod 30-60 pct. i markedet. 2) Lønninger hos tømresvenden: det er ikke lønnen der er et problem, men alle de ekstra tillæg (pension, feriebetaling m.fl.) der kommer oven i, som går det dyrt. 3) Overenskomstforhandlingerne: Hvorfor lave en mindsteløn, når ingen (bortset fra østeuropæere) går til mindstelønnen, men istedet får en langt højere løn.</t>
  </si>
  <si>
    <t>Sammen som ovenfor. + Udfordring med administration af indberetninger og byggetilladelser, som kræver meget mere tid i dag end for blot 1,5 år siden (fx for et parcelhus til 6 mio. kr. kræver det i dag 37 timers arbejde til administration).</t>
  </si>
  <si>
    <t>Positivt at vi ringer ud og spørger! 1) Vigtigt at DI er tilstede lokalt med lokaleafdelinger rundt om i landet, kan være nervøs for, at der sidder masser af akademikere i København langt væk fra virksomhederne - "flere folk ud i marken". 2) Gør noget ved lærlingeproblematikken: Vi skal have lærlinge, de er vigtige, men det er dyrt i dag + de skal ud og arbejde og ikke sidde lang tid på skolebænken, før de kommer ud i virksomhederne.</t>
  </si>
  <si>
    <t>Går ok, at overholde aftaler</t>
  </si>
  <si>
    <t>Har lært at leve med Corona, ingen særlige udfordringer</t>
  </si>
  <si>
    <t>Er generelt godt tilfreds med medlemskabet</t>
  </si>
  <si>
    <t>-	Vi bliver trykke af hård konkurrence på udbudssiden og håndværkere der vil have mere i løn på den anden side
-	Ikke håndværkere nok = løn pres. 
-	Kolleger ringer og fisker håndværkere, med tilbud om højere løn.</t>
  </si>
  <si>
    <t>-	Rigtig mange henvendelser fra privatkunder, som ikke har penge nok til at betale – det bruger vi meget spildtid på. 
-	Hård konkurrence, også på offentlige opgaver
-	Høje prisstigninger på materiale – svært ved at få det hjem hos bygherrerne fordi prisindeks halter efter, og indeks indeholder meget andet end materialer, så vi får ikke fuld kompensation.
-	Vi bliver trykket af hård konkurrence på udbudssiden og håndværkere der vil have mere i løn på den anden side
-	Kigger meget på DI, DI Dansk Byggeri og Træsektionens hjemmeside. Finder mange gode  ting på hjemmeside og får hurtig og god service, når der er spørgsmål
-	Ingen specielle oplevelser omkring fusion – det kører som det plejer
-	Vi bruger Erhvervsjura i DI Dansk Byggeri en del – hurtig og god service</t>
  </si>
  <si>
    <t>Kører fint nok. Mærker ikke noget til Corona. Altid været heldig og haft noget at lave. Mere gang i den end normalt.</t>
  </si>
  <si>
    <t>Altid været 25 man - og ikke interesseret i at være flere. 
Tingene bliver ikke nemmere - fx byggetilladelse. Kan man ikke gøre selv længere - det skal forbi en ingeniør. Nye regler og love. Vi skal lave alt selv. Tror det bliver sværere for de mindre virksomheder.</t>
  </si>
  <si>
    <t xml:space="preserve">For mange nye regler og bureaukrati. For mange bliver uddannet til at sidde bag skrivebord - for få faglærte. Dem der bliver uddannet til at sidde bag skrivebord, de skaber deres eget arbejde - altså mere bureaukrati  </t>
  </si>
  <si>
    <t>Det går rigtig godt, har travlt og mange ordrer. Rigtig meget at lave, både hos privatkunder og offentlige kunder.Sælger trapper og salget til private går strygende. Er mest optaget af at nå at komme rundt til alle kunderne. Corona har gjort at ,  har udviklet onlinesalgsmøder, hvor kunderne virtuelt kan gå rundt i udstillingen. Det virker og det vil privatkunderne rigtig gerne.</t>
  </si>
  <si>
    <t>Corona er en udfordring ift. montering hos private, der skal tages store forholdregler, har haft en udfordring hvor en montør viste sig at være smittet,  og hvor kunden efterfølgende skulle orienteres. Glæder sig til at vende tilbage til en kombi af fysiske og virtuelle salgsmøder.</t>
  </si>
  <si>
    <t>ER rigtig godt tilfredse. Men er skuffet over at mindstelønnen ikke hævet ved OK2020, så mængden af udenlandsk arbejdskraft kunne blive reduceret.</t>
  </si>
  <si>
    <t>Vi er fulgt med fra Dansk Byggeri til DI. Det er jeg ikke glad for. Dansk Byggeri var langt mere i øjenhøjde for et firma af vores type og størrelse. DI virker i alt for høj grad som en organisation for store virksomheder og med alt for meget fokus på temaer, der ikke er relevante for Jepsen – især eksport.
Jeg er især ikke begejstret for Lars Sandahl. Jeg er lodret uenig med ham i stort set alle forhold vedrørende Corona. Føler hans forslag virker som ikke-gennemtænkte panikhandlinger. Især hvad angår vaccinationspas, som inddeler folk/medarbejdere i A og B-hold. Det gør det samtidigt svært på lederplan at få tildelt den slags magtbeføjelser, hvor man skal træffe upopulære valg. Vi overvejer faktisk at skifte til Dansk Håndværk.</t>
  </si>
  <si>
    <t>Lønpres - de ansatte er urimlige - der er lige 4 der har sagt op. Mangler arbejdskraft.</t>
  </si>
  <si>
    <t xml:space="preserve">Det samme som i punkt 1. </t>
  </si>
  <si>
    <t>Har brugt DI med lønkompensation.</t>
  </si>
  <si>
    <t xml:space="preserve">råvarerne stiger - i canada er der kommet en bille som kan smitte træet. Englænderne hamstrer træ - </t>
  </si>
  <si>
    <t xml:space="preserve">det samme som ovenfor - lønkompensation </t>
  </si>
  <si>
    <t>forventer det samme som tidligere</t>
  </si>
  <si>
    <t>Det går fint i virksomheden. De sidste 14 dage har der været lidt stilstand, men der er nok i bøgerne, så ingen panik.</t>
  </si>
  <si>
    <t>Virksomheden har ingen nævneværdige udfordringer.</t>
  </si>
  <si>
    <t>Virksomheden bruger stort set ikke DI, men de få gange, der har været behov, har de modtaget tilfredsstillende svar.</t>
  </si>
  <si>
    <t>[Fik fat i virksomheden, men den adm. direktør var ikke længere i virksomheden (jeg har sendt mail med info til medlem@di.dk) og den nye havde ikke mulighed for at tale.]</t>
  </si>
  <si>
    <t xml:space="preserve">Går forrygende. Utrolig travlt, særlig efter corona ramte. </t>
  </si>
  <si>
    <t>Forsøger at undgå at sige nej til for mange nye kunder + udvælger en kerne af stamkunder at holde fast i + oplevede at der var lang indkøring før omgivelserne forstod, at der var stor travlhed i byggeriet trods eller måske ligefrem pga. corona + har generelt godt styr på rekruttering, men på det seneste svært at skaffe erfarne svende. Har ikke udenlandsk arbejdskraft</t>
  </si>
  <si>
    <t>Virksomheder klarer tingene selv. Har en enkelt gang for et par år tilbage haft brug for hjælp fra Dansk Byggeri i personalesag, hvilket forløb godt og professionelt. Har oplevet DI-Dansk Byggeri-fusionen som gnidningsfri, men beder om, at vi er OBS på, at byggeriets dagsordner og synlighed ikke drukner i det store DI. Synes nemligm at det gamle Dansk Byggeri havde et meget stærkt "brand"</t>
  </si>
  <si>
    <t>Virk har nok at lave men vi tjener for lidt, presses både fra de helt små og de store virksomheder</t>
  </si>
  <si>
    <t xml:space="preserve"> kæmper meget med priser og omkostninger. Allan ser med frygt frem til næste regnskaber. </t>
  </si>
  <si>
    <t>Allan læser ikke vores nyheder og mails, han blev opfordret til i det mindste at læse direkte nyhedsmails med "nødvendig" viden.
DI sender for mange generelle mails.</t>
  </si>
  <si>
    <t>Vi hører ikke en skid fra DI! Hul i de store sager, efter en pause i efteråret. Folk hamstrer materialer.</t>
  </si>
  <si>
    <t>Prisstigningerne - men vi har snakket godt om det med kunder. Indtil videre er det ikke steget så meget.
Folk er langsommere end normalt til at reagere på tilbud, men har stadig godt i bogen. Folk er lidt påpasselige i øjeblikket</t>
  </si>
  <si>
    <t>Skrevet lidt ud om reglerne for prisstigninger. Kom gerne med et par eksempler. 
Jeg tænker at denne henvendelse skal gå til Louise Dahl Krath Jensen. Jeg synes selv at det er en god ide, da vi får lidt flere spørgsmål om det end normalt.</t>
  </si>
  <si>
    <t xml:space="preserve">Har meget at se til. På Bornholm er der næsten normale tilstande. I mangler stumper. Hvid isolering. mangler bindemiddel. Mandskab mangler man også.  Har ikke udlændinge. Mest bosættere. Erhvervskolen. Mangler sikkerhed. </t>
  </si>
  <si>
    <t>Forsyninger....
Prisstigninger nu på træ og kommer også på de andre varer.
Ikke ramt af corona</t>
  </si>
  <si>
    <t>Virksomhedsoverdragelse (generationsskifter).</t>
  </si>
  <si>
    <t>Vi skal ikke brokke os. Oplever prisstigninger og det er først nu, at der er noget med materialemangel. 
Har prøvet at søge efter medarbejdere, men det har ikke været godt, så nu har man besluttet ikke at tage flere ind.
Har seks lærlinge og det fungerer super fint.
Har lidt ind mod byen. Arbejder for sig selv. Har kunne køre igennem indtil nu.</t>
  </si>
  <si>
    <t xml:space="preserve">Kommunerne er presset på byggeansøgninger. Myndighedsbehandlinger tager længere tid. Alle kommuner. </t>
  </si>
  <si>
    <t>Har ikke den store brug af DI. Følger lidt med i nyhedsbrevene, der giver et godt overblik og hvis der er noget, så ringer de bare ind og får den hjælp, som de har brug for</t>
  </si>
  <si>
    <t>Kun fordel nedlukning Nordjylland. Arbejder mest lokalt.</t>
  </si>
  <si>
    <t>Ingen aktuelle eller akutte behov</t>
  </si>
  <si>
    <t>BYG garanti sikkerhed - af hensyn til kunderne.</t>
  </si>
  <si>
    <t>Det går fortræffeligt. Masser at lave.</t>
  </si>
  <si>
    <t xml:space="preserve">Leveringstider på materialer. Og prisstigninger. </t>
  </si>
  <si>
    <t>Er rigtig godt tilfreds med DI's service. Ingen konkrete forslag.</t>
  </si>
  <si>
    <t>De er en branche, hvor der er masser at lave, og det er dejligt. Byggematerialer er dog begyndt at blive lidt dyre, men det vidste han godt, vi ikke kunne gøre noget ved - det var med et smil på læben, han sagde det.</t>
  </si>
  <si>
    <t>Det ville være rart med helt klare regler på området omkring afhænding af asbestholdigt materiale og generelt på området for afhænding af materialer, som kræver særlige forholdsregler.</t>
  </si>
  <si>
    <t>De er meget glade og tilfredse og var meget glade for at at de fik en opringning.</t>
  </si>
  <si>
    <t xml:space="preserve">Godt. Travlt år. </t>
  </si>
  <si>
    <t xml:space="preserve">Vores branche ikke ramt af corona. Tænke lidt over hvor mange mennesker på pladserne. Jungletrommer siger, at der kan blive mangel på materialer. </t>
  </si>
  <si>
    <t>Det går. Vi har ikke røde tal, men det er det ringeste år i mange år. Omkostningerne er steget på grund af corona, og vi har faldende omsætning. Vi specialiserer os i svampeskader, og mange ting er stoppet på grund af corona. Det lysner nu.</t>
  </si>
  <si>
    <t xml:space="preserve">Vi mangler de gode sager. Det skal man have for, at det bliver et godt år. </t>
  </si>
  <si>
    <t>Nej, vi skal selv løse tingene.</t>
  </si>
  <si>
    <t>Travlt med mange opgaver.</t>
  </si>
  <si>
    <t>Corona restriktioner, færre der kommer til møder mv.</t>
  </si>
  <si>
    <t>Det går som udgangspunkt godt med mange opgaver men det er vanskeligt af skaffe arbejdskraft</t>
  </si>
  <si>
    <t>Firmaet mangler kvalificeret arbejdskraft. Prisen på arbejdskraft presse op af store projekter i markedet</t>
  </si>
  <si>
    <t>Hjælpe at sætte fokus på uddannelsen af Murer og Tømrer. Der bør indarbejdes certifikater til truck og manitu i uddannelsen da dette bliver et konkurrenceelement virksomhederne i mellem. På den måde sikres det at alle kan betjene disse hjælpemidler som efter hånden er nødvendigt at af kunne begå sig på en byggeplads.</t>
  </si>
  <si>
    <t xml:space="preserve">Han har travlt fredag og siger at der ikke er noget særligt i øjeblikket. Han er klar over sammenlægningen og ved at vi er her hvis han har udfordringer. han er en mand af få ord, der ikke har så meget tid til at snakke. </t>
  </si>
  <si>
    <t>Han har travlt og er tilfreds</t>
  </si>
  <si>
    <t>Vi fungerer fint for ham- han ved at vi er her</t>
  </si>
  <si>
    <t>Byggebranchen - de har travlt</t>
  </si>
  <si>
    <t>'Vi mangler folk'</t>
  </si>
  <si>
    <t xml:space="preserve">Nej - er med i DI Dansk Byggeri for at have Byg Garanti. </t>
  </si>
  <si>
    <t>Det går rigtig godt. De har været lidt udfordret pga. mindre ordretilgang - men det ser ud til at det vender nu. Vinteren har været hård - men nu hvor vejret bliver mildere er der kommet gang i ordrene igen.</t>
  </si>
  <si>
    <t xml:space="preserve">Prisstigninger på træ har været et problem - da tilbud givet i 2020 nu har fået en prisstigning ift. træet - men differencen har virksomheden indtil videre valgt at "æde" selv. </t>
  </si>
  <si>
    <t>De bruger os når de har juridiske spørgsmål - så de var alt i alt rigtig godt tilfreds.</t>
  </si>
  <si>
    <t>Det har gået godt i lang tid, men nu corona begynder at give en smule udfordringer nu i forhold til arbejdsopgaver. De har ikke lige så mange opgaver og der er en del ventetid på byggetilladelser.</t>
  </si>
  <si>
    <t>De skal til at se på, om de kan fortsætte med samme bemanding eller om de skal til at afskedige folk i forbindelse med ordrenedgangen.</t>
  </si>
  <si>
    <t>Nej, han er tilfreds med vores hjælp.</t>
  </si>
  <si>
    <t xml:space="preserve">Meget travlt i øjeblikket - formentlig effekt af udbetaling af indefrosne feriepenge og negative renter i banken, højere håndværkerfradrag og tilskud fra Bygningspuljen.
Har fået samme service i DI som i DB, fx vedr. AB 18-regler for underleverandører og mulighed for at få dækket stigende materialepriser </t>
  </si>
  <si>
    <t xml:space="preserve">Svært ved at følge med efterspørgslen. Svært at finde nye hvalificerede folk. Har allerede fem lærlinge - vanskeligt at optage flere.
Også lidt bekymret for at der kan komme et dyk i imsætning, når samfundet åbner op igen. 
Krav om cerificerede brandrådgiver for nybyggerier over 600 m2 giver udfordringer. Det fordyrer byggerier og tager lang tid at få på plads.  </t>
  </si>
  <si>
    <t>Arbejde politisk på, at håndværkerfradraget bliver ved med at være på det nuværende niveau.
Arbejde poltisk på, at krav om certrificeret brandrådgiver bliver mere fornuftigt - f.eks.. tager hensyn til brugen af bygningen - en lagerhal for maskiner er ikke så kritisk som en sportshal</t>
  </si>
  <si>
    <t xml:space="preserve">Det går rigtig godt, der er travlt. </t>
  </si>
  <si>
    <t xml:space="preserve">Ingenting. Ingen udfordringer her. Rigtig meget run på. </t>
  </si>
  <si>
    <t xml:space="preserve">Det eneste var i forhold til fusionen med DI og Dansk Byggeri. Der var der ikke styr på, hvem de skulle tale med, når de ringede herind. </t>
  </si>
  <si>
    <t>Det går godt og stærkt, pristigningerne optager ham nu. Leverandørernes prisstigninger og mangel på faglærte - tømrere</t>
  </si>
  <si>
    <t>V giver faste tilbud, men leverandørernes priser stiger så hurtigt, at det går ud over indtjeningen. DUX lærlinge er for dyre. Han har 5 lærlinge og vil gerne, de er blot for dyre. Måske skulle der være større tilskud til lærlinge</t>
  </si>
  <si>
    <t>Have fokus på, at selvom det går godt lige nu, så kommer der måske nedtur om 1 år, når alle danskere er taget ud at rejse, i stedet for at reparere deres huse. Der kommer et stop og en bølgedal. Til den tid er der måske brug for hjælp til de små håndværkere og lette nogle byrder</t>
  </si>
  <si>
    <t>Det går fint. De har noget at se til, men er lidt presset af corona.
Store prisstigninger på materialer er et problem.</t>
  </si>
  <si>
    <t>Priser på materialer er et kæmpeproblem. De ser ind i et problem i forhold til at kunderne ikke vil betale det det koster.
Lønpresset er et stort problem.</t>
  </si>
  <si>
    <t>Han er godt tilfreds. De problemer, han har, kan vi ikke rigtig hjælpe med - det er et udbudsproblem (på materialesiden).
Genkender tendenserne fra finanskrisen.</t>
  </si>
  <si>
    <t xml:space="preserve">Det går godt. Det der optager dem mest lige nu er, at de har travlt. Og at regeringen så laver tiltag, som der ikke er brug for. F.eks. tilskud til energioptimeringer. De har rigeligt at lave i forvejen (også med energioptimeringer), så det har bare sat ekstra pres på branchen. De har nu svært ved at skaffe materialer. Andre sektorer bløder (under corona), og der er ikke behov for hjælp til at sætte gang i byggesektoren.  </t>
  </si>
  <si>
    <t>De har været ramt af corona pga. de lange isolationsforløb, når medarbejdere har været nærkontakt og skal testes af flere omgange. Det skaber udfordringer, når de har 1 ude hver uge. De er ude ved mange private og derfor udsat for smitte løbende. De gad godt vaccineres. 
De har 3 lærlinge. Den ene var sendt hjem fra skole pga. corona. Så tog tømmermesteren dialog med den teksniske skole, så han i stedet fik lov til at komme ud til dem i perioden. Det krævede dog nogle kampe. Der er behov for at skabe fleksibilitet i de enkelte forløb på de tekniske skoler.</t>
  </si>
  <si>
    <t xml:space="preserve">Når man ringer ind til omstillingen i DI, så burde der være en tastekode, så man kunne angive let, at det er DI Dansk Byggeri, man vil tale med. Digitalisering af omstillingen.  </t>
  </si>
  <si>
    <t>Knud kunne ikke træffes og ingen andre havde mulighed for at svare</t>
  </si>
  <si>
    <t>Lagt ned af arbejde og forespørgsler - håber andre får lov at åbne så de udbetalte feriepenge også kan anvendes i andre brancher. Kommenterede: "Ved godt, at I gerne vil have håndværkerfradraget og energipulje", men virksomhedens bekymring er overophedning og, at kunderne bliver sure, når virksomheden er nødt til at sige nej til opgaver. Virksomheden arbejder primært med privatkunder.</t>
  </si>
  <si>
    <t>Bekymret for overophedning i branchen. Se svar vedr. spm. 1.</t>
  </si>
  <si>
    <t xml:space="preserve">Positiv over sammenlægningen af Dansk Byggeri og DI. Kan få fat i relevante medarbejdere i DI. Fint med øget "professionalisering" i DI i forhold til Dansk Byggeri. Har ikke særlige ønsker eller forslag til noget, DI kan gøre bedre for virksomheden. </t>
  </si>
  <si>
    <t>Mange opgaver for private. Erhverv holder igen med opgaver.</t>
  </si>
  <si>
    <t>Store problemer med at få byggetilladelser fra kommunerne, et stort problem. Svært at få kvalificeret arbejdskraft.</t>
  </si>
  <si>
    <t>Er tilfredse.</t>
  </si>
  <si>
    <t xml:space="preserve">Arbejdet. Det går fint. </t>
  </si>
  <si>
    <t xml:space="preserve">Priserne stiger på træ. Leveringstider på produkter som fx døre og vinduer, flamningo og tagsten. Det er udbud og efterspørgsel. </t>
  </si>
  <si>
    <t>Godt spørgsmål. DI gør det, I skal. Ikke noget. Han er meget tilfreds. Jo, sæt kontingentet ned.</t>
  </si>
  <si>
    <t>Arbejder seks uger i DK og er hjemme to uger i Litauen, og det medfører tests og evt. karantæne. Det er lidt besværligt.</t>
  </si>
  <si>
    <t>Nævner ikne nget særligt, men siger med et "grin", at der er mange regler at skulle følge. :-)</t>
  </si>
  <si>
    <t>Har talt  med Pia Wamberg.
De har været optaget af at skaffe flere ansatte, det har ikke været nemt - men nu er det fuldt bemandet. De er den eneste virksomhed i Danmark på området, så de får fuld opmærksomhed for gode faglige kontakter.</t>
  </si>
  <si>
    <t>Nej det har de ikke.</t>
  </si>
  <si>
    <t>De bruger vores hjemmesider med sidste nye viden indenfor løn, ansættelse o.lign.</t>
  </si>
  <si>
    <t>Ikke ret til lønkompensation. De er i en proces, hvor de ansætter ret mange, fordi de er ved at opruste i forhold Europa. De sælger indkøbsløsninger til både de offentlige myndigheder og private. Undersøger marked for leverandører, kører udbud. Source to pay.</t>
  </si>
  <si>
    <t>Udfordringen er at nurse de små virksomheder. Få markedet til at ændre sig. Man kan sjældent ændre ved det offentliges måde at arbejde på. Mange medarbejdere har været hjemsendt - det skaber frustration. Coronatiden har ikke været forældrevenlig. Nogle har fået psykiske problemer.</t>
  </si>
  <si>
    <t>VH oplyser, at DI gør det godt. Vi kunne måske godt påvirke regeringen i højere grad i forhold til erhvervslivet. Ikke kun i forhold til økonomi, men også på den personlige sammenhængskraft. Fokus på familier og det psykiske. Større skel mellem offentlig og privat. Gerne mere politisk indflydelse.</t>
  </si>
  <si>
    <t>Jeg blev henvist til økonomidirektøren, der ikke havde tid og i øvrigt mente, at de var blevet ringet op af DI tidligere om det samme</t>
  </si>
  <si>
    <t>Politisk åbning af landet haster meget.
Medarbejdere lider under at børn er hjemme, de kan ikke passe arbejdet og det har psykiske konsekvenser, for både børn og voksne.</t>
  </si>
  <si>
    <t>Som selvstændig retter man ind, men Steen savner en forståelse i det politiske system, savner lidt at DI rejser sig for ham og for landet.
Mette styrer for hårdt, vi er nødt til at åbne mere op og være villige til at betale prisen for det.</t>
  </si>
  <si>
    <t>Landets bilafgiftspolitik er forkert, man sænker afgift på hybridbiler, de kører kortere på literen, vejer 200 Kg mere og kræver mere vedligehold. 
El mangler under normale forhold forsat aktionsradius og problem er gensalgsværdi, en 3 år gammel elbil er værdiløs.
Politikkerne bør gå vejen med i en periode renere diesel og så satse på brintbiler. Brintbiler er fremtiden og det haster.
DI skal ind og markere sig mere politisk på brintbils dagsorden.</t>
  </si>
  <si>
    <t>det går godt</t>
  </si>
  <si>
    <t>ordre mæsigt går det godt</t>
  </si>
  <si>
    <t>ikke noget bortset fra de lovede opkald se næste felt</t>
  </si>
  <si>
    <t>Det går fint. Virksomheden har ingen problemer, går fint med afsætning af produkter</t>
  </si>
  <si>
    <t>Corona. Holde afstand og passe på at personalet ikke bliver syge. Ellers intet.</t>
  </si>
  <si>
    <t xml:space="preserve">Virksomheden er meget tilfreds med den rådgivning og hjælp de får i Dansk Industri BCS Mejerierne. Har umiddelbart ingen forslag til forbedringer/nye tiltag. </t>
  </si>
  <si>
    <t>(Morten havde meget travlt, og jeg skulle gøre det hurtigt. Han havde kun et par korte bemærkninger til corona): Vi synes IKKE I har fået den rigtige balance igennem rent politisk. Vi synes, I burde give beslutningsretten tilbage til erhvervslivet. Vi skal have gang i samfundet. Der bliver lukket alt for hårdt og langsomt op. Virksomhederne kan godt selv tage ansvaret.</t>
  </si>
  <si>
    <t>Vi er en relativ coronaresistent branche. Vi har ikke fyret en eneste og har ikke fået støtte. Vi har håndteret det selv. Der skal bare åbnes op.</t>
  </si>
  <si>
    <t>Det er ikke klart for os præcis hvilke medlemsskab vi har i DI - Rådgiverne, Smegelaug etc. Det er vi forvirrede over. Det byrde være mere klart.</t>
  </si>
  <si>
    <t>Det går rigtig godt. De har rigitg meget at lave.</t>
  </si>
  <si>
    <t>Nej, det har de ikke. De kæmper bare for at følge med.</t>
  </si>
  <si>
    <t>DI gør det rigitg godt. Er tilfredse med rådgivningen de, når de har brug for det. Er glad for at kunne kontakte transportvagten. Har fået god hjælp derfra.</t>
  </si>
  <si>
    <t xml:space="preserve">Aldrig har så stor ordrebeholdning som nu. </t>
  </si>
  <si>
    <t>Voldsomme prisstigninger på materialer + leverancer af materialer (udfordring). Er positivt ramt af corona - større omsætning. Leverer meget til det private marked, som er i kraftig vækst. Har ikke pt problemer med at skaffe arbejdskraft.</t>
  </si>
  <si>
    <t>Det går fint, som det går nu. Har stillet juridiske spørgsmål - har altid fået god hjælp.</t>
  </si>
  <si>
    <t>25.94.00</t>
  </si>
  <si>
    <t>259400 Fremstilling af lukkeanordninger, bolte, skruer og møtrikker</t>
  </si>
  <si>
    <t>Coronasituationen, nedgang i salg til europæiske kunder. Bruger DI's personalejuridiske rådgivning og er meget tilfredse.</t>
  </si>
  <si>
    <t xml:space="preserve">Er overordnet tilfredse. Gjorde opmærksom på at DI via SMV indsatsen bl.a. kan hjælpe virksomheder ud i verden, og at vi rådgiver om eksport og kan hjælpe med de dokumnetationskrav, som ofte er ift. kunder i EU. </t>
  </si>
  <si>
    <t>Det går rimeligt godt. Unicool er kommet godt igennem corona-perioden, selvom der selvfølgelig har været udfordringer med fx mødeaktiviteter. Men der har ikke været væsentlige begrænsninger på vores aktiviteter, og vores salg går godt. Aftalen om udskydelse af moms har været god for vores virksomhed.</t>
  </si>
  <si>
    <t>Corona har gjort, at Unicools servicefolk ikke altid kan komme ud på virksomheder og servicere vores køleløsninger. Det har været en udfordring, men vi har fået det løst hen ad vejen.</t>
  </si>
  <si>
    <t>Ved at være mere aktiv i politisk interessevaretagelse ift. grøn omstilling. Unicool sælger løsninger, der kan reducere CO2-udledning og dermed understøtte den grønne omstilling. De løsninger, vil vi gerne have bliver mere synlige.</t>
  </si>
  <si>
    <t>Bruger meget tid på at genere tilbud og lave tilbud - rådgive kunderne. Men mange kunder er afventende pga. corona - de er lang tid om at træffe beslutning, når det gælder større projekter. Det er også svært, når vi skal have folk ud at rejse - hvilke regler gælder, og hvordan navigerer vi i skiftende krav? Salg af mindre reservedele kører faktisk bedre end vanligt, men det er de store projekter, kunderne er afventende omkring.</t>
  </si>
  <si>
    <t xml:space="preserve">Den største udfordring er, at kunderne er i venteposition ift. de store projekter. Når verden åbner mere op, får vi pissetravlt. Så til efteråret får vi travlt. Vi har en oplevelse af, at kunderne står og venter på, at verden åbner mere, og lige pludselig kommer ordrene. </t>
  </si>
  <si>
    <t xml:space="preserve">Vi har haft en sag med, om vi skal rejse eller ej - det er meget vigtigt, at vi får helt klare regler om, hvad der gælder for erhvevsrejser. Det er svært at finde ud af, hvad der er rigtigt og forkert. Vi har behov for gode, præcise opdateringer. Der sker hele tiden nye ting, så det er enormt vigtigt, at kort over rejsemuligheder på DI's hjemmeside fx er opdateret. </t>
  </si>
  <si>
    <t>Henrik sidder i møde, jeg har aftalt med Heidi, at jeg sender Henrik en mail.</t>
  </si>
  <si>
    <t xml:space="preserve">Vi har det godt. Vi har kun fået en lille nedgang i omsætningen. Vi har en meget stabil gruppe af medarbejdere. </t>
  </si>
  <si>
    <t xml:space="preserve">Vi forsøger at differentiere vores tilbud for at blive ved med at være relevante. </t>
  </si>
  <si>
    <t xml:space="preserve">Vi bruger ikke DI super meget. Vi var tidligere i Dansk Erhverv i noget der hedder søsportsbrancheforeningen. Den lukkede for nogle år siden, hvor vi derefter flyttede til DI. </t>
  </si>
  <si>
    <t>Industriens Arbejdsgivere i Danmark, Kjøbenhavns Smedelaug, DI Vand</t>
  </si>
  <si>
    <t>Haft stille måneder - men fra 1. marts er det ved at åbne igen. 96-97 % eksporteres.</t>
  </si>
  <si>
    <t>UK - svært at få varer ind på bagsiden af Brexit.
Fragtpriser er mere end fordoblet pga. Covid.
Hjemmearbejde (sociale... m.v.)</t>
  </si>
  <si>
    <t xml:space="preserve">Vi sælger ikke til ret mange steder, hvor vi skal have politisk pres (det gælder mere ift. Unisense Environment - politisk pres).
Information er vi glade for... Lattergas problematik ift. EU.  </t>
  </si>
  <si>
    <t>Business as usual - udvikler virksomheden. Der er kommet nogle bump på vejen: Corona. Giver problemer ift. arbejde i udlandet, de har folk i både Norge, Texas og Holland. Har kostet en del problemer - jobs hvor kunder er utilfredse bl.a. ift. karantæneregler. Tabt store ordrer for 27-28 mio. i Norge pga. karantæneregler. Meget træls. Håber snart det går den rigtige vej - indenfor håndværksbranchen er alle entreprenører bundet af deadlines, så Corona sætter ikke en stopper for arbejdet. Heldige og dygtige - ingen nedgang i omsætning pga. corona.</t>
  </si>
  <si>
    <t>Nej ikke udover Corona. Ikke tilfreds med OK (se svar på næste spørgsmål)</t>
  </si>
  <si>
    <t>Ikke tilfreds med overenskomsten som DI forhandler - stort problem at fritvalg stiger hvert år. Der bliver ikke tænkt på helheden. Vi er gået fra 0-11 pct. over de sidste 8 år, det forholder man sig ikke til. Psykologisk er det rigtig træls. Mange medarbejdere får langt over 200 kr. i timen, og så bliver fritvalg oveni rigtig dyrt. Eller ganske tilfreds med medlemskabet hos DI.</t>
  </si>
  <si>
    <t>Det går godt, og deres digitale undervisning er corona-venligt. Er vokset ca 25 pct i 2020 og forventer samme i 2021. Det går over stok og sten, og strategierne er ændret markant (hurtighed også international udvikling, f.eks. Tyskland og Frankrig. Starter kontor i Tyskland i løbet af næste par måneder via hjælp fra Robert. Frankrig: få nye kunder også men arbejder mere på det nu. Kunderne er universiteter især.</t>
  </si>
  <si>
    <t>International forretningsudvikling (og har godt fat i Robert vedr. Tyskland.
ALEM knytter kontakt til Virginie vedr. Frankrig.</t>
  </si>
  <si>
    <t>Mange DI initiativer har slagside til Sjælland og København - husk også at tænke Jylland og møder.
Husk de mindre medlemsvirksomheder - også til international markedsudvikling.
ALEM knytter kontakt til DI REG, Aarhus.</t>
  </si>
  <si>
    <t>det går godt. Corona giver både positivt og negativt.  vi har lært at leve med det.</t>
  </si>
  <si>
    <t xml:space="preserve">vi arbejder både med digital og bæredygtig,  </t>
  </si>
  <si>
    <t xml:space="preserve">trækker ikke på os.  Får maaaange mails men slette bare </t>
  </si>
  <si>
    <t xml:space="preserve">Det går rigtig godt, og der er ikke noget specielt, der optager virksomheden lige nu. </t>
  </si>
  <si>
    <t xml:space="preserve">Virksomheden oplever ikke udfordringer, heller ikke med corona, da virksomheden udfører arbejde for butikskæder, supermarkeder, der har åbent under corona, så det har de ikke mærket noget af. </t>
  </si>
  <si>
    <t>Der var ikke noget i øjeblikket, som DI kunne gøre bedre for virksomheden. Han bruger os til fx personalejura (lærlinge spørgsmål). Han var opmærksom på, at han herudover kan bruge os til fx erhvervsjura, entrepriseret, og arbejdsmiljø. Overordnet et meget tilfreds medlem.</t>
  </si>
  <si>
    <t>Går fantastisk, større ordrebeholdning end nogensinde, ansætter folk. Også godt på eksportsiden. Eksport til Norge, Finland. Eksport er10 pct. af omsætningen. Fokus på Danmark, byggebranchen er kunden,</t>
  </si>
  <si>
    <t>Lidt udfordringer med at finde tilstrækkeligt med nye ansatte, men det går.</t>
  </si>
  <si>
    <t>Intet pt.</t>
  </si>
  <si>
    <t xml:space="preserve">Kører meget godt. Bygger vandværker m.m. og det skal bygges uanset hvad, passer på os selv grundet corona, personale kører i hver sin bil, mødes uden for. Ikke berørt af corona. </t>
  </si>
  <si>
    <t xml:space="preserve">Den største udfordring er, at de huske at bruge mundbind. </t>
  </si>
  <si>
    <t xml:space="preserve">Gerne differentiere lidt i nyheder. Kan man gøre noget, så man ikke får alle nyheder, men kun dem der er relevante for ens eget område. </t>
  </si>
  <si>
    <t>Det går godt. Virksomheden har travlt. Vækst i virksomheden forbindelsen Corona.</t>
  </si>
  <si>
    <t xml:space="preserve">Det går generelt godt for virksomheden, som ikke er ramt af nogen udfordringer i forhold til nedenstående. </t>
  </si>
  <si>
    <t xml:space="preserve">Udbuddet af den arbejdskraft virksomhederne anvender er lavt.  </t>
  </si>
  <si>
    <t>Det går ganske godt.</t>
  </si>
  <si>
    <t>Der ikke noget som sådan der fylder lige nu.</t>
  </si>
  <si>
    <t>Jeg snakkede med Anja Nielsen, der står for meget af det praktiske hos Vannerup. Jeg snakkede også med Anja ifbm. GenstartNu kampagnen.
De er meget tilfredse med deres medlemsskab. De får altid gode og hurtige svar på deres henvendelser.</t>
  </si>
  <si>
    <t>Virksomhed har fint med ordre og har fortrinsvis opgaver indenfor erhverv. Virksomhed har ikke været specielt påvirket af corona og har ikke anvendt hjælpepakker eller lign.</t>
  </si>
  <si>
    <t>Virksomhed kan være påvirket af at skaffe arbejdskraft, løser det ved pt. at anvende ekstra arbejdskraft fra vikarburea med udenlands arbejdskraft. Virksomhed oplever stignende priser på byggematerialer, som påvirker deres indtjening.</t>
  </si>
  <si>
    <t xml:space="preserve">Virksomhed ønsker hårdere lønforhandlinger / overenskomstforhandlinger. Specielt bløde værdier som (fx. barns syg) påvirker deres drift. Virksomhed har 8 lærlinge og har ønske om kortere skoleforløb og mere arbejdstid, da byggebranchen har større oplæring i faget. </t>
  </si>
  <si>
    <t>Det går godt i virksomheden. De har travlt som aldrig før. 
De er selvfølgelig optaget af coronasituationen og de udfordringer, der følger med der.</t>
  </si>
  <si>
    <t xml:space="preserve">Corona. De har ikke problemer med at finde arbejdsopgaver, men har udfordringer med materialemangel og adgang til priser. De oplyser, at markedet er meget nervøst og det er derfor svært at tjene penge på trods af, at der er mange opgaver. De føler også, at de bliver jagtet af Arbejdstilsynet, fordi Arbejdstilsynet ikke henvender sig til de udenlandske virksomheder pga. sprogbarrierer og tilsynet går derfor meget grovere til værks overfor de danske virksomheder, som de kan kommunikere med og som gerne vil overholde reglerne. </t>
  </si>
  <si>
    <t xml:space="preserve">De kunne godt tænke sig, at DI havde en tættere dialog med Arbejdstilsynet. Blandt andet på baggrund af det beskrevne i pkt. 2. </t>
  </si>
  <si>
    <t>Det går godt, og som det plejer stort set. Firmaet har gode, faste medarbejdere og der bliver bygget igennem. Der er ingen særlige temaer, der optager udover at lave forretning og tjene penge som altid. Folk vil gerne bygge nyt hus, men der er jo kun de grunde til rådighed som der nu engang er.</t>
  </si>
  <si>
    <t xml:space="preserve">Der tales om hamstring af gulvisolering i branchen. Men han mener nu, at der er nok til alle.Sammenligner med dengang Mette Frederiksen lukkede Danmark ned og alle skulle hamstre dagligvarer. Der har ikke været nævneværdig sygdom og corona har ikke påvirket firmaet i det hele taget. De har ikke haft behov for at indrette sig særligt af den grund.  </t>
  </si>
  <si>
    <t xml:space="preserve">Har fået personalejuridisk hjælp et par gange. Men derudover ikke specifkke behov. </t>
  </si>
  <si>
    <t xml:space="preserve">Det går godt. Er kommet godt igennem corona. Fokus på pulje omkring genbrugshjælpemidler (har været i dialog med DI om dette). Digitilisering. </t>
  </si>
  <si>
    <t xml:space="preserve">Når de har haft brug for DI, så har DI meldt sig på banen. Medlem af DI Lifescience - der er DI godt i gang med mange ting, men DI går måske lidt for meget på liste fødder, og han kunne godt ønske sig, at DI kom lidt mere ud af starthullerne. Samligner DI med Dansk Erhverv, som efter medlemmets opfattelse klarer det bedre og er mere tydelige.
Eksempel: Lønkompensation, årsregnskaber afsluttes på et ukomplet grundlag, fordi regeringen ikke har styr på udregningsmetoden - har brug for at DI træder mere i karakter. Har brug for at DI er bedre til at stå op for medlemmerne i pressen. </t>
  </si>
  <si>
    <t xml:space="preserve">Bilindustrien er ramt. Særligt opbygning af gulplade bilerne. Kan mærke at bilforhandlere og fabrikkerne har været lukket. Det er små udsving i afgifter osv. der hurtigt kan lukke blimarkedet. </t>
  </si>
  <si>
    <t xml:space="preserve">Stor nedgang hos eksisterende bilkunder. Kigger på nye markeder. F.eks. byggeindustrien. Her har de fået i hvertfald en ny kunde og er på jagt efter flere.  </t>
  </si>
  <si>
    <t xml:space="preserve">Er meget tilfreds. Har fået hjælp af personalejura ifb. hjemsendelse gode coronaråd
Læser nyhedsbrevene og springer det der ikke er relevant over. </t>
  </si>
  <si>
    <t>De har meget travlt - leverer til byggeriet (positivt). Det, der fylder allermest er de stigende stålpriser. Jeg fortalte ham, at DI er opmærksomme på denne udfordring, som kan have udspring i den handelsaftale, som EU lavede tilbage i november.</t>
  </si>
  <si>
    <t>De er meget opmærksomme på den grønne dagsorden - men synes det hele er lidt bureaukratisk. Omtalte projekt Klimaklar SMV og hjemmesiden, hvor der fremadrettet vil være meget hjælp at hente - aftalt, at jeg tilsender ham et link til siden. Endvidere omtalt, at Erik Johnsson er meget på SDG-dagsordenen og han med fordel kan kontakte ham, hvis han har brug for hjælp. Det var han meget glad for.</t>
  </si>
  <si>
    <t>Søren havde ingen ønsker til forbedringer - italesatte selv at han var meget dårlig til at bruge os. Da Venti A/S også er medlem af Fremstillingindustrien anbefalede jeg ham at downloade vores APP (hurtige informationer og direkte kontakt til jura-vagten) Bad ham samtidig bruge mig som kontaktperson i huset, uanset hvilken udfordring han måtte sidde med, så skal jeg nok hjælpe ham videre i huset.</t>
  </si>
  <si>
    <t xml:space="preserve">Arbejder fortsat hjemmefra, men det går okay. De har travlt. </t>
  </si>
  <si>
    <t xml:space="preserve">Sædvanlige udfordringer ved hjemmefra - hvordan får man medarbejderne til at være en "gruppe", team-følelsen er svær at opretholde. Folk føler sig lidt alene med deres arbejde på trods af teamsmøder og fredagskagemøde, men folk prioriterer det ikke så højt ved hjemmearbejde kontra når man er på kontoret. SAmtidig kigger de på, hvordan man kan udnytte hjemmearbejde fremadrettet for at nedsætte huslejen. 
Samtidig svært med at få hjemmekontor sat korrekt op. Ikke alle har fået opsat rigtigt kontor derhjemme. Det vil de gerne have bedre fokus på fremadrettet. </t>
  </si>
  <si>
    <t xml:space="preserve">Den nye ferielov kan blive svær. De vil gerne bruge juravagten mere. </t>
  </si>
  <si>
    <t>Han har slet ikke tid til at medvirke, men melder, at det går ufattelig godt.  NB: Bemærk i øvrigt, at telefonnummeret i SO ikke længere er i brug. Han fanges på tlf: 20 60 40 50</t>
  </si>
  <si>
    <t xml:space="preserve">Han melder, at det går ufattelig godt. </t>
  </si>
  <si>
    <t>Havde for travlt til at tale, men skyndte sig at sige, at de er fint tilfreds med medlemskabet af DI.</t>
  </si>
  <si>
    <t>Fint tilfreds</t>
  </si>
  <si>
    <t xml:space="preserve"> - </t>
  </si>
  <si>
    <t>Den adm. direktør Johnny Vestergaard var ikke til at træffe i dag, og det var deres regnskabschef - Kirsten Pedersen -, der tog telefonen. Kirsten ville meget gerne høre, hvad jeg ringede om og benyttede lejligheden til at fortælle, at hun var meget glad for DI og at de særligt bruger personalejura. Hun savner ofte klare svar, når hun ringer med en juridisk problemstilling, så det fik vi en god snak om, hvordan hun kan sikre sig at få i fremtiden. Jeg bad hende hilse Johnny Vestergaard og sige,, at jeg havde ringet for at høre, hvordan det står til hos dem, så han ved, at vi er optagede af at være tæt på vores medlemmer.</t>
  </si>
  <si>
    <t xml:space="preserve">Det går godt for virksomheden - og der er generelt godt gang i byggesektoren. Produktionen har hele tiden været oppe og køre på trods af Corona, men funktioærerne er ved at være trætte af at være hjemsendt. </t>
  </si>
  <si>
    <t xml:space="preserve">Covid-19 situationen bekymrer fortsat, især hvis der skulle komme  en tredje bølge - om byggeriet så kan blive ved med at opretholde aktivitetsniveauet. I Tyskland står man formentlig over for en tredje bølge og de er et vigtigt eksportmarked, så vigtigt, at COVID-19 ikke eskalerer. Har en del medarbejdere, der pendler over grænsen fra både Tyskland og Sverige og det bøvler de desværre med, - det kan tage lang tid for medarbejderne at komme på arbejde. </t>
  </si>
  <si>
    <t xml:space="preserve">Virksomheden ønsker så smidig grænsependling som muligt, da det ellers bliver for administrativt tungt. Især grænsependling til Sverige har svære kår, så DI må gerne presse på for smidig grænsependling for arbejdstagere. Indførslen af Corona-pas hurtigst muligt er også afgørende, så  Andreas og co. kan komme ud af landet - har f.eks. en del produktion flere steder i Skandinavien, som de ikke kan besøge, hvilket er problematisk. Så DI må også gerne presse på her. Det er også vigtigt at få den udenlandske arbejdskraft inden byggeriet tilbage (mange bliver hjemme pga. COVID-19), hvis ikke det lykkedes, risikerer byggerierne at gå i stå.. </t>
  </si>
  <si>
    <t>Det går godt  - der er fast beskæftigelse</t>
  </si>
  <si>
    <t xml:space="preserve">Mangler medarbejdere. De unge vil ikke arbejde, Vil ikke bruge medrbejdere med bopæl i udlandet. 
De unge har ingen moral - de vil ikke køre som det kræver. De vil arbejde fra 7-16, men ikke uden for den arbejdstid. Sproget er en udfordring. De skal tale dansk i Danmark. </t>
  </si>
  <si>
    <t xml:space="preserve">Rekruttering af arbejdskraft. Det er en udfordring med kontraktskørsel. LÆringe er ikke en mulighed - de skal kunne køre fra dag et, og det kan elever ikke. </t>
  </si>
  <si>
    <t>30.11.00</t>
  </si>
  <si>
    <t>301100 Bygning af skibe og flydende materiel</t>
  </si>
  <si>
    <t xml:space="preserve">På vej ind i højsæson og har rigtigt travlt. Kravler ud af krisen. Størstedelen af kunder kommer Norge, hvilket under Corona har gjort det svært. Orderbogen er kort, men man er positiv. </t>
  </si>
  <si>
    <t>Få unge til at vælge håndværksfag. Har lærlinge, men har ikke ville ansætte lærlige under Corona. Bessluttet at ansætte to nye lærlige. På længere sigte er udfrodringen af få arbejdskraft</t>
  </si>
  <si>
    <t xml:space="preserve">Det kører rigtigt godt og vi har haft god erfaringer. </t>
  </si>
  <si>
    <t>27.52.00</t>
  </si>
  <si>
    <t>275200 Fremstilling af ikke-elektriske husholdningsapparater</t>
  </si>
  <si>
    <t xml:space="preserve">Nyudvikling af varmepumper - for fem  år siden bibeholde produktion i DK - omsætning på +35%  </t>
  </si>
  <si>
    <t xml:space="preserve">Stabilisere produktionen - hver mand producerer 3 varmepumper om dagen. - Udfordringen er at finde de rigtige folk - for at finde 5 tager de 10 ind.  </t>
  </si>
  <si>
    <t>Vi søger hjælp til hvordan vi kan gøre det bedre end det vi gør i dag.</t>
  </si>
  <si>
    <t>Corona - Stor frustration over manglende genåbning. Meget bøvlede processer for at gøre brug af hjælpepakker. Det rammer primært underleverandører til virksomheden. Udlejningsfirmaer er ikke omfattet af hjælpepakker.</t>
  </si>
  <si>
    <t>Coronarestriktioner. Stort behov for genåbning.</t>
  </si>
  <si>
    <t>Fokus på politisk interessevaretagelse - særligt med fokus på genåbning/lempelse af coronarestriktioner. Benny viste ikke, at virksomheden var medlem af DI. Vil gerne kontaktes med mere information om relevante ydelser.</t>
  </si>
  <si>
    <t xml:space="preserve">Det går fint. Har ikke været påvirket af corona-krisen. Efterspørgslen har været uændret sammenlignet med før corona-krisen. </t>
  </si>
  <si>
    <t>Ikke nogle udfordringer.</t>
  </si>
  <si>
    <t>DI gør det godt. Virksomheden er kommet ind via Dansk Byggeri. Ser frem til at kunne deltage i fysiske events igen nu i regi af DI.</t>
  </si>
  <si>
    <t>Det går godt - relativt set i forhold til sidste år. Corona rammer godt og skidt. Nedgang i industrirenovation. Øget i private kunder.</t>
  </si>
  <si>
    <t>Det er svært at få chauffører. Overvejer lærlinge. Grøn omstilling er forbundet med store udgifter. Overvejelser om, hvilken løsning der skal vælges. Men det fylder meget hos dem og de er ambitiøse.</t>
  </si>
  <si>
    <t>DI gør det godt.</t>
  </si>
  <si>
    <t>Det køre der ud af, og der er masser at lave.</t>
  </si>
  <si>
    <t xml:space="preserve">De har en del sygdom blandt de ansatte, så det fylder en del. Det er ikke Corona relateret. De oplever mangel på arbejdskraft - der er gang i branchen, så det er svært at finde folk. De har 6 lærlinge, og det er let at finde nye.  </t>
  </si>
  <si>
    <t xml:space="preserve">De har ikke bud på, hvad vi kan gøre bedre. De bruger os ikke i dagligdagen... Så det eneste ønske var mindre skat. </t>
  </si>
  <si>
    <t xml:space="preserve">Går fint - forsyningsvirksomhed, folk bruger varme og folk betaler. Pengeinstitutter har givet under corona frustration i forhold til de kunder, der betaler direkte i banken - corona har ikke påvirket iøvrigt. Fuld gang i grøn omstilling - bl.a konvertering til gas. Ny Fjernvarmeregulering - men har kritisk masse, så ikke et problem. Er dog ked af centraliseringstankegang hos embedsværket. </t>
  </si>
  <si>
    <t>Ikke umiddelbart.</t>
  </si>
  <si>
    <t>Bruger ikke DI meget - kun til personalesager, som har været få. Driver politik og dagsordener gennem Dansk Fjernvarme, men også store nok til at drive dagsorden selv.. Synes det er godt at DI er der for de små og mellemstore, men mange af de store kan selv.</t>
  </si>
  <si>
    <t>De har oplevet en ca. 10% nedgang under corona, men ikke nok til, at de har måtte afskedige medarbejdere.</t>
  </si>
  <si>
    <t>De vil gerne høre mere om muligheden for en lokaloverenskomst med 3F lignende den Falck har med 3F.</t>
  </si>
  <si>
    <t>De er generelt meget tilfredse med DI</t>
  </si>
  <si>
    <t>det går godt, virksomheden kører meget stabilt uden de store udsving.</t>
  </si>
  <si>
    <t>nej, alt er meget stabilt, og coronapandemien har ikke haft nogen effekt, hverken på virksomhedens drift eller på afsætningen af klinker primært til eksport til Tyskland.</t>
  </si>
  <si>
    <t>bruger DI meget lidt, da medarbejderstyrken er meget stabil og fordi der ikke opleves de store udfordringer for virksomheden.</t>
  </si>
  <si>
    <t xml:space="preserve">Producerer VVS produkter til badeværelser (dattervirksomhed i større koncern). Det går over stok og sten. Udfordringen pt. er at kunne følge med efterspørgslen. Ultimo marts 2020 lukkede man alle fabrikker i 2 uger pga. frygtet kraftig nedgang. Det gjorde der også en lille måned, men derefter eksplodere markederne og har gjort det lige siden. </t>
  </si>
  <si>
    <t xml:space="preserve">Har svært ved at brokke sig over noget som helst. Man kan sige at der selvfølgelig er en flaskehals i øjeblikket ift at kunne følge med efterspørgslen, men det er en flaskehals ift. egne fabrikker. </t>
  </si>
  <si>
    <t>Jimmi er meget tilfreds med den service, virksomheden får fra DI. Han oplever den ikke direkte selv så meget, men hører kun godt fra de af hans medarbejdere, som har kontakt med DI. Aftalt at jeg sender Jimmi en oversigt over DIs Services for at genopfriske hvad vi har på hylderne.</t>
  </si>
  <si>
    <t>Det går "skide godt" - positive og har rigeligt at lave. Kan kun lige følge med, med de eksisterende kunder, der bestiller mere end før.</t>
  </si>
  <si>
    <t>Han skal bruge flere folk, så han lejer folk fra andre lignende små virksomheder. Han vil ikke "stjæle" fra de andre, og desuden vil det bare presse løningerne op. Han undrer sig over bygherrene ikke sørger for bedre corona-sikring for de forskellige grupper af bygningsarbejdere. For mange spiser frokost i de samme skurvogne, - og selvom det er på skift i grupper, så bliver der ikke sprittet af eller udluftet godt nok. Han vil hellere betale sine medarbejdere til at spise i deres egne biler, så smittefaren bliver mindre.</t>
  </si>
  <si>
    <t>Minimumskontingentet for DI medlemskabet er for højt, - ikke for ham med 8-9 medarbejdere, - men for de små virksomheder i hans branche med 1-2 medarbejdere.</t>
  </si>
  <si>
    <t xml:space="preserve">Det går fint. Tingene går ikke så hurtigt som det plejer grundet Coronasituationen Det er ikke så effektivt pt. Det er økonomisk dyrt. Ellers pæn vækst.  </t>
  </si>
  <si>
    <t xml:space="preserve">Påvirket af Corona. Internationalt selskab, som har brug for håndværker fra udlandet. Det er svært at få til landet og hjem igen pga. reglerne. Deres arbejde er mindre effektivt, folk kan ikke sidde sammen på kontoret. Tiden går fra til at sende folk til coronatest. Svært når man har folk der arbejder hjemmefra og det er svært at få skabt en projektkultur. </t>
  </si>
  <si>
    <t xml:space="preserve">Er ret tilfreds med DI. DI har været gode til at varetage industriens interesser. Lobbyarbejdet har været godt i forhold til politikerne. Modtaget nogle gode forklaringer på at fortolke reglerne. Skabeloner i funktionærkontrakterne er blevet indviklede efter Dansk Byggeri er kommet med i Dansk Industri. Så det er mindre praktisk og svært at gå til. Nem adgang til Michael Svane gør det nemt at få hurtigt svar og det er meget belejligt. </t>
  </si>
  <si>
    <t>Der er højkonjunktur i byggebranchen - så det går rigtig godt</t>
  </si>
  <si>
    <t>Har ikke de store erfaringer med DI - men har generelt et godt indtryk</t>
  </si>
  <si>
    <t>talt med Michael Hesselbjerg Rasmussen
gået fri af corona, omkostninger, svært at navigere - test af personalet, ramt af nedlukningen</t>
  </si>
  <si>
    <t xml:space="preserve"> i projektmarked - hvad bliver strukturerne, kunderne vil mere grønt </t>
  </si>
  <si>
    <t xml:space="preserve">synergier, kursus og netværk, transparens og føle sig genkendt. </t>
  </si>
  <si>
    <t xml:space="preserve">Virksomheden har meget travlt, så det går rigtig godt. Der er ikke noget specielt, der optager virksomheden.  </t>
  </si>
  <si>
    <t xml:space="preserve">Virksomheden har ikke udfordringer, der fylder særligt i øjeblikket. Eneste udfordringer har været med hensyn til corona, fordi virksomheden udfører forsikringsskader for private, hvor det har været vanskeligt at komme ind i boligerne, men virksomheden oplever ikke de store udfordringer, da det går rigtig godt og de har travlt med deres forretning. </t>
  </si>
  <si>
    <t xml:space="preserve">Der var ikke noget, som DI kunne gøre bedre for virksomheden. Virksomheden bruger os engang imellem bl.a. til fagtekniske og juridiske spørgsmål indenfor byggeri. </t>
  </si>
  <si>
    <t>Corona + hjælpepakker. Kunne bruge mere og lave. Glad for Dansk Byggeri, som bruges ofte, herunder navnlig personalejura og erhversjura</t>
  </si>
  <si>
    <t>fagforeninger på byggepladser  + 48 timersmøder</t>
  </si>
  <si>
    <t>Kurser i virksomheden om overnskomst</t>
  </si>
  <si>
    <t>Det går rigtigt fint. Vi lever af at udvikle og markedsføre en biomarkør, der kan bruges til corona. God forretning for os. Godt for life science og for os. Balanceret budskab - vi vil gerne hjælpe. Og det er det, vi gør. Bestemt bedre for os end så mange andre lige nu. Tarveligt at brokke sig, når vi ser, hvordan andre har det lige nu :-( Glad men ikke skadefro.</t>
  </si>
  <si>
    <t xml:space="preserve">Nej. Ikke ud over de normale issues. </t>
  </si>
  <si>
    <t xml:space="preserve">Nej, det er der nok ikke. Har kollega, der er mere inde i relationen (økonomi/HR) - hun styrer relationen. Vi sidder ikke lårene af jer, og vi er glade for det, vi får. Vi har "heldigvis" ikke så meget mere. Men rart med politisk talerør og corona-updates. </t>
  </si>
  <si>
    <t xml:space="preserve">Registreringsafgiftsspørgsmålet. Kunderne har ikke råd til at betale afgift, som de først få retur tidligst i juli måned. </t>
  </si>
  <si>
    <t xml:space="preserve">Registreringsafgifter, se ovenfor. </t>
  </si>
  <si>
    <t xml:space="preserve">DI har gjort det godt under corona-krisen, i det politiske arbejde og hjælp til virksomhederne. For bilbranchen har de politiske tiltag omkring registreringsafgifter haft negativ betydning for salget og der er behov for at DI hjælper, se anmodning om kontakt nedenfor.  </t>
  </si>
  <si>
    <t>47.78.40</t>
  </si>
  <si>
    <t>477840 Kunsthandel og gallerivirksomhed</t>
  </si>
  <si>
    <t>Det går rigtig godt, og der er masser af arbejde. Den daglige drift af virksomheden fylder mest,</t>
  </si>
  <si>
    <t>Det kører godt, og der er ingen udfordringer.</t>
  </si>
  <si>
    <t>Han er meget positivt overfor DI, og DI opfylder den forventning af ydelser/assistance, som han indmeldte sig for.</t>
  </si>
  <si>
    <t>ikke specielt ramt af corona, alt er fint og travlt. Godt med ift digital omstiling og ikke store udfordringer med at skaffe arbejdskraft</t>
  </si>
  <si>
    <t xml:space="preserve">eksport er vanskelig pga rejserestriktioner, men klares i vidt omfang virtuelt. </t>
  </si>
  <si>
    <t>Godt tilfreds med DI og DIs ydelser, som bliver brugt efter behov. Ønsker at DI får afsat Mette Frederiksen - men har fuld forståelse for at DI altid arbejder med den siddende regering med henblik på at få de bedst mulige vilkår for virksomhederne.</t>
  </si>
  <si>
    <t xml:space="preserve">EU lande kuner grænseproblemer. </t>
  </si>
  <si>
    <t xml:space="preserve">Lønkompensation og hjælpepakker alt for adm. tugt. </t>
  </si>
  <si>
    <t>Styr på regler og ansøgninger og dybt taknemmelig for nyhedsbreve og opdateringer ifbm. Corona. Godt at ringe rundt. Et tilfælde hvor kontakten med DI har været langsommelig. Hum læste i avisen at frontpersonale kunne få vaccine men det tog for lang tid at få et svar ud af DI som ikke havde hørt om dette men i avisen blev der henvist til organisationerne for mere info. Deadline var meget kort og der savde hun at DI vidste noget. Det var så med.arb. org der havde info og de nåede at få meldt til vaccine lige inden frist.</t>
  </si>
  <si>
    <t>kan ikke få fat i Viuff Anlæg på nummeret fra SO</t>
  </si>
  <si>
    <t>Det går godt i virksomheden - de får solgt deres varer.</t>
  </si>
  <si>
    <t>Der er store udfordringer med leverancen af materialer. Og der er store prisstigninger, ca. 40%. Man kan ikke nej, hvis priserne er for høje, man slås nærmest om at få materialerne. Det er svært at får den rigtige arbejdskraft.</t>
  </si>
  <si>
    <t>Der er udfordringer, når der skal bruges murerelever. De Tekniske skoler bestemmer for meget. Der mangler fleksibilitet. Det kunne været noget DI gik ind i. Der er ingen problemer, når det er tømrerelever man skal bruge.</t>
  </si>
  <si>
    <t>Fabriksbetonforeningen</t>
  </si>
  <si>
    <t>23.63.00</t>
  </si>
  <si>
    <t>236300 Fremstilling af færdigblandet beton</t>
  </si>
  <si>
    <t>Vi har så travlt, men materialemangel kan bremse omsætningen i de kommende måneder</t>
  </si>
  <si>
    <t>Kunderne er der men svært at skaffe materialer</t>
  </si>
  <si>
    <t xml:space="preserve">Nye brandkrav gør det svært med den udvidelse de har gang i. </t>
  </si>
  <si>
    <t>46.12.00</t>
  </si>
  <si>
    <t>461200 Agenturhandel med brændstoffer, malme, metaller og kemiske produkter til industrien</t>
  </si>
  <si>
    <t>Der er ingen udfordringer i øjeblikket, da de er en del af byggebranchen.</t>
  </si>
  <si>
    <t>DI kunne godt arbejde for at få flere unge mennesker ind på de erhvervsfaglige uddannelser - "en undersøgelse viser at vi kommer til at mangel 100.000 faglærte hænder i 2030". Måske en undersøgelse på de tekniske skoler om hvem der får ind på uddannelsen. Det vil være påskønnet at DI kigger ind i dagsordenen med, hvorfor skal de unge menneske bliver bedt om at have så travlt med at komme igennem uddannelsessystemet.</t>
  </si>
  <si>
    <t>Det går fint, men de er optaget af den fremtidige økonomi - prisstigninger på byggeområdet, og om det medfører en opbremsning af aktiviteterne</t>
  </si>
  <si>
    <t>Det mener han ikke - han synes det går fint.</t>
  </si>
  <si>
    <t>Det går over alt forventning og der er fuld belægning på de biler, som de har kørende.</t>
  </si>
  <si>
    <t>Der er ikke rigtig nogen på nuværende tidspunkt.</t>
  </si>
  <si>
    <t>Ifbm. corona har reglerne jo nærmest ændret sig på daglig basis, og han havde en situation, hvor der blev meldt ud, at man ikke måtte krydse grænserne, hvilket var en katastrofe, når man nu eksporterer kreaturer, men DI kom med en udmelding hurtigt efter, at det måtte danske chaufører godt. Det var suoer godt med den hurtige tilbagemelding, da det gav ro i maven, og firmaet kunne kører videre.</t>
  </si>
  <si>
    <t>Samfundets tunge mange krav til den lille vognmand</t>
  </si>
  <si>
    <t>intet konkret. De er ikke ramt af coronanes påvirkning i virksomheden.</t>
  </si>
  <si>
    <t>kurserne ligger for langt væk. Generelt er virksomheden meget tilfreds med den service de får i ATL/DI</t>
  </si>
  <si>
    <t>det går rigtig godt - har travlt som aldrig før</t>
  </si>
  <si>
    <t>nej, alt ser godt ud med gode fremtidsudsigter. Kan få de medarbejdere de har behov for, og har ikke været ramt af Corona-pademien.</t>
  </si>
  <si>
    <t>Kan ikke lige komme i tanke om noget - godt tilfreds, selvom de ikke bruger DI så meget.</t>
  </si>
  <si>
    <t xml:space="preserve">Stort set upåvirket af corona. </t>
  </si>
  <si>
    <t xml:space="preserve">Lasgtbiler meget ramt af miljøzoner, krav til filtre - det tager overhånd, og er meget dyrt for vognmændene. Der skal mere glidende overgang, så økonomien kan følge med. Svært at rekruttere arbejdskraft. </t>
  </si>
  <si>
    <t xml:space="preserve">Der skal endnu mere kontrol fra SKAT, samt nummerplade-scannere ved grænsen: så kan man tjekke om der er betalt div. afgift, p-bøder osv. 
Speditør-ansvar skal udvides: de skal stå til ansvar for deres brug af transportører, der ikke følger regler. </t>
  </si>
  <si>
    <t xml:space="preserve">Det går fint, svært spørgmål som kræver at lige tænker og tager tid. </t>
  </si>
  <si>
    <t xml:space="preserve">Tilbyder I ikke bare det samme som andre arbejdsgiverorganisationer? Kende rikke udmiddelbart til vores mange services, men ønsker ikke at blive ringet op og tilbuddene. </t>
  </si>
  <si>
    <t>Går fint trods Corona. Sendte en enkelt med arbejder hjem sidste år</t>
  </si>
  <si>
    <t>Vil rigtig gerne på kursus om den nye ferielov, men det er blevet aflyst hver gang formentlig pga corona.
Er rigitg glade for tranportvagten under juravagten. Der får de altid den hjælp de har brug for.</t>
  </si>
  <si>
    <t xml:space="preserve">Corona har ikke påvirket negativt, nærmere positivt, byggeriet smitter positivt af + detailhandel og supermarkeder. </t>
  </si>
  <si>
    <t xml:space="preserve">Transportbranchen bliver presset af virksomheder, der ikke lever op til regler: SKAT, løn og arbejdsmiljø. Underminerer fuldstændig markedet og kvæler virksomheder, der gerne vil være ordentlige. </t>
  </si>
  <si>
    <t xml:space="preserve">Mere kontrol fra SKAT. Ok med informationen fra DI, følger med info, bruger DTL i specifikke. </t>
  </si>
  <si>
    <t xml:space="preserve">Rigtig travlt, især det seneste år. Byggeriet, der smitter positivt af, særligt nedriving. </t>
  </si>
  <si>
    <t xml:space="preserve">Der er flaskehalse på nyt materiel og reservedele, køber meget brugt. Meget hård konkurrence, priser er presset i bund og lønninger op. </t>
  </si>
  <si>
    <t xml:space="preserve">VI bruger DI's rådgivning indimellem, og det er fin respons - tilfreds medlem. </t>
  </si>
  <si>
    <t xml:space="preserve">Virksomheden er vokset meget de seneste år. Årsagen er at Danish Crown har valgt at bruge færre transportører. </t>
  </si>
  <si>
    <t xml:space="preserve">Grundet den store vækst i medarbejderantal er det blevet vanskeligt administrativt. Virksomheden er involveret i en sag om dyretransporter og myndighedernes håndtering. Michael Svane er inde over og de er glade for hans indsats. </t>
  </si>
  <si>
    <t>Virksomheden har gennem de 30 år, hvor Kirsten har været en del af virksomheden, aldrig hørt fra DI. 
Virksomheden vil gerne høre mere om administrative værktøjer og sparring ift. ledelse.</t>
  </si>
  <si>
    <t>Det går meget godt. Må ikke klage. Har nok at køre</t>
  </si>
  <si>
    <t xml:space="preserve">Udfordringer med stigende priser - dieselolie, dæk mm. Stiger hurtigere end de havde regnet med. Er heldige med deres folk. </t>
  </si>
  <si>
    <t xml:space="preserve">Ikke sådan umiddelbart. </t>
  </si>
  <si>
    <t xml:space="preserve">Er ikke ramt af corona. Der er fuldt beskæftigelse. Transportere gods som før corona. Flytter mange containere fra Esbjerg. Har været bekymret for Bexit, en forventning om nedgang. Dette er ikke sket.  </t>
  </si>
  <si>
    <t xml:space="preserve">Den støreste udfordring er at have tilstrækkelig kvalificeret arbejdskraft. Vilkårene i branchen er ikke attraktive for den moderne familie hvor det er forventningen, at både mor og far tager del i indkøb, børnepasning.
Virksomheden har lærlinge 1-3. De bliver i virksomheden, men når der kommer familie er det meget svært at fastholde dem. Især børn gør en. Virksomheden ønsker ikke, at hyre udenlands arbejdskraft. Kunderne stiller større krav og betaler en højere pris. Virksomheden har lavet en undersøgelse, som viser, at kunderne vil have danske biler og danske chauffører, som taler dansk og som kan klare de opgaver der ligger i hver ende af transporten. Fx køres der til olieplatformene, hvor tidsfaktoren er vigtig. 
En anden udfordring har været toldpapirer i forbindelse med Brexit. Virksomheden oplever dog, at det bliver bedre dag for dag. Det er vurderingen, at kunderne ikke er blevet informeret om de fulde konsekvenser af Brexit. </t>
  </si>
  <si>
    <t>Oplever ikke, at DI er synlige. Ønsker mere kontakt. Denne kontakt er vist den den første virksomheden har haft. 
I forhold til grøn omstilling er det svært at finde ud af hvad kunderne vil have. En lastbil holder i 10 år, der skal derfor tænkes langtsigtet. Distribution og langturstransport (her eksperimenteres med gas i fx Holland) Virksomheden kører kun med diese l og køber nye dieselbiler. Gas er en udfordring i Danmark.</t>
  </si>
  <si>
    <t xml:space="preserve">Vi kan ikke klage - der er jo konkurrence, men vi har nok at lave. Renovationsbilerne er ramt af corona, men de andre biler holder den omsætning de skal. Kranbilerne og dyretransport har kørt normalt. Renovationsbilerne er på mellem 1/3 og 1/2 på grund af den fortsatte nedlukning. </t>
  </si>
  <si>
    <t>Der er udfordringer med dyretransport, hvor chauffører bliver anklaget for alt, selvom det foregår hos landmændene. Chaufførerne er gået sammen og bruger formanden til hjælp. Samarbejder med de andre vognmænd, der kører for Danish Crown. De har sloges med det i længere tid. Problemerne betyder, at det er utroligt svært at fastholde medarbejdere. Der er så meget konstant udskiftning med de der kører dyretransport, at så snart de har en interesseret ansætter de dem - selv hvis de så bliver flere, end de behøver. De ved, der kun går få uger.
Når man kører med fartskriverne, så mener de, at der har været en gråzone, så de vil kigge forbi virksomheden.
Det er alfa omega for deres renovationskørsel, at restaurationsbranchen snart åbner op.
Svært at få gode chauffører til kranbilerne. Det kræver erfaring, og erfarne kranbilschauffører er der langt imellem på Bornholm.</t>
  </si>
  <si>
    <t xml:space="preserve">Fornuftigt, dog med stærkt stigende råvareåpriserne (stål, aluminium), som fører til upopulære prisstigninger hos egne kunder </t>
  </si>
  <si>
    <t>Ikke haft behov for hjælpepakker, ikke problemer med nedskæring, ingen gæld - og meget gald og taknemmelig for det
Dog frustration over at offentlig service har været dårlig fordi de har været sendt hjem uden at det egentlig var nødvendigt</t>
  </si>
  <si>
    <t>Fået fin hjælp fra DI's overenskomstfolk hen ad vejen</t>
  </si>
  <si>
    <t xml:space="preserve">Det går så godt i virksomheden. De arbejder med at skabe meningsfuldhed - de kan mærke et større behov efter hjemsendelser. Kunderne har tid til at kigge på organisationen og se, hvordan det skal gå. De har vækstet og ansat mange. Vant til at arbejde digitalt - også med deres kontor i Tunis. </t>
  </si>
  <si>
    <t xml:space="preserve">De er mange unge mennesker ansat i virksomheden - de vil gerne sikre medarbejderens mentale helbred. De arbejder hjemmefra - men virksomheden vil gerne hjælpe mest muligt. Medarbejderne er meget unge og er gode til at arbejde digitalt. Virksomheden oplyser, at kollegaerne "elsker hinanden" og savner at være sammen fysisk. De har åbnet op for at komme på arbejde - og kræver test to gange om ugen. Det har folk det fint med. </t>
  </si>
  <si>
    <t xml:space="preserve">Ditte Maria er HR ansvarlig. Bliver mødt med supergod service og professionalisme, når hun ringer til DI. Både på telefon og skriftligt. Virksomheden roser vores Personalenyt. De havde også fat i DIBD - fik så god hjælp fra dem. </t>
  </si>
  <si>
    <t>Kabel- og Ledningssektionen, Rørtekniksektionen</t>
  </si>
  <si>
    <t xml:space="preserve">Materialelevering pga. corona. Leverance fra Tyskland halter. </t>
  </si>
  <si>
    <t xml:space="preserve">At få Mette Frederiksen til at åbne mere op. Det er det vigtigste lige. </t>
  </si>
  <si>
    <t xml:space="preserve">
Vi afholder medlemmernes dag i Dansk Industri.
Jeg har derfor forsøgt, at ringe til dig for at høre til jeres hverdag og dit medlemskab af DI. 
Hvis du har mulighed for / lyst til at deltage må du derfor meget gerne skrive tilbage mig med et tidspunkt, hvor vi kan træffes. 
Med venlig hilsen
Niels Krarup
Chefkonsulent, advokat
(+45) 3377 3493
nikr@di.dk
di.dk
Læs, hvordan DI behandler og beskytter 
persondata i DI’s Privatlivspolitik
Har derfor sendt mail. </t>
  </si>
  <si>
    <t>Godt, virksomheden har meget travlt og har mange nye opgaver</t>
  </si>
  <si>
    <t>Ingen særlige specielle udfordringer - ikke påvirket af corona, ingen mangel på arbejdskraft.</t>
  </si>
  <si>
    <t>DI må meget gerne arbejde for færre offentlige tiltage, så som statistikindberetning og andre administrative tidsrøvere - der skal være mere tid til at man som selvstændig kan arbejde med sit fag i stedet for administration.</t>
  </si>
  <si>
    <t xml:space="preserve">Oliebranchen - det er klart at vi følger konjunkturerne. Uafhængigt af corona. Vi måtte opsige de fleste off-shore medarbejdere og har nu ansat fire igen - har været heldige at få fat i de samme. </t>
  </si>
  <si>
    <t xml:space="preserve">Planlægningen fylder stadig for meget fordi vi stadig er for få folk. vi føler os sårbare fordi vi kun er en person på hver funktion. Vi er 12 nu hvor vi før var 50. Og corona fylder også meget. Hvis vi skal leje folk ind, så er der alle mulige restriktioner vi skal have styr på det. En i Norge assistere os. Hun er dog fra USA </t>
  </si>
  <si>
    <t>Jeg synes vi får rigtig meget indspark i nyhedsbreve og at vi kan trække på jer når vi mangler oplysninger ift. DK - del af større concern. men brug for DK support.
Flere medarbejdere har rost DI, når</t>
  </si>
  <si>
    <t>Corona, men på den gode måde. 20% vækst sidste år.</t>
  </si>
  <si>
    <t xml:space="preserve">Leverancer fra leverandører i Kina. Sikre forsyningssikkerheden, få varer hjem (til tiden også!). Lurer en inflationsfrygt. </t>
  </si>
  <si>
    <t xml:space="preserve">Bruger hjemmesiden meget i starten af coronakrisen, så mange webinarer i 2020. Bruger personalejuridisk rådgivning og læser DI Business ift. udviklinger og trends. 
Det er svært at få hjælp nogen gange, man kan godt få lidt inspiration men mangler rådgivning på lang sigt. </t>
  </si>
  <si>
    <t xml:space="preserve">Der er travlt, men lidt stilstand på grund af vejret, men meget travlt de næste par måneder. Har en fleksibel arbejdsstyrke, så ingen problem. Få coronaproblemer, men fået dagpengekompensation. </t>
  </si>
  <si>
    <t xml:space="preserve">Ingen generelle problemstillinger. Har øgede administrative byrder i forbindelse med ny ferielov, hvor der løbende udbetales feriepenge. </t>
  </si>
  <si>
    <t xml:space="preserve">Er meget godt tilfreds. Glipper af og til ændringer i overenskomsterne. Kunne godt tænke sig at få løbende besked om ændringerne af lønmæssig karakter og satser. Vil gerne kontaktes hvis der er et ansættelsesretligt nyhedsbrev for byggerivirksomheder. Vil gerne have enklere overenskomster, månedlig lønudbetaling, løbende udbetaling af fritvalg. Mulighed for aftale. </t>
  </si>
  <si>
    <t>Det går godt - har ikke været påvirket af corona og forretningen kører</t>
  </si>
  <si>
    <t>Lidt træghed i forhold til B-siden og deres TR</t>
  </si>
  <si>
    <t>Skabe et lidt mere fleksibelt og smidigt arbejdsmarked er ønsker på den store klinge. Er rigtig godt tilfredse med medlemskabet af DI og juraservice fungerer rigtig godt. Er glad de konkrete og kvalificerede svar de giver. En gang i mellem kører processerne omkring lokalforhandlinger lidt tungt.</t>
  </si>
  <si>
    <t>Det går rigtig godt. Vi har et godt flow og har fået hjælp af DI til arbejdsfordeling.</t>
  </si>
  <si>
    <t>Ikke nævneværdige udover Corona.</t>
  </si>
  <si>
    <t>DI er gør det godt. Jeg er grundlæggende meget tilfreds med den service I leverer. Ellers skulle jeg nok fortælle jer det.</t>
  </si>
  <si>
    <t>omsætningsnedgang vi kan virkelig mærke - Corona og Brexit
fiskere stopper drift og sælger fiskebåde</t>
  </si>
  <si>
    <t xml:space="preserve">Corona og Brexit 
ingen mulighed for at rejse i verden. </t>
  </si>
  <si>
    <t xml:space="preserve">nej, det menes ikke. </t>
  </si>
  <si>
    <t>17.22.00</t>
  </si>
  <si>
    <t>172200 Fremstilling af husholdningsartikler og hygiejneartikler samt toiletartikler af papir og pap</t>
  </si>
  <si>
    <t>De leverer produkter til sundhedssektoren - der er meget travlt pga. corona.</t>
  </si>
  <si>
    <t>At kunne løbe hurtigt nok til at nå alt det arbejde, de har</t>
  </si>
  <si>
    <t>Har været i dialog med DI, ift. at få regionerne til at "tage sig sammen" (poltisk interessevaretagelse). De var meget tilfredse med DI's indsats - også på det personalejuridiske. Glade for erhvervsfremstød.</t>
  </si>
  <si>
    <t>46.18.00</t>
  </si>
  <si>
    <t>461800 Agenturhandel med specialiseret varesortiment i.a.n.</t>
  </si>
  <si>
    <t>16.22.00</t>
  </si>
  <si>
    <t>162200 Fremstilling af sammensatte parketstave</t>
  </si>
  <si>
    <t xml:space="preserve">Har haft dårlige forventninger under første nedlukning, men blev ikke så dårligt. Kom ikke med i det vilde istandsættelses/byggeboom i foråret, men for fire uger siden eksploderede det. Der er mangel på gulve nu, måske er det generelt, eller også er det lige vores produkter. Svært at sige. Vi får ikke store ordrer, men har særligt renoveringer. De små sager. Folk investerer i den slags nu. Der er stigende råvarepriser, måske tænker folk at det er nu, de skal få lavet sådan noget. </t>
  </si>
  <si>
    <t xml:space="preserve">Der er pres på råvarerne. For få mængder og stigende priser. Får mest træ fra Nordsverige, både problemer med at levere og det er blevet dyrere. De svenske savværker forudser et dårligt efterår, gik ind i 2021 med 20-25 % mindre varelager, efterspørgslen er blevet større. De har problemer med at skaffe nok. Det er en udfordring, prisstigningerne kan ikke fortsætte. Vi kan følge med nu og her, men bliver det ved 2-3 måneder frem, så begynder vi at få svært ved at følge med og have medarbejdere nok. </t>
  </si>
  <si>
    <t xml:space="preserve">Ikke så meget med de udfordringer vi har nu og her. Den nuværende overenskomst gør, at vi kan navigere bedre, det er godt. Bliver et problem, hvis man fra offentlig side sætter mere gang i byggeriet og forbruget, det er ikke det, vi har brug for. Har haft god glæde af DI under nedlukning ift. regler, hjemsendelser mv. </t>
  </si>
  <si>
    <t>Alufacadesektionen, Synergi - Organisation for effektiv energi</t>
  </si>
  <si>
    <t>DI Byg, DI Digital, DI Transport, DI Handel</t>
  </si>
  <si>
    <t xml:space="preserve">Går udmærket. God ordreindgang. Historisk høj. </t>
  </si>
  <si>
    <t>Største udfordring er leverancer af materialer især elektronik og plastemner. Deres leverandører kan heller ikke få leverancer. Derfor udfordringer med at følge med. Er begyndt at forudbetale deres leverandører for på den måde at forbedre mulighederne for leverancer.</t>
  </si>
  <si>
    <t>USA vigtigt område. Kunne godt tænke sig, at DI også var på veskysten i USA - og ikke kun i New York. Friere bevægelsesfrihed for medarbejdere. Hårdere tone overfor regeringen. DBs indtræden gør, at DI Byg føler sig nedprioriteret. Modsatrettede.</t>
  </si>
  <si>
    <t xml:space="preserve">Temmelig meget at lave. </t>
  </si>
  <si>
    <t xml:space="preserve">Priser steget helt vildt meget. </t>
  </si>
  <si>
    <t xml:space="preserve">Mener lønsum er for høj. </t>
  </si>
  <si>
    <t xml:space="preserve">Det går okay i forsvarsbranchen, men lukkede grænser er et gigantisk problem, fordi I har behov for at køre rundt i Europa og teste deres produkter fysisk. Virksomheden bruger DI's interaktive coronakort </t>
  </si>
  <si>
    <t>Corona fylder mest ift. administrative byrder, men de har heldigvis de samme ordre og projekter.</t>
  </si>
  <si>
    <t>DI har gjort det godt, især nu i krisetiderne. De er tilfredse.</t>
  </si>
  <si>
    <t>Det går udmærket, men konkurrencen er hård. Han synes, at konkurrencen om at være billigst er alt for hård blandt håndværkerne, og han nævner at blikkenslagere og håndværkere er bedre til at tjene penge/få en god pris for deres arbejde. Han påpeger, at det eret emne, DI godt måtte tage op.</t>
  </si>
  <si>
    <t xml:space="preserve">Her svarer han faktisk, at han ikke føler, at han får værdi for sit kontingent, og at vi er meget dyre. Men det hænger sammen med en utilfredshed, som jeg uddyber i næste spørgsmål: </t>
  </si>
  <si>
    <t xml:space="preserve">Han har haft sin første "Syn og skøn-sag" (tror jeg, det hedder), hvor han har brugt os, og kort fortalt så synes han slet ikke, at han har fået den opbakning, han har brug for. Han sidder tilbage med følelsen af, at vi har bakket kunden op, og ikke ham. Han fortæller også her, at han da i forløbet har overvejet, om han ikke kunne have fået bedre hjælp hos en anden organisation - Dansk Håndværk, hedder de vist. Så grundlæggende er han ret utilfreds med sit medlemsskab lige nu, og det skyldes i høj grad den sag, han har kørt med os (kombineret med en frustration over et højt medlemskontingent). </t>
  </si>
  <si>
    <t>De er bekymrede over prisen på råmaterialer - prisen på træ er steget med 60% de seneste 1,5 - 2 måneder.</t>
  </si>
  <si>
    <t>Ja, prisen på råmaterialer. De kører derudaf for fuld skrald og Gert mener at situationen er værre end før finanskrisen, og at det hele vælter med et vanvittigt brag.</t>
  </si>
  <si>
    <t>Di kan ikke gøre noget - de klarer sig.</t>
  </si>
  <si>
    <t>Covid-19 har udfordret dem maksimalt. Da de er underleverandør til flybranchen - så de venter på at den branche kommer op igen. De blev solgt til en amerikansk investor i 2020, som fylder en del.</t>
  </si>
  <si>
    <t>Covid-19... De er på små 50 pct. af deres kapacitet ift. pre corona, men har været helt i bund.</t>
  </si>
  <si>
    <t>Ikke nok engageret til at han kan pege på noget - og er ikke interesseret pt i en nærmere snak om medlemskabet, da fokus ligger andet sted.</t>
  </si>
  <si>
    <t>Det kører fint hos virksomhed. De har stigning i deres omsætning og oplever flere private opgaver. Virksomhed har fortrinsvis erhvervskunder (95%) og her er der fortsat god drift. Virksomhed har gode forventninger til 2021 og 2022 og er ikke specielt påvirket at corona og nedlukning.</t>
  </si>
  <si>
    <t>Ingen udfordringer, da virksomhed er i fin drift. Virksomhed har ikke haft behov for hjælpepakker eller anden tilskud af kapital. Virksomhed har god fast arbejdskraft og et par familiemedlemmer ansat.</t>
  </si>
  <si>
    <t>Vrksomhed har ikke umiddelbart ideer til forbedringer. Oplever positiv tilgang fra Dansk Byggeri, hvis de henvender sig.</t>
  </si>
  <si>
    <t xml:space="preserve">alt går godt, </t>
  </si>
  <si>
    <t>mangel på hvid isolering p.g.a. råvaresituationen, mangel på paller p.g.a. mangel på træ og høje priser
forventer at sætte omsætningsrekord i Q2</t>
  </si>
  <si>
    <t>vi får ros - ingen særlige ønsker</t>
  </si>
  <si>
    <t>Udfordringer i 3 mdr. i starten af COVID19 sidste år. Hjemsendt medarbejdere på hjælpepakke hen over sommeren. Har fået mere gang i salget i efteråret 2020 til de største kunder. 50% af medarbejderne er tilbage på arbejde nu.</t>
  </si>
  <si>
    <t>Plan for at få alle retur til arbejdet. Øge salget og indhente det "tabte". Har taget mange læringspunkter til sig efter COVID19 er startet, bl.a. effektivisering af møder internt og eksternt.</t>
  </si>
  <si>
    <t>De synes faktisk, at DI er blevet meget mere synlige i samfundsdebatten. Har været utrolig glad for support m.m. under COVID19 - især i starten sidste år. Får den hjælp de har brug for lige nu.</t>
  </si>
  <si>
    <t>Det går godt. På kontoret har de reduceret bemandingen. Lige nu fylder rekruttering mest. De er svært at tiltrække folk med de rette softwære-kompetencer. Det tager længere tid, end det plejer. De bruger rekrutteringsfirmaer, så det skal nok lykkedes, men det er ikke nemt til. Folk er afventende.</t>
  </si>
  <si>
    <t>Alting er mere forsinket, og fordi de ikke kan rejse rundt i verden, kan de heller ikke selv installere kundernes software-løsninger. Det er en udfordring. I den forbindelse har de taget flere nye redskaber i brug bl.a. virtuel reality, som de bruger til at klæde de folk på, der nu skal installere løsningen. Der er kommet fart på den digitale omstilling, og de regner med at de nye tiltag er kommet for at blive.</t>
  </si>
  <si>
    <t>Glad for at være medlem. De har ikke en HR-funktion ansat, og derfor bruger de DI til spørgsmål relateret til personalejura. Nævner at de måske burde bruge DI noget mere, fx i forhold til hjælpepakker, som de ikke har undersøgt muligheden for.</t>
  </si>
  <si>
    <t>Går godt, ikke ramt af corona. Ny ansvarlig direktør for Danmark er Uffe Dambmann (nordisk ansvarlig). Bianca Bruhn er blevet europæisk ansvarlig, incl. for UK hvor hovedkontoret er.</t>
  </si>
  <si>
    <t>Det er svært at vide, hvordan de ansatte trives.</t>
  </si>
  <si>
    <t>Er godt tilfreds. Vi aftalte, at jeg (KNA) kigger forbi til en snak om medlemskabet, når der er lukket mere op.</t>
  </si>
  <si>
    <t xml:space="preserve">Det går godt, </t>
  </si>
  <si>
    <t>CO 2 spørgsmålet fylder , servicere forbrændingsanlæg der har problemer med co 2.
Svært at tiltrække ny arbejdskraft da vi ikke må selv må udlære elever, gennemsnitalder ved eksist. medarbejdere er høj</t>
  </si>
  <si>
    <t>Hjælp til at tiltrække ny arbejdskraft.</t>
  </si>
  <si>
    <t>Går godt - plus 30 Pct op 2020
Leverer til de store medicinal selskaber</t>
  </si>
  <si>
    <t>De vil gerne have endnu mere kontor plads i Industriens Hus</t>
  </si>
  <si>
    <t>Glad for DI - Glad for opkald
Jeg taler med Jimmy - igen</t>
  </si>
  <si>
    <t>Det er et vikarbureau - de mangler arbejdskraft.</t>
  </si>
  <si>
    <t>Mangel på arbejdskraft - svejsere, murere, tømrere.</t>
  </si>
  <si>
    <t xml:space="preserve">Han er meget tilfreds - glad for opkaldet. </t>
  </si>
  <si>
    <t xml:space="preserve">Vi glæder os til genåbning. Der har været Corona lukket mange steder, så vi har desværre mistet en del af omsætningen. </t>
  </si>
  <si>
    <t xml:space="preserve">Hjælpepakkerne har hjulpet meget. Men vores salg og markedsføring er gået i stået. Vi eksporterer til UK, Tyskland og EU og eksport har været svært, fordi de ikke kan komme ud. Showrooms er lukket også i Tyskland, så selvom vi har kontrakter underskrevet, kan vi ikke begynde at levere. </t>
  </si>
  <si>
    <t xml:space="preserve">Meget glad for medlemskabet i DI. Ønsker dog at DI kan presse på, at alle skal have vaccine hurtigst muligt så vi kan genåbne grænser. De er afhængige af Tyskland og andre lande. Hun ønsker at eksport medarbejdere kan vaccineres hurtigere.    </t>
  </si>
  <si>
    <t>Det går rigtig godt - digitalt salg - mange nyansættelser + geare virksomheden logistisk - nye måder at møde kunderne på - forventet fremgang fortsat også efter COVID-19 pga. mere nethandel.</t>
  </si>
  <si>
    <t>Nej - det går fint - enkelte udfordringer i fht. logistik i fbm. forhandlere og levering af varer.</t>
  </si>
  <si>
    <t>Ikke rigtigt - men til tider for mange undersøgelser + interviews/kontakt.</t>
  </si>
  <si>
    <t xml:space="preserve">Det går fint - der er travlt. Ordrebogen er fuld indtil november, efter et par lidt mere stille måneder </t>
  </si>
  <si>
    <t>Corona har sat lidt spor i markedet hos leverandørerne. Der er mange ting, hvor priserne er stigende eller der er problemer med leverancen pga. øget efterspørgsel eller midlertidigt nedsat produktion. Sagsbehandlingstiden på Bornholm er stadig et problem, og selv småting tager absurd lang tid.</t>
  </si>
  <si>
    <t>Skaffe flamingo og billigere træ... :-)
Og bedre sagsbehandlingstider - det arbejder vi på i DI Bornholm og DI DB Bornholm</t>
  </si>
  <si>
    <t>Har normalt sæsonnedgang i denne periode, men blev virkelig ramt af corona i starten af året - alle var sendt hjem indtil starten af marts. Her slap corona lidt, så der blev folkene kaldt tilbage. Nu er der til gengæld så gang i aktiviteterne - og så meget, at der faktisk er personalemangel.</t>
  </si>
  <si>
    <t>Største udfordring er at finde personale. Ansøgere er blevet for kræsne, med hensyn til løn, vilkår og arbejdstids.  af ufaglærte. De fleste vil have højere løn end der er rimeligt i et ufaglært arbejde. ØFP Kan ikke tage højere priser, så de kan ikke give højere lønninger.
Har medarbejdere fra andre lande. Tager alt hvad der er glad for at have et arbejde. 
Et stort problem er, at de udenlandske arbejdsmarkeder også er ved at komme "op" løn og vilkårsmæssigt, så det begynder at blive vanskeligt at tiltrække udenlandsk arbejdskraft. Eksempel: de havde lige fået en polsk murer, men han blev tilbudt så godt et job i polen, at det ikke kan betale sig at tage til DK.</t>
  </si>
  <si>
    <t>Usikkert lige nu, overgangen har været svær til DI, føler sig ikke så favnet i DI, mangler brancheånden i nyhedsbrevene, man sidder og leder for at finde sig selv.</t>
  </si>
  <si>
    <t>Kabel- og Ledningssektionen</t>
  </si>
  <si>
    <t>Det går godt - det der fylder mest kloark og ledingsarbejde.</t>
  </si>
  <si>
    <t>De har travlt, de knokler for at kunne følge med.</t>
  </si>
  <si>
    <t>Har ikke noget at klage over, bruger ikke DI til noget.</t>
  </si>
  <si>
    <t>Forretningen kører lidt trægt og mangler ordrer</t>
  </si>
  <si>
    <t>Lav ordretilgang, dog med en forventning om, at det snart bliver bedre</t>
  </si>
  <si>
    <t>Generelt stor tilfredshed med medlemskabet og meget glad for den personalejuridiske service. Det er svært at finde relevante lønstatistikker på nettet og det er svært at navigere rundt og finde bestemte personalegrupper - det skulle være nemmere</t>
  </si>
  <si>
    <t xml:space="preserve">Det går godt. Mangler tid til alt det arbejde der er pt. De har altid haft travlt. 
Ikke mærket meget til corona. </t>
  </si>
  <si>
    <t xml:space="preserve">Prisen på materialer fordi der er stor efterspørgsel.  Han nævner et eksempel med en container med varer fra østen der tidligere kostede 16.000 at få fragtet, det koster i 51.000 kroner at få fragtet. Så de har fokus på at mindske tabet ved indkøb. Er ved bygge 2300 lejligheder på Grønttorvet i Valby. </t>
  </si>
  <si>
    <t xml:space="preserve">Har brugt os rigtig meget ift. en tidligere konkurs. Og var meget tilfreds med vores services og forhandlinger overfor 3F. </t>
  </si>
  <si>
    <t>Butikkerne har rygende travlt.</t>
  </si>
  <si>
    <t xml:space="preserve">Ja, anvender DI til at tegne en overenskomst med 3F. Og vil derfor gerne først kontaktes om, hvordan det går, når dette arbejde er afsluttet. </t>
  </si>
  <si>
    <t>transport af dyr indenlands - kører slagtedyr til Danish Crown
oplever vækst pt, ikke påvirket negativt af Corona</t>
  </si>
  <si>
    <t>dyreværnssager. generelt på samme niveau som ellers</t>
  </si>
  <si>
    <t>ikke noget DI kan gøre - går fint at være medlem og det er det</t>
  </si>
  <si>
    <t>Det går stærk i byggeriet. Deres IT system skiftes, ikke de store problemer, men det fylder. De har længe kigget på øget digitalisering, men med corona og behov for hjemmearbejde, blev processen fremskyndet. De har søgt forskellgie puljer og er derfor generelt i gang med digital omstilling.</t>
  </si>
  <si>
    <t>Kører nogenlunde som det plejer. Manglen på arbejdskraft fylde ri perioder, lige nu var det ok.</t>
  </si>
  <si>
    <t>DI gør det godt. Fint informationsniveau ifbm. corona.</t>
  </si>
  <si>
    <t>Det går udmærket. Vi var lidt ramt af nedlukningen i Nordjylland i november, men både før og siden er det faktisk gået godt.</t>
  </si>
  <si>
    <t>Vores største udfordring er adgang til kvalificeret arbejdskraft.</t>
  </si>
  <si>
    <t>Firmaet er fulgt med fra Dansk Byggeri til DI. Det har været OK. På positivsiden har DI større gennemslagskraft, hvilket nok kommer alle til gode. På negativsiden er vi lidt bekymrede for, at byggeriet bliver glemt bag industrien. Men overvejende er vi positive omkring skiftet.</t>
  </si>
  <si>
    <t>10.84.00</t>
  </si>
  <si>
    <t>108400 Fremstilling af smagspræparater og krydderier</t>
  </si>
  <si>
    <t>det går fremragende - stor efterspørgsel på produkter</t>
  </si>
  <si>
    <t>stigende råvarepriser er det eneste</t>
  </si>
  <si>
    <t>er glade for alle de standardformularer DI har - evt. gerne lidt mere om standardtekster vedr. corona</t>
  </si>
  <si>
    <t>Ikke noget (han havde meget lidt tid og var rimelig kort for hovedet :-) )</t>
  </si>
  <si>
    <t xml:space="preserve">Det største problem er at finde kvalificeret arbejdskraft. Vi har ordrebogen fyldt i hele 2021, så vi skal bare have ansat nogle flere. </t>
  </si>
  <si>
    <t xml:space="preserve">Nej, ikke lige nu. </t>
  </si>
  <si>
    <t xml:space="preserve">Det går rigtigt godt hos Aalborg Stevedore Company A/S og det kører det plejer. </t>
  </si>
  <si>
    <t>De har ikke nogen udfordringer i øjeblikke, men deres medarbjdere kan være på virket af corona (ikke på arbejde) men private.</t>
  </si>
  <si>
    <t>Nej, det var ikke noget di kunne gøre bedre for dem.</t>
  </si>
  <si>
    <t>Det hænger lidt med omsætning
Sygdom på pga corona - tid på testning
Materialer</t>
  </si>
  <si>
    <t>Kvalificerede medarbejdere
Lærlinge med for ringe kvalitet</t>
  </si>
  <si>
    <t>Uddannelse af lærlinge - mangel på kvalitet - kortere skoleophold 
Administrative byrder</t>
  </si>
  <si>
    <t xml:space="preserve">Corona. Fokus på at få ordre i kassen. Primært svært efter seneste nedlukning. Nu er der mange tilbud, og de er ikke så bekymrede nu. Har sendt folk på kursus under corona. Var ikke ramt af corona sidste år, da de havde stor ordrebog. Aktivitet begynder at komme igen og er knapt så deprimeret nu. 
Han har ikke kunnet se nogen fordel for sin virksomhed ved hjælpepakker pga. stor ordrebeholdning. Derfor kun lille nedgang, og de ville derfor kun kunne få meget lidt. Vriksomheden havde lavet egen timebank, og det blev taget godt imod. De vil bibeholde det som værktøj. </t>
  </si>
  <si>
    <t xml:space="preserve">Flot arbejde ifm. corona. Satme glad for de er med hos DI. Har ikke overenskomst og er meget glade for den juridisk rådgivning. Virkelig glad for det. DI har gjort det til UG. </t>
  </si>
  <si>
    <t>Det går ret godt egentlig - der er p.t. stor efterspørgsel efter protein til fiskefoder, som vi producerer.</t>
  </si>
  <si>
    <t>Mest produktionsteknisk; ikke så meget corona eller arbejdskraft.</t>
  </si>
  <si>
    <t>Se at få åbnet det her land. Det er jo som at fodre hunden med sin egen hale med alle de her hjælpepakker - det er jo kun én til at betale, og det er os produktionsdanmark. Så lad vær med at være så begejstrede, når der kommer nye hjælpepakker.</t>
  </si>
  <si>
    <t>23.69.00</t>
  </si>
  <si>
    <t>236900 Fremstilling af andre beton-, gips- og cementprodukter</t>
  </si>
  <si>
    <t xml:space="preserve">Det går rigtig godt - ordrebogen er godt fyldt op. Lidt mere end det plejer. Det ser rigtig godt ud. </t>
  </si>
  <si>
    <t xml:space="preserve">Der er ikke så meget at bemærke. De bøvler med sygdom - ikke corona. Det giver lidt udfordringer i forhold at få produktionen til at køre. Folk bliver hellere hjemme når der er sygdomstegn. Tidligere kom folk nok på arbejde alligevel.  </t>
  </si>
  <si>
    <t xml:space="preserve">De bliver informeret grundigt. Der kommer oplysninger et par gange om ugen fra Lars Sandahl. Det er nyt i forhold til tidligere. Måske man kunne komprimere indholdet lidt. </t>
  </si>
  <si>
    <t xml:space="preserve">I Aarhus Minibusser går det rigtig godt. Faste kontrakter med det offentlige.
Men i den store forretning - Abidlschou - står det stille, Ingen der rejser. </t>
  </si>
  <si>
    <t>Ekstremt langsom udbetaling af kompensationer. De får oplyst, at alle informationer er modtaget. Pengene kommer bare ikke - foreløbig 6 uger bagud.</t>
  </si>
  <si>
    <t>Hjælpe med at kompensationspakkerne bliver udbetalt. (De er allerede i hyppig og god kontakt med Michael Svane)</t>
  </si>
  <si>
    <t>Arbejdsgiverforeningen for Taxivognmænd i Danmark</t>
  </si>
  <si>
    <t>52.21.10</t>
  </si>
  <si>
    <t>522110 Stationer, godsterminaler mv.</t>
  </si>
  <si>
    <t xml:space="preserve"> Hvordan kommer vi tilbage til normal samfund? Behov for DI i kampen for genåbning. Helt vitalt for taxabranchen. Der mangler kørsel med turister, koncerter mv. taxavognmændene lider under nedlukning. </t>
  </si>
  <si>
    <t>Praktiske udfordringer om afholdelse af en fysisk generalforsamling under corona-pandemi. Er i drøftelser med DI om dette. Derudover behovet for genåbning og løsninger i forhold til den grønne omstilling af transporten.</t>
  </si>
  <si>
    <t xml:space="preserve">Vigtigt arbejde med politiske dagsordener og regulering, hvor det er sværere for enkelte virksomheder at agere under. Derudover at formidle ny viden og praktisk udveksling af erfaringer i netværk og bestyrelser. </t>
  </si>
  <si>
    <t>Der er stor byggeaktivitet</t>
  </si>
  <si>
    <t>Mangel på kvalificeret arbejdskraft</t>
  </si>
  <si>
    <t>Han er generelt rigtig godt tilfreds med DI Dansk Byggeri og har ikke p.t. yderligere ønsker til DI Dansk Byggeri</t>
  </si>
  <si>
    <t>Ikke corona-ramt. Vejpakken i EU skal blive til noget - Østeuropæerne kører til ingen penge.</t>
  </si>
  <si>
    <t>Svært at skaffe chauffører. Mange chauffører føler de bliver behandlet for dårligt. Deraf chaufførflugt. Vejpakken vil hjælpe, fordi der så kommer færre biler på vejene.</t>
  </si>
  <si>
    <t>Dårlig sikkerhed betyder meget dyre forsikringer. DI skal arbejde for bedre sikkerhed for medarbejderene i branchen. Dokumenter de farlige situationer.
Ellers meget tilfreds med DI de gange, de har haft brug for os</t>
  </si>
  <si>
    <t>Nok at lave, men selvfølgelig påvirket at corona
BtB går okay
BtC helt stagneret. Her er der skåret ned på personale og fyret en del.</t>
  </si>
  <si>
    <t>mangler folk der kan tage fat og tænke løsninger ift service af entreprenørmaskiner
svært at få udenlandsk arbejdskraft pga corona, sprogbarriere når man rekrutterer, da man ikke kan sende en polak ud til en bondemand som kun taler dansk.</t>
  </si>
  <si>
    <t>Utilfredshed med den OK som blev indgået i starten af pandemien. Det kostede dyrt og gjorde de måtte afskedige pga corona.
Ellers godt tilfreds med DI og bruger vores services, især personalejura meget.</t>
  </si>
  <si>
    <t>,</t>
  </si>
  <si>
    <t>Spørgsmål 1. Hvordan går det 
hos jer, og hvad optager jer lige nu?</t>
  </si>
  <si>
    <t>Spørgsmål 2. Har I udfordringer, 
der fylder ekstra meget i øjeblikket?</t>
  </si>
  <si>
    <t>Spørgsmål 2. Afkrydsning
Politisk interessevaretagelse: Administrative byrder</t>
  </si>
  <si>
    <t>Spørgsmål 2. Afkrydsning
Politisk interessevaretagelse: Adgang til kapital</t>
  </si>
  <si>
    <t>Spørgsmål 2. Afkrydsning 
Politisk interessevaretagelse: Adgang til arbejdskraft</t>
  </si>
  <si>
    <t>Spørgsmål 2. Afkrydsning 
Politisk interessevaretagelse: Adgang til markeder</t>
  </si>
  <si>
    <t>Spørgsmål 2. Afkrydsning 
Politisk interessevaretagelse: Digital omstilling</t>
  </si>
  <si>
    <t>Spørgsmål 2. Afkrydsning 
Politisk interessevaretagelse: Grøn omstilling</t>
  </si>
  <si>
    <t>Spørgsmål 2. Afkrydsning 
Corona: Afskedigelser</t>
  </si>
  <si>
    <t>Spørgsmål 2. Afkrydsning 
Corona: Lønkompensation og hjælpepakker</t>
  </si>
  <si>
    <t>Spørgsmål 2. Afkrydsning 
Corona: Udenlandsk arbejdskraft</t>
  </si>
  <si>
    <t>Spørgsmål 2. Afkrydsning 
OK/Personalejuridisk: Elever/lærlinge</t>
  </si>
  <si>
    <t>Spørgsmål 2. Afkrydsning 
OK/Personalejuridisk: Overenskomster</t>
  </si>
  <si>
    <t>Spørgsmål 2. Afkrydsning 
OK/Personalejuridisk: Udenlandsk arbejdskraft</t>
  </si>
  <si>
    <t>Spørgsmål 3: 
Hvordan kan vi i DI gøre det endnu bedre for dig og din virksomhed?</t>
  </si>
  <si>
    <t>Branche 
kode</t>
  </si>
  <si>
    <t>Branche 
Kode Navn</t>
  </si>
  <si>
    <t>DI Regional
forening</t>
  </si>
  <si>
    <t>Medlems
foreninger (navn)</t>
  </si>
  <si>
    <t>Branche
fælleskaber (navn)</t>
  </si>
  <si>
    <t>33.17.00</t>
  </si>
  <si>
    <t>331700 Reparation og vedligeholdelse af andre transportmidler</t>
  </si>
  <si>
    <t>ap</t>
  </si>
  <si>
    <t>80.20.00</t>
  </si>
  <si>
    <t>802000 Serviceydelser i forbindelse med sikkerhedssystemer</t>
  </si>
  <si>
    <t>DI Digital, DI Rådgiverne, DI Handel</t>
  </si>
  <si>
    <t>DI Fødevarer, DI Digital, DI Energi</t>
  </si>
  <si>
    <t>51.10.10</t>
  </si>
  <si>
    <t>511010 Ruteflyvning</t>
  </si>
  <si>
    <t>93.29.90</t>
  </si>
  <si>
    <t>932990 Andre forlystelser og fritidsaktiviteter</t>
  </si>
  <si>
    <t>46.43.20</t>
  </si>
  <si>
    <t>464320 Engroshandel med radio og tv mv.</t>
  </si>
  <si>
    <t>Anlægsentreprenørsektionen, Rørtekniksektionen</t>
  </si>
  <si>
    <t>Danske Shipping- og Havnevirksomheder, Fremstillingsindustrien</t>
  </si>
  <si>
    <t>31.02.00</t>
  </si>
  <si>
    <t>310200 Fremstilling af køkkenmøbler</t>
  </si>
  <si>
    <t>63.12.00</t>
  </si>
  <si>
    <t>631200 Webportaler</t>
  </si>
  <si>
    <t>Brancheforeningen for Bygningssagkyndige og Energikonsulenter, BfBE</t>
  </si>
  <si>
    <t>Fremstillingsindustrien, Elevatorbranchen</t>
  </si>
  <si>
    <t>01.63.00</t>
  </si>
  <si>
    <t>016300 Forarbejdning af afgrøder efter høst</t>
  </si>
  <si>
    <t>49.20.00</t>
  </si>
  <si>
    <t>492000 Godstransport med tog</t>
  </si>
  <si>
    <t>Vejbygningssektionen, Industriens Almene Arbejdsgiverforening</t>
  </si>
  <si>
    <t>DI Dansk Byggeri, DI Byg, DI Handel</t>
  </si>
  <si>
    <t>Dansk Automationsselskab</t>
  </si>
  <si>
    <t>26.70.00</t>
  </si>
  <si>
    <t>267000 Fremstilling af optiske instrumenter og fotografisk udstyr</t>
  </si>
  <si>
    <t>Industrisektionen, Alufacadesektionen, Aluminium Danmark</t>
  </si>
  <si>
    <t>Teleindustrien</t>
  </si>
  <si>
    <t>60.10.00</t>
  </si>
  <si>
    <t>601000 Radiovirksomhed</t>
  </si>
  <si>
    <t>26.60.90</t>
  </si>
  <si>
    <t>266090 Fremstilling af bestrålingsudstyr og elektromedicinsk og elektroterapeutisk udstyr</t>
  </si>
  <si>
    <t>33.16.00</t>
  </si>
  <si>
    <t>331600 Reparation og vedligeholdelse af luft- og rumfartøjer</t>
  </si>
  <si>
    <t>24.33.00</t>
  </si>
  <si>
    <t>243300 Koldbehandling</t>
  </si>
  <si>
    <t>77.11.00</t>
  </si>
  <si>
    <t>771100 Udlejning og leasing af biler og lette motorkøretøjer</t>
  </si>
  <si>
    <t>10.82.00</t>
  </si>
  <si>
    <t>108200 Fremstilling af kakao, chokolade og sukkervarer</t>
  </si>
  <si>
    <t>68.31.20</t>
  </si>
  <si>
    <t>683120 Boliganvisning, ferieboligudlejning mv.</t>
  </si>
  <si>
    <t>Kabel- og Ledningssektionen, Vejbygningssektionen</t>
  </si>
  <si>
    <t>74.10.20</t>
  </si>
  <si>
    <t>741020 Kommunikationsdesign og grafisk design</t>
  </si>
  <si>
    <t>01.13.00</t>
  </si>
  <si>
    <t>011300 Dyrkning af grøntsager og meloner, rødder og rodknolde</t>
  </si>
  <si>
    <t>Træsektionen, Malersektionen, Industrisektionen</t>
  </si>
  <si>
    <t>Anlægsentreprenørsektionen, Bygningsentreprenørsektionen, Kloaksektionen</t>
  </si>
  <si>
    <t>52.22.10</t>
  </si>
  <si>
    <t>522210 Erhvervshavne</t>
  </si>
  <si>
    <t>46.17.10</t>
  </si>
  <si>
    <t>461710 Fiskeauktioner</t>
  </si>
  <si>
    <t>52.22.20</t>
  </si>
  <si>
    <t>522220 Bugserings-, bjærgnings- og redningsvæsen mv.</t>
  </si>
  <si>
    <t>Træsektionen, Gulvsektionen</t>
  </si>
  <si>
    <t>46.49.30</t>
  </si>
  <si>
    <t>464930 Engroshandel med kufferter og lædervarer</t>
  </si>
  <si>
    <t>30.99.00</t>
  </si>
  <si>
    <t>309900 Fremstilling af andre transportmidler i.a.n.</t>
  </si>
  <si>
    <t>Industriens Arbejdsgivere i Danmark, Kjøbenhavns Smedelaug, Tobaksproducenterne</t>
  </si>
  <si>
    <t>46.35.00</t>
  </si>
  <si>
    <t>463500 Engroshandel med tobaksvarer</t>
  </si>
  <si>
    <t>Murersektionen, Træsektionen, Bygningsentreprenørsektionen</t>
  </si>
  <si>
    <t>08.11.00</t>
  </si>
  <si>
    <t>081100 Brydning af pynte- og bygningssten, kalksten, gips, kridt og skifer</t>
  </si>
  <si>
    <t>DI Service, DI Transport, DI Handel</t>
  </si>
  <si>
    <t>Arbejdsgiverforeningen Danske Vaskerier</t>
  </si>
  <si>
    <t>96.01.20</t>
  </si>
  <si>
    <t>960120 Renserier, selvbetjeningsvaskerier mv.</t>
  </si>
  <si>
    <t>Træ- og Møbelindustrien, Fremstillingsindustrien</t>
  </si>
  <si>
    <t>47.99.00</t>
  </si>
  <si>
    <t>479900 Anden detailhandel undtagen fra forretninger, stadepladser og markeder</t>
  </si>
  <si>
    <t>23.44.00</t>
  </si>
  <si>
    <t>234400 Fremstilling af andre keramiske produkter til teknisk brug</t>
  </si>
  <si>
    <t>28.95.00</t>
  </si>
  <si>
    <t>289500 Fremstilling af maskiner til produktion af papir og pap</t>
  </si>
  <si>
    <t>Materielsektionen, Fremstillingsindustrien</t>
  </si>
  <si>
    <t>66.22.00</t>
  </si>
  <si>
    <t>662200 Forsikringsagenters og forsikringsmægleres virksomhed</t>
  </si>
  <si>
    <t>Alufacadesektionen, Bygningsentreprenørsektionen</t>
  </si>
  <si>
    <t>DI Dansk Byggeri, DI Byg</t>
  </si>
  <si>
    <t>49.31.20</t>
  </si>
  <si>
    <t>493120 S-togstrafik, metro og andre nærbaner</t>
  </si>
  <si>
    <t>Murersektionen, Træsektionen, Anlægsentreprenørsektionen, Kloaksektionen</t>
  </si>
  <si>
    <t>38.31.00</t>
  </si>
  <si>
    <t>383100 Demontering af udtjente køretøjer, skibe, maskiner mv.</t>
  </si>
  <si>
    <t>64.99.00</t>
  </si>
  <si>
    <t>649900 Anden finansiel formidling undtagen forsikring og pensionsforsikring, i.a.n.</t>
  </si>
  <si>
    <t>58.19.00</t>
  </si>
  <si>
    <t>581900 Anden udgivervirksomhed</t>
  </si>
  <si>
    <t>Murersektionen, Anlægsentreprenørsektionen, Bygningsentreprenørsektionen</t>
  </si>
  <si>
    <t>47.77.00</t>
  </si>
  <si>
    <t>477700 Detailhandel med ure, smykker og guld- og sølvvarer</t>
  </si>
  <si>
    <t>78.30.00</t>
  </si>
  <si>
    <t>783000 Anden personaleformidling</t>
  </si>
  <si>
    <t>20.16.00</t>
  </si>
  <si>
    <t>201600 Fremstilling af plast i ubearbejdet form</t>
  </si>
  <si>
    <t>27.32.00</t>
  </si>
  <si>
    <t>273200 Fremstilling af andre elektroniske og elektriske ledninger og kabler</t>
  </si>
  <si>
    <t>Stenhuggersektionen, Fremstillingsindustrien</t>
  </si>
  <si>
    <t>61.20.00</t>
  </si>
  <si>
    <t>612000 Trådløs telekommunikation</t>
  </si>
  <si>
    <t>Fabriksbetonforeningen, Materielsektionen</t>
  </si>
  <si>
    <t>50.20.00</t>
  </si>
  <si>
    <t>502000 Sø- og kysttransport af gods</t>
  </si>
  <si>
    <t>24.42.00</t>
  </si>
  <si>
    <t>244200 Fremstilling af aluminium</t>
  </si>
  <si>
    <t>DI Fødevarer, DI Transport, DI Handel</t>
  </si>
  <si>
    <t>Industrisektionen, Bygningsentreprenørsektionen</t>
  </si>
  <si>
    <t>38.21.20</t>
  </si>
  <si>
    <t>382120 Bortskaffelse af affald med energiproduktion</t>
  </si>
  <si>
    <t>43.34.20</t>
  </si>
  <si>
    <t>433420 Glarmestervirksomhed</t>
  </si>
  <si>
    <t>42.13.00</t>
  </si>
  <si>
    <t>421300 Anlæg af broer og tunneller</t>
  </si>
  <si>
    <t>28.21.00</t>
  </si>
  <si>
    <t>282100 Fremstilling af ovne, ildsteder og fyringsaggregater</t>
  </si>
  <si>
    <t>82.30.00</t>
  </si>
  <si>
    <t>823000 Organisering af kongresser, messer og udstillinger</t>
  </si>
  <si>
    <t>Fyrværkeribrancheforeningen</t>
  </si>
  <si>
    <t>DI Vand</t>
  </si>
  <si>
    <t>86.22.00</t>
  </si>
  <si>
    <t>862200 Praktiserende speciallæger</t>
  </si>
  <si>
    <t>Fabriksbetonforeningen, Den Særlige Arbejdsgiverforening</t>
  </si>
  <si>
    <t>23.99.10</t>
  </si>
  <si>
    <t>239910 Fremstilling af asfalt og tagpap</t>
  </si>
  <si>
    <t>Malersektionen, Servicebranchens Arbejdsgiverforening</t>
  </si>
  <si>
    <t>DI Dansk Byggeri, DI Service</t>
  </si>
  <si>
    <t>01.11.00</t>
  </si>
  <si>
    <t>011100 Dyrkning af korn (undtagen ris), bælgfrugter og olieholdige frø</t>
  </si>
  <si>
    <t>DI Rådgiverne, DI Transport</t>
  </si>
  <si>
    <t>Orgelbyggerier i Danmark</t>
  </si>
  <si>
    <t>32.20.00</t>
  </si>
  <si>
    <t>322000 Fremstilling af musikinstrumenter</t>
  </si>
  <si>
    <t>10.83.00</t>
  </si>
  <si>
    <t>108300 Forarbejdning af te og kaffe</t>
  </si>
  <si>
    <t>DI Byg, DI Transport</t>
  </si>
  <si>
    <t>46.44.20</t>
  </si>
  <si>
    <t>464420 Engroshandel med rengøringsmidler</t>
  </si>
  <si>
    <t>59.14.00</t>
  </si>
  <si>
    <t>591400 Biografer</t>
  </si>
  <si>
    <t>Brancheforening for Vask og Tekstiludlejning</t>
  </si>
  <si>
    <t>96.01.10</t>
  </si>
  <si>
    <t>960110 Erhvervs- og institutionsvaskerier</t>
  </si>
  <si>
    <t>66.19.00</t>
  </si>
  <si>
    <t>661900 Andre hjælpetjenester i forbindelse med finansiel formidling</t>
  </si>
  <si>
    <t>26.40.00</t>
  </si>
  <si>
    <t>264000 Fremstilling af elektronik til husholdninger</t>
  </si>
  <si>
    <t>42.91.00</t>
  </si>
  <si>
    <t>429100 Anlæg af vandveje, havne, diger og dæmninger</t>
  </si>
  <si>
    <t>Brolægningssektionen, Vejbygningssektionen, Kloaksektionen, Diamantentreprenørsektionen, Rørtekniksektionen</t>
  </si>
  <si>
    <t>10.11.90</t>
  </si>
  <si>
    <t>101190 Forarbejdning af andet kød</t>
  </si>
  <si>
    <t>Virksom-
hedsID</t>
  </si>
  <si>
    <t>DI Regional-forening</t>
  </si>
  <si>
    <r>
      <t xml:space="preserve">01. Er du </t>
    </r>
    <r>
      <rPr>
        <b/>
        <sz val="10"/>
        <color rgb="FF000000"/>
        <rFont val="Arial"/>
        <family val="2"/>
      </rPr>
      <t>overordnet set tilfreds eller utilfreds med din virksomheds medlemskab af DI?</t>
    </r>
  </si>
  <si>
    <t>No weighting</t>
  </si>
  <si>
    <t>Total</t>
  </si>
  <si>
    <t>A6. Antal ansatte</t>
  </si>
  <si>
    <t>n</t>
  </si>
  <si>
    <t>%</t>
  </si>
  <si>
    <t>Sgn</t>
  </si>
  <si>
    <t>Meget tilfreds</t>
  </si>
  <si>
    <t>Tilfreds</t>
  </si>
  <si>
    <t>Hverken tilfreds eller utilfreds</t>
  </si>
  <si>
    <t>+</t>
  </si>
  <si>
    <t>Utilfreds</t>
  </si>
  <si>
    <t>Meget utilfreds</t>
  </si>
  <si>
    <t>Ved ikke</t>
  </si>
  <si>
    <t>Antal 10-19</t>
  </si>
  <si>
    <t>Antal 20-49</t>
  </si>
  <si>
    <t>Antal 50-99</t>
  </si>
  <si>
    <t>Antal 0-4</t>
  </si>
  <si>
    <t>Antal 5-9</t>
  </si>
  <si>
    <t>100-499</t>
  </si>
  <si>
    <t>500 eller derover</t>
  </si>
  <si>
    <t>År 2016</t>
  </si>
  <si>
    <t>År 2018</t>
  </si>
  <si>
    <t>År 2020</t>
  </si>
  <si>
    <t>Andre plots 
fra 2020</t>
  </si>
  <si>
    <t>Total i undersøgelsen</t>
  </si>
  <si>
    <t>Total i DI</t>
  </si>
  <si>
    <t>10-20: 1577</t>
  </si>
  <si>
    <t>21-30: 578</t>
  </si>
  <si>
    <t>31-40: 402</t>
  </si>
  <si>
    <t>10-20 ansatte: 1086</t>
  </si>
  <si>
    <t>21-30 ansatte: 365</t>
  </si>
  <si>
    <t>31-40: 260</t>
  </si>
  <si>
    <t>Alle medlemmer i målgruppen
 for medlemmernes Dag (2557):</t>
  </si>
  <si>
    <t>Størrelsesfordeling på de
 1711 deltagere:</t>
  </si>
  <si>
    <t>Dansk Byggeri</t>
  </si>
  <si>
    <t>0-4 ansatte</t>
  </si>
  <si>
    <t>5-9 ansatte</t>
  </si>
  <si>
    <t>10-19 ansatte</t>
  </si>
  <si>
    <t>20-49 ansatte</t>
  </si>
  <si>
    <t>50-99 ansatte</t>
  </si>
  <si>
    <t>100-499 ansatte</t>
  </si>
  <si>
    <t>500+ ansatte</t>
  </si>
  <si>
    <t>Nulpunktsmålingen</t>
  </si>
  <si>
    <t>Besvarelsesprocent</t>
  </si>
  <si>
    <t>I alt</t>
  </si>
  <si>
    <t>Besvar-elsespct.</t>
  </si>
  <si>
    <t>Farvemarkering af hvordan det går</t>
  </si>
  <si>
    <t>Kolonne</t>
  </si>
  <si>
    <t>Variabel</t>
  </si>
  <si>
    <t>Forklaring</t>
  </si>
  <si>
    <t>Fane</t>
  </si>
  <si>
    <t>Bruttoudtræk af segmentet</t>
  </si>
  <si>
    <t>A</t>
  </si>
  <si>
    <t>B</t>
  </si>
  <si>
    <t>C</t>
  </si>
  <si>
    <t>D</t>
  </si>
  <si>
    <t>E</t>
  </si>
  <si>
    <t>F</t>
  </si>
  <si>
    <t>G</t>
  </si>
  <si>
    <t>H</t>
  </si>
  <si>
    <t>I</t>
  </si>
  <si>
    <t>J</t>
  </si>
  <si>
    <t>K</t>
  </si>
  <si>
    <t xml:space="preserve">Regionalforening er en geografisk inddeling, hvortil DI har knyttet konsulenter </t>
  </si>
  <si>
    <t>Det samlede antal af foreninger som medlemmet er med i</t>
  </si>
  <si>
    <t>Hvor mange medlemsforeninger medlemmet er med i</t>
  </si>
  <si>
    <t>Hvor mange branchefællesskaber medelmmet er med i</t>
  </si>
  <si>
    <t>Navnet på medlemsforeningen</t>
  </si>
  <si>
    <t>Navnet på branchefællesskabet</t>
  </si>
  <si>
    <t>Om medlemmet er medlem (har overenskomst) eller associeret (ikke har overenskomst) i DI</t>
  </si>
  <si>
    <t>Medlemmets lønsum</t>
  </si>
  <si>
    <t>Den nummeriske kode for medlemmets branche</t>
  </si>
  <si>
    <t>Navnet på medlemmets branchekode</t>
  </si>
  <si>
    <t>Baggrundsdata på deltagere</t>
  </si>
  <si>
    <t>L</t>
  </si>
  <si>
    <t>VirksomhedsID</t>
  </si>
  <si>
    <t>Medlemmerned Dag besvarelser</t>
  </si>
  <si>
    <t>M</t>
  </si>
  <si>
    <t>N</t>
  </si>
  <si>
    <t>O</t>
  </si>
  <si>
    <t>P</t>
  </si>
  <si>
    <t>Q</t>
  </si>
  <si>
    <t>DI's farmarkering/vurdering af spørgsmål 1</t>
  </si>
  <si>
    <t>Spørgsmål 2 kategoriseret af DI. True=medlemmet har sagt noget i denne kategori, False=medlemmet har ikke nævnt noget fra denne kategori</t>
  </si>
  <si>
    <t>Spørgsmål 1. Hvordan går det hos jer, og hvad optager jer lige nu?</t>
  </si>
  <si>
    <t>Spørgsmål 2. Har I udfordringer, der fylder ekstra meget i øjeblikket?</t>
  </si>
  <si>
    <t>Åbent spørgsmål stillet på medlemmernes dag. Spørgsmålet handler kun om medlemmet</t>
  </si>
  <si>
    <t>Åbent spørgsmål stillet på medlemmernes dag. Spørgsmålet handler om, hvad DI kan gøre bedre.</t>
  </si>
  <si>
    <t>Unikt ID (ikke henførbart til bilag 5)</t>
  </si>
  <si>
    <t>Rød</t>
  </si>
  <si>
    <t>Gul</t>
  </si>
  <si>
    <t>Grøn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</si>
</sst>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11"/>
      <name val="Calibri"/>
      <family val="2"/>
    </font>
    <font>
      <sz val="11"/>
      <color rgb="FF000000"/>
      <name val="Calibri"/>
      <family val="2"/>
      <scheme val="minor"/>
    </font>
    <font>
      <b/>
      <sz val="10"/>
      <color rgb="FF000000"/>
      <name val="Arial"/>
      <family val="2"/>
    </font>
    <font>
      <sz val="10"/>
      <color rgb="FF000000"/>
      <name val="Arial"/>
      <family val="2"/>
    </font>
    <font>
      <b/>
      <sz val="10"/>
      <color theme="1"/>
      <name val="Arial"/>
      <family val="2"/>
    </font>
    <font>
      <sz val="10"/>
      <color theme="1"/>
      <name val="Arial"/>
      <family val="2"/>
    </font>
    <font>
      <sz val="11"/>
      <color theme="0"/>
      <name val="Calibri"/>
      <family val="2"/>
    </font>
  </fonts>
  <fills count="12">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rgb="FFFF0000"/>
        <bgColor indexed="64"/>
      </patternFill>
    </fill>
    <fill>
      <patternFill patternType="solid">
        <fgColor theme="8" tint="0.59999389629810485"/>
        <bgColor indexed="64"/>
      </patternFill>
    </fill>
    <fill>
      <patternFill patternType="solid">
        <fgColor rgb="FFC8C8C8"/>
        <bgColor indexed="64"/>
      </patternFill>
    </fill>
    <fill>
      <patternFill patternType="solid">
        <fgColor rgb="FFFFFFFF"/>
        <bgColor indexed="64"/>
      </patternFill>
    </fill>
    <fill>
      <patternFill patternType="solid">
        <fgColor rgb="FFFF9999"/>
        <bgColor indexed="64"/>
      </patternFill>
    </fill>
    <fill>
      <patternFill patternType="solid">
        <fgColor rgb="FFFFFF00"/>
        <bgColor indexed="64"/>
      </patternFill>
    </fill>
    <fill>
      <patternFill patternType="solid">
        <fgColor rgb="FF00B050"/>
        <bgColor indexed="64"/>
      </patternFill>
    </fill>
    <fill>
      <patternFill patternType="solid">
        <fgColor theme="4" tint="0.79998168889431442"/>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right style="thick">
        <color indexed="64"/>
      </right>
      <top style="thick">
        <color indexed="64"/>
      </top>
      <bottom style="thick">
        <color indexed="64"/>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right/>
      <top style="thick">
        <color indexed="64"/>
      </top>
      <bottom style="thick">
        <color indexed="64"/>
      </bottom>
      <diagonal/>
    </border>
    <border>
      <left/>
      <right style="medium">
        <color indexed="64"/>
      </right>
      <top/>
      <bottom style="thick">
        <color indexed="64"/>
      </bottom>
      <diagonal/>
    </border>
    <border>
      <left/>
      <right style="dotted">
        <color indexed="64"/>
      </right>
      <top/>
      <bottom style="thick">
        <color indexed="64"/>
      </bottom>
      <diagonal/>
    </border>
    <border>
      <left style="thick">
        <color indexed="64"/>
      </left>
      <right style="thick">
        <color indexed="64"/>
      </right>
      <top/>
      <bottom style="medium">
        <color indexed="64"/>
      </bottom>
      <diagonal/>
    </border>
    <border>
      <left/>
      <right style="dotted">
        <color indexed="64"/>
      </right>
      <top/>
      <bottom style="medium">
        <color indexed="64"/>
      </bottom>
      <diagonal/>
    </border>
    <border>
      <left/>
      <right style="thick">
        <color indexed="64"/>
      </right>
      <top/>
      <bottom style="medium">
        <color indexed="64"/>
      </bottom>
      <diagonal/>
    </border>
    <border>
      <left/>
      <right style="medium">
        <color indexed="64"/>
      </right>
      <top/>
      <bottom style="medium">
        <color indexed="64"/>
      </bottom>
      <diagonal/>
    </border>
    <border>
      <left style="thick">
        <color indexed="64"/>
      </left>
      <right/>
      <top style="thick">
        <color indexed="64"/>
      </top>
      <bottom/>
      <diagonal/>
    </border>
    <border>
      <left style="thick">
        <color indexed="64"/>
      </left>
      <right/>
      <top/>
      <bottom/>
      <diagonal/>
    </border>
    <border>
      <left style="thick">
        <color indexed="64"/>
      </left>
      <right/>
      <top/>
      <bottom style="thick">
        <color indexed="64"/>
      </bottom>
      <diagonal/>
    </border>
    <border>
      <left style="thick">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top style="thick">
        <color indexed="64"/>
      </top>
      <bottom style="thick">
        <color indexed="64"/>
      </bottom>
      <diagonal/>
    </border>
    <border>
      <left style="medium">
        <color indexed="64"/>
      </left>
      <right style="dotted">
        <color indexed="64"/>
      </right>
      <top/>
      <bottom style="thick">
        <color indexed="64"/>
      </bottom>
      <diagonal/>
    </border>
    <border>
      <left style="medium">
        <color indexed="64"/>
      </left>
      <right style="dotted">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dotted">
        <color indexed="64"/>
      </right>
      <top/>
      <bottom/>
      <diagonal/>
    </border>
    <border>
      <left style="thin">
        <color indexed="64"/>
      </left>
      <right style="thin">
        <color indexed="64"/>
      </right>
      <top style="thin">
        <color indexed="64"/>
      </top>
      <bottom/>
      <diagonal/>
    </border>
    <border>
      <left style="thick">
        <color indexed="64"/>
      </left>
      <right/>
      <top/>
      <bottom style="medium">
        <color indexed="64"/>
      </bottom>
      <diagonal/>
    </border>
    <border>
      <left/>
      <right style="medium">
        <color indexed="64"/>
      </right>
      <top/>
      <bottom/>
      <diagonal/>
    </border>
    <border>
      <left style="medium">
        <color indexed="64"/>
      </left>
      <right style="dotted">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s>
  <cellStyleXfs count="2">
    <xf numFmtId="0" fontId="0" fillId="0" borderId="0"/>
    <xf numFmtId="0" fontId="3" fillId="0" borderId="0"/>
  </cellStyleXfs>
  <cellXfs count="124">
    <xf numFmtId="0" fontId="0" fillId="0" borderId="0" xfId="0"/>
    <xf numFmtId="0" fontId="2" fillId="2" borderId="1" xfId="0" applyFont="1" applyFill="1" applyBorder="1"/>
    <xf numFmtId="0" fontId="0" fillId="2" borderId="1" xfId="0" applyFill="1" applyBorder="1"/>
    <xf numFmtId="0" fontId="0" fillId="3" borderId="1" xfId="0" applyFill="1" applyBorder="1"/>
    <xf numFmtId="0" fontId="0" fillId="4" borderId="1" xfId="0" applyFill="1" applyBorder="1"/>
    <xf numFmtId="0" fontId="2" fillId="5" borderId="1" xfId="0" applyFont="1" applyFill="1" applyBorder="1" applyAlignment="1">
      <alignment wrapText="1"/>
    </xf>
    <xf numFmtId="0" fontId="0" fillId="5" borderId="1" xfId="0" applyFill="1" applyBorder="1"/>
    <xf numFmtId="0" fontId="0" fillId="0" borderId="0" xfId="0" applyFill="1"/>
    <xf numFmtId="0" fontId="0" fillId="0" borderId="1" xfId="0" applyFill="1" applyBorder="1"/>
    <xf numFmtId="0" fontId="2" fillId="2" borderId="1" xfId="0" applyFont="1" applyFill="1" applyBorder="1" applyAlignment="1">
      <alignment wrapText="1"/>
    </xf>
    <xf numFmtId="0" fontId="4" fillId="0" borderId="1" xfId="1" applyFont="1" applyBorder="1" applyAlignment="1">
      <alignment horizontal="left" vertical="top" wrapText="1" readingOrder="1"/>
    </xf>
    <xf numFmtId="0" fontId="1" fillId="0" borderId="1" xfId="1" applyFont="1" applyBorder="1" applyAlignment="1">
      <alignment vertical="top" wrapText="1"/>
    </xf>
    <xf numFmtId="0" fontId="5" fillId="0" borderId="1" xfId="1" applyFont="1" applyBorder="1" applyAlignment="1">
      <alignment vertical="top" wrapText="1" readingOrder="1"/>
    </xf>
    <xf numFmtId="0" fontId="1" fillId="2" borderId="0" xfId="0" applyFont="1" applyFill="1" applyAlignment="1">
      <alignment wrapText="1"/>
    </xf>
    <xf numFmtId="0" fontId="6" fillId="6" borderId="2" xfId="0" applyFont="1" applyFill="1" applyBorder="1" applyAlignment="1">
      <alignment vertical="center" wrapText="1"/>
    </xf>
    <xf numFmtId="0" fontId="4" fillId="6" borderId="3" xfId="0" applyFont="1" applyFill="1" applyBorder="1" applyAlignment="1">
      <alignment vertical="center" wrapText="1"/>
    </xf>
    <xf numFmtId="0" fontId="4" fillId="6" borderId="4" xfId="0" applyFont="1" applyFill="1" applyBorder="1" applyAlignment="1">
      <alignment vertical="center" wrapText="1"/>
    </xf>
    <xf numFmtId="0" fontId="4" fillId="6" borderId="13" xfId="0" applyFont="1" applyFill="1" applyBorder="1" applyAlignment="1">
      <alignment horizontal="center" vertical="center" wrapText="1"/>
    </xf>
    <xf numFmtId="0" fontId="4" fillId="6" borderId="12"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6" borderId="14" xfId="0" applyFont="1" applyFill="1" applyBorder="1" applyAlignment="1">
      <alignment vertical="center" wrapText="1"/>
    </xf>
    <xf numFmtId="0" fontId="5" fillId="7" borderId="15" xfId="0" applyFont="1" applyFill="1" applyBorder="1" applyAlignment="1">
      <alignment horizontal="right" vertical="center" wrapText="1"/>
    </xf>
    <xf numFmtId="9" fontId="5" fillId="7" borderId="15" xfId="0" applyNumberFormat="1" applyFont="1" applyFill="1" applyBorder="1" applyAlignment="1">
      <alignment horizontal="right" vertical="center" wrapText="1"/>
    </xf>
    <xf numFmtId="0" fontId="7" fillId="7" borderId="16" xfId="0" applyFont="1" applyFill="1" applyBorder="1" applyAlignment="1">
      <alignment horizontal="right" vertical="center" wrapText="1"/>
    </xf>
    <xf numFmtId="0" fontId="7" fillId="7" borderId="17" xfId="0" applyFont="1" applyFill="1" applyBorder="1" applyAlignment="1">
      <alignment horizontal="right" vertical="center" wrapText="1"/>
    </xf>
    <xf numFmtId="3" fontId="5" fillId="7" borderId="15" xfId="0" applyNumberFormat="1" applyFont="1" applyFill="1" applyBorder="1" applyAlignment="1">
      <alignment horizontal="right" vertical="center" wrapText="1"/>
    </xf>
    <xf numFmtId="9" fontId="5" fillId="8" borderId="17" xfId="0" applyNumberFormat="1" applyFont="1" applyFill="1" applyBorder="1" applyAlignment="1">
      <alignment horizontal="right" vertical="center" wrapText="1"/>
    </xf>
    <xf numFmtId="0" fontId="5" fillId="7" borderId="17" xfId="0" applyFont="1" applyFill="1" applyBorder="1" applyAlignment="1">
      <alignment horizontal="right" vertical="center" wrapText="1"/>
    </xf>
    <xf numFmtId="9" fontId="5" fillId="9" borderId="16" xfId="0" applyNumberFormat="1" applyFont="1" applyFill="1" applyBorder="1" applyAlignment="1">
      <alignment horizontal="right" vertical="center" wrapText="1"/>
    </xf>
    <xf numFmtId="0" fontId="5" fillId="7" borderId="13" xfId="0" applyFont="1" applyFill="1" applyBorder="1" applyAlignment="1">
      <alignment horizontal="right" vertical="center" wrapText="1"/>
    </xf>
    <xf numFmtId="9" fontId="5" fillId="7" borderId="13" xfId="0" applyNumberFormat="1" applyFont="1" applyFill="1" applyBorder="1" applyAlignment="1">
      <alignment horizontal="right" vertical="center" wrapText="1"/>
    </xf>
    <xf numFmtId="0" fontId="7" fillId="7" borderId="10" xfId="0" applyFont="1" applyFill="1" applyBorder="1" applyAlignment="1">
      <alignment horizontal="right" vertical="center" wrapText="1"/>
    </xf>
    <xf numFmtId="0" fontId="7" fillId="7" borderId="12" xfId="0" applyFont="1" applyFill="1" applyBorder="1" applyAlignment="1">
      <alignment horizontal="right" vertical="center" wrapText="1"/>
    </xf>
    <xf numFmtId="0" fontId="4" fillId="6" borderId="24" xfId="0" applyFont="1" applyFill="1" applyBorder="1" applyAlignment="1">
      <alignment horizontal="center" vertical="center" wrapText="1"/>
    </xf>
    <xf numFmtId="0" fontId="5" fillId="7" borderId="25" xfId="0" applyFont="1" applyFill="1" applyBorder="1" applyAlignment="1">
      <alignment horizontal="right" vertical="center" wrapText="1"/>
    </xf>
    <xf numFmtId="0" fontId="5" fillId="7" borderId="24" xfId="0" applyFont="1" applyFill="1" applyBorder="1" applyAlignment="1">
      <alignment horizontal="right" vertical="center" wrapText="1"/>
    </xf>
    <xf numFmtId="0" fontId="1" fillId="0" borderId="0" xfId="0" applyFont="1"/>
    <xf numFmtId="0" fontId="4" fillId="6" borderId="29" xfId="0" applyFont="1" applyFill="1" applyBorder="1" applyAlignment="1">
      <alignment horizontal="center" vertical="center" wrapText="1"/>
    </xf>
    <xf numFmtId="0" fontId="4" fillId="6" borderId="31" xfId="0" applyFont="1" applyFill="1" applyBorder="1" applyAlignment="1">
      <alignment vertical="center" wrapText="1"/>
    </xf>
    <xf numFmtId="0" fontId="4" fillId="6" borderId="32"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33" xfId="0" applyFont="1" applyFill="1" applyBorder="1" applyAlignment="1">
      <alignment horizontal="center" vertical="center" wrapText="1"/>
    </xf>
    <xf numFmtId="0" fontId="7" fillId="7" borderId="1" xfId="0" applyFont="1" applyFill="1" applyBorder="1" applyAlignment="1">
      <alignment horizontal="right" vertical="center" wrapText="1"/>
    </xf>
    <xf numFmtId="9" fontId="5" fillId="0" borderId="1" xfId="0" applyNumberFormat="1" applyFont="1" applyFill="1" applyBorder="1" applyAlignment="1">
      <alignment horizontal="right" vertical="center" wrapText="1"/>
    </xf>
    <xf numFmtId="0" fontId="5" fillId="7" borderId="1" xfId="0" applyFont="1" applyFill="1" applyBorder="1" applyAlignment="1">
      <alignment horizontal="right" vertical="center" wrapText="1"/>
    </xf>
    <xf numFmtId="0" fontId="7" fillId="7" borderId="30" xfId="0" applyFont="1" applyFill="1" applyBorder="1" applyAlignment="1">
      <alignment horizontal="right" vertical="center" wrapText="1"/>
    </xf>
    <xf numFmtId="0" fontId="4" fillId="6" borderId="19" xfId="0" applyFont="1" applyFill="1" applyBorder="1" applyAlignment="1">
      <alignment vertical="center" wrapText="1"/>
    </xf>
    <xf numFmtId="0" fontId="4" fillId="6" borderId="34" xfId="0" applyFont="1" applyFill="1" applyBorder="1" applyAlignment="1">
      <alignment vertical="center" wrapText="1"/>
    </xf>
    <xf numFmtId="9" fontId="5" fillId="0" borderId="27" xfId="0" applyNumberFormat="1" applyFont="1" applyFill="1" applyBorder="1" applyAlignment="1">
      <alignment horizontal="right" vertical="center" wrapText="1"/>
    </xf>
    <xf numFmtId="0" fontId="7" fillId="0" borderId="27" xfId="0" applyFont="1" applyFill="1" applyBorder="1" applyAlignment="1">
      <alignment horizontal="right" vertical="center" wrapText="1"/>
    </xf>
    <xf numFmtId="0" fontId="7" fillId="0" borderId="28" xfId="0" applyFont="1" applyFill="1" applyBorder="1" applyAlignment="1">
      <alignment horizontal="right" vertical="center" wrapText="1"/>
    </xf>
    <xf numFmtId="0" fontId="7" fillId="0" borderId="1" xfId="0" applyFont="1" applyBorder="1"/>
    <xf numFmtId="1" fontId="7" fillId="0" borderId="1" xfId="0" applyNumberFormat="1" applyFont="1" applyBorder="1"/>
    <xf numFmtId="0" fontId="7" fillId="0" borderId="30" xfId="0" applyFont="1" applyBorder="1"/>
    <xf numFmtId="1" fontId="7" fillId="0" borderId="30" xfId="0" applyNumberFormat="1" applyFont="1" applyBorder="1"/>
    <xf numFmtId="0" fontId="7" fillId="0" borderId="27" xfId="0" applyFont="1" applyFill="1" applyBorder="1"/>
    <xf numFmtId="3" fontId="7" fillId="0" borderId="27" xfId="0" applyNumberFormat="1" applyFont="1" applyFill="1" applyBorder="1"/>
    <xf numFmtId="9" fontId="5" fillId="0" borderId="35" xfId="0" applyNumberFormat="1" applyFont="1" applyFill="1" applyBorder="1" applyAlignment="1">
      <alignment horizontal="right" vertical="center" wrapText="1"/>
    </xf>
    <xf numFmtId="3" fontId="7" fillId="0" borderId="1" xfId="0" applyNumberFormat="1" applyFont="1" applyFill="1" applyBorder="1"/>
    <xf numFmtId="0" fontId="7" fillId="0" borderId="1" xfId="0" applyFont="1" applyFill="1" applyBorder="1" applyAlignment="1">
      <alignment horizontal="right" vertical="center" wrapText="1"/>
    </xf>
    <xf numFmtId="0" fontId="7" fillId="0" borderId="36" xfId="0" applyFont="1" applyBorder="1"/>
    <xf numFmtId="0" fontId="7" fillId="0" borderId="36" xfId="0" applyFont="1" applyFill="1" applyBorder="1" applyAlignment="1">
      <alignment horizontal="right" vertical="center" wrapText="1"/>
    </xf>
    <xf numFmtId="1" fontId="1" fillId="0" borderId="0" xfId="0" applyNumberFormat="1" applyFont="1"/>
    <xf numFmtId="0" fontId="1" fillId="0" borderId="0" xfId="0" applyFont="1" applyAlignment="1">
      <alignment wrapText="1"/>
    </xf>
    <xf numFmtId="3" fontId="5" fillId="7" borderId="29" xfId="0" applyNumberFormat="1" applyFont="1" applyFill="1" applyBorder="1" applyAlignment="1">
      <alignment horizontal="right" vertical="center" wrapText="1"/>
    </xf>
    <xf numFmtId="9" fontId="5" fillId="7" borderId="29" xfId="0" applyNumberFormat="1" applyFont="1" applyFill="1" applyBorder="1" applyAlignment="1">
      <alignment horizontal="right" vertical="center" wrapText="1"/>
    </xf>
    <xf numFmtId="0" fontId="7" fillId="7" borderId="8" xfId="0" applyFont="1" applyFill="1" applyBorder="1" applyAlignment="1">
      <alignment horizontal="right" vertical="center" wrapText="1"/>
    </xf>
    <xf numFmtId="0" fontId="5" fillId="7" borderId="29" xfId="0" applyFont="1" applyFill="1" applyBorder="1" applyAlignment="1">
      <alignment horizontal="right" vertical="center" wrapText="1"/>
    </xf>
    <xf numFmtId="0" fontId="7" fillId="7" borderId="32" xfId="0" applyFont="1" applyFill="1" applyBorder="1" applyAlignment="1">
      <alignment horizontal="right" vertical="center" wrapText="1"/>
    </xf>
    <xf numFmtId="0" fontId="5" fillId="7" borderId="33" xfId="0" applyFont="1" applyFill="1" applyBorder="1" applyAlignment="1">
      <alignment horizontal="right" vertical="center" wrapText="1"/>
    </xf>
    <xf numFmtId="0" fontId="4" fillId="6" borderId="26" xfId="0" applyFont="1" applyFill="1" applyBorder="1" applyAlignment="1">
      <alignment vertical="center" wrapText="1"/>
    </xf>
    <xf numFmtId="3" fontId="5" fillId="7" borderId="27" xfId="0" applyNumberFormat="1" applyFont="1" applyFill="1" applyBorder="1" applyAlignment="1">
      <alignment horizontal="right" vertical="center" wrapText="1"/>
    </xf>
    <xf numFmtId="9" fontId="5" fillId="7" borderId="27" xfId="0" applyNumberFormat="1" applyFont="1" applyFill="1" applyBorder="1" applyAlignment="1">
      <alignment horizontal="right" vertical="center" wrapText="1"/>
    </xf>
    <xf numFmtId="0" fontId="7" fillId="7" borderId="27" xfId="0" applyFont="1" applyFill="1" applyBorder="1" applyAlignment="1">
      <alignment horizontal="right" vertical="center" wrapText="1"/>
    </xf>
    <xf numFmtId="0" fontId="5" fillId="7" borderId="27" xfId="0" applyFont="1" applyFill="1" applyBorder="1" applyAlignment="1">
      <alignment horizontal="right" vertical="center" wrapText="1"/>
    </xf>
    <xf numFmtId="0" fontId="7" fillId="7" borderId="28" xfId="0" applyFont="1" applyFill="1" applyBorder="1" applyAlignment="1">
      <alignment horizontal="right" vertical="center" wrapText="1"/>
    </xf>
    <xf numFmtId="0" fontId="0" fillId="0" borderId="1" xfId="0" applyBorder="1" applyAlignment="1">
      <alignment vertical="center"/>
    </xf>
    <xf numFmtId="0" fontId="0" fillId="0" borderId="37" xfId="0" applyBorder="1" applyAlignment="1">
      <alignment vertical="center" wrapText="1"/>
    </xf>
    <xf numFmtId="0" fontId="0" fillId="0" borderId="38" xfId="0" applyBorder="1" applyAlignment="1">
      <alignment vertical="center" wrapText="1"/>
    </xf>
    <xf numFmtId="0" fontId="0" fillId="0" borderId="39" xfId="0" applyBorder="1" applyAlignment="1">
      <alignment wrapText="1"/>
    </xf>
    <xf numFmtId="0" fontId="0" fillId="0" borderId="40" xfId="0" applyBorder="1" applyAlignment="1">
      <alignment vertical="center"/>
    </xf>
    <xf numFmtId="164" fontId="0" fillId="0" borderId="41" xfId="0" applyNumberFormat="1" applyBorder="1"/>
    <xf numFmtId="0" fontId="0" fillId="0" borderId="42" xfId="0" applyBorder="1" applyAlignment="1">
      <alignment vertical="center"/>
    </xf>
    <xf numFmtId="0" fontId="0" fillId="0" borderId="43" xfId="0" applyBorder="1" applyAlignment="1">
      <alignment vertical="center"/>
    </xf>
    <xf numFmtId="164" fontId="0" fillId="0" borderId="44" xfId="0" applyNumberFormat="1" applyBorder="1"/>
    <xf numFmtId="0" fontId="0" fillId="0" borderId="1" xfId="0" applyBorder="1"/>
    <xf numFmtId="3" fontId="0" fillId="0" borderId="1" xfId="0" applyNumberFormat="1" applyBorder="1"/>
    <xf numFmtId="0" fontId="0" fillId="0" borderId="37" xfId="0" applyBorder="1"/>
    <xf numFmtId="0" fontId="0" fillId="0" borderId="38" xfId="0" applyFill="1" applyBorder="1" applyAlignment="1">
      <alignment vertical="center"/>
    </xf>
    <xf numFmtId="0" fontId="0" fillId="0" borderId="39" xfId="0" applyFill="1" applyBorder="1" applyAlignment="1">
      <alignment vertical="center"/>
    </xf>
    <xf numFmtId="0" fontId="0" fillId="0" borderId="40" xfId="0" applyFill="1" applyBorder="1" applyAlignment="1">
      <alignment vertical="center"/>
    </xf>
    <xf numFmtId="3" fontId="0" fillId="0" borderId="41" xfId="0" applyNumberFormat="1" applyBorder="1"/>
    <xf numFmtId="0" fontId="0" fillId="0" borderId="40" xfId="0" applyBorder="1"/>
    <xf numFmtId="0" fontId="0" fillId="0" borderId="41" xfId="0" applyBorder="1"/>
    <xf numFmtId="0" fontId="0" fillId="0" borderId="42" xfId="0" applyBorder="1"/>
    <xf numFmtId="164" fontId="0" fillId="0" borderId="43" xfId="0" applyNumberFormat="1" applyBorder="1"/>
    <xf numFmtId="0" fontId="0" fillId="9" borderId="1" xfId="0" applyFill="1" applyBorder="1"/>
    <xf numFmtId="0" fontId="0" fillId="10" borderId="1" xfId="0" applyFill="1" applyBorder="1"/>
    <xf numFmtId="0" fontId="8" fillId="11" borderId="1" xfId="0" applyFont="1" applyFill="1" applyBorder="1"/>
    <xf numFmtId="0" fontId="2" fillId="5" borderId="45" xfId="0" applyFont="1" applyFill="1" applyBorder="1" applyAlignment="1">
      <alignment wrapText="1"/>
    </xf>
    <xf numFmtId="0" fontId="0" fillId="0" borderId="0" xfId="0" applyAlignment="1">
      <alignment wrapText="1"/>
    </xf>
    <xf numFmtId="0" fontId="4" fillId="6" borderId="26" xfId="0" applyFont="1" applyFill="1" applyBorder="1" applyAlignment="1">
      <alignment horizontal="center" vertical="center" wrapText="1"/>
    </xf>
    <xf numFmtId="0" fontId="4" fillId="6" borderId="27"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4" fillId="6" borderId="11"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18"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19"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21" xfId="0" applyFont="1" applyFill="1" applyBorder="1" applyAlignment="1">
      <alignment horizontal="center" vertical="center" wrapText="1"/>
    </xf>
    <xf numFmtId="0" fontId="4" fillId="6" borderId="22" xfId="0" applyFont="1" applyFill="1" applyBorder="1" applyAlignment="1">
      <alignment horizontal="center" vertical="center" wrapText="1"/>
    </xf>
    <xf numFmtId="16" fontId="4" fillId="6" borderId="23" xfId="0" applyNumberFormat="1" applyFont="1" applyFill="1" applyBorder="1" applyAlignment="1">
      <alignment horizontal="center" vertical="center" wrapText="1"/>
    </xf>
    <xf numFmtId="16" fontId="4" fillId="6" borderId="11" xfId="0" applyNumberFormat="1" applyFont="1" applyFill="1" applyBorder="1" applyAlignment="1">
      <alignment horizontal="center" vertical="center" wrapText="1"/>
    </xf>
    <xf numFmtId="16" fontId="4" fillId="6" borderId="22" xfId="0" applyNumberFormat="1" applyFont="1" applyFill="1" applyBorder="1" applyAlignment="1">
      <alignment horizontal="center" vertical="center" wrapText="1"/>
    </xf>
    <xf numFmtId="17" fontId="4" fillId="6" borderId="23" xfId="0" applyNumberFormat="1" applyFont="1" applyFill="1" applyBorder="1" applyAlignment="1">
      <alignment horizontal="center" vertical="center" wrapText="1"/>
    </xf>
    <xf numFmtId="17" fontId="4" fillId="6" borderId="11" xfId="0" applyNumberFormat="1" applyFont="1" applyFill="1" applyBorder="1" applyAlignment="1">
      <alignment horizontal="center" vertical="center" wrapText="1"/>
    </xf>
    <xf numFmtId="17" fontId="4" fillId="6" borderId="22" xfId="0" applyNumberFormat="1"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20"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4" fillId="6" borderId="10" xfId="0" applyFont="1" applyFill="1" applyBorder="1" applyAlignment="1">
      <alignment horizontal="center" vertical="center" wrapText="1"/>
    </xf>
  </cellXfs>
  <cellStyles count="2">
    <cellStyle name="Normal" xfId="0" builtinId="0"/>
    <cellStyle name="Normal 2" xfId="1" xr:uid="{A187173B-CBE3-4842-9924-766DC540B17F}"/>
  </cellStyles>
  <dxfs count="6">
    <dxf>
      <fill>
        <patternFill patternType="solid">
          <fgColor rgb="FF00B050"/>
          <bgColor rgb="FF000000"/>
        </patternFill>
      </fill>
    </dxf>
    <dxf>
      <fill>
        <patternFill patternType="solid">
          <fgColor rgb="FF00B05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FF0000"/>
          <bgColor rgb="FF000000"/>
        </patternFill>
      </fill>
    </dxf>
    <dxf>
      <fill>
        <patternFill patternType="solid">
          <fgColor rgb="FFFF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38</xdr:row>
      <xdr:rowOff>9526</xdr:rowOff>
    </xdr:from>
    <xdr:to>
      <xdr:col>6</xdr:col>
      <xdr:colOff>676276</xdr:colOff>
      <xdr:row>54</xdr:row>
      <xdr:rowOff>87252</xdr:rowOff>
    </xdr:to>
    <xdr:pic>
      <xdr:nvPicPr>
        <xdr:cNvPr id="2" name="Picture 1">
          <a:extLst>
            <a:ext uri="{FF2B5EF4-FFF2-40B4-BE49-F238E27FC236}">
              <a16:creationId xmlns:a16="http://schemas.microsoft.com/office/drawing/2014/main" id="{DCA1CCF7-E34A-451D-9668-6F945265EF1B}"/>
            </a:ext>
          </a:extLst>
        </xdr:cNvPr>
        <xdr:cNvPicPr>
          <a:picLocks noChangeAspect="1"/>
        </xdr:cNvPicPr>
      </xdr:nvPicPr>
      <xdr:blipFill>
        <a:blip xmlns:r="http://schemas.openxmlformats.org/officeDocument/2006/relationships" r:embed="rId1"/>
        <a:stretch>
          <a:fillRect/>
        </a:stretch>
      </xdr:blipFill>
      <xdr:spPr>
        <a:xfrm>
          <a:off x="771525" y="10258426"/>
          <a:ext cx="4652964" cy="3335276"/>
        </a:xfrm>
        <a:prstGeom prst="rect">
          <a:avLst/>
        </a:prstGeom>
      </xdr:spPr>
    </xdr:pic>
    <xdr:clientData/>
  </xdr:twoCellAnchor>
  <xdr:twoCellAnchor editAs="oneCell">
    <xdr:from>
      <xdr:col>7</xdr:col>
      <xdr:colOff>330914</xdr:colOff>
      <xdr:row>37</xdr:row>
      <xdr:rowOff>146438</xdr:rowOff>
    </xdr:from>
    <xdr:to>
      <xdr:col>15</xdr:col>
      <xdr:colOff>257175</xdr:colOff>
      <xdr:row>54</xdr:row>
      <xdr:rowOff>76200</xdr:rowOff>
    </xdr:to>
    <xdr:pic>
      <xdr:nvPicPr>
        <xdr:cNvPr id="3" name="Picture 2">
          <a:extLst>
            <a:ext uri="{FF2B5EF4-FFF2-40B4-BE49-F238E27FC236}">
              <a16:creationId xmlns:a16="http://schemas.microsoft.com/office/drawing/2014/main" id="{B9D59CD5-1882-4E83-A7A4-AAA3BA3A7817}"/>
            </a:ext>
          </a:extLst>
        </xdr:cNvPr>
        <xdr:cNvPicPr>
          <a:picLocks noChangeAspect="1"/>
        </xdr:cNvPicPr>
      </xdr:nvPicPr>
      <xdr:blipFill>
        <a:blip xmlns:r="http://schemas.openxmlformats.org/officeDocument/2006/relationships" r:embed="rId2"/>
        <a:stretch>
          <a:fillRect/>
        </a:stretch>
      </xdr:blipFill>
      <xdr:spPr>
        <a:xfrm>
          <a:off x="5669677" y="10214363"/>
          <a:ext cx="5269786" cy="33682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D8F0D-65CF-46A3-B3DC-4BE42A2F057B}">
  <dimension ref="A1:J2558"/>
  <sheetViews>
    <sheetView workbookViewId="0">
      <selection activeCell="J1" sqref="J1"/>
    </sheetView>
  </sheetViews>
  <sheetFormatPr baseColWidth="10" defaultColWidth="8.83203125" defaultRowHeight="15" x14ac:dyDescent="0.2"/>
  <cols>
    <col min="1" max="1" width="16" bestFit="1" customWidth="1"/>
    <col min="2" max="2" width="14.6640625" bestFit="1" customWidth="1"/>
    <col min="3" max="3" width="8.1640625" bestFit="1" customWidth="1"/>
    <col min="4" max="4" width="7.5" bestFit="1" customWidth="1"/>
    <col min="5" max="5" width="16.33203125" customWidth="1"/>
    <col min="6" max="6" width="15.83203125" bestFit="1" customWidth="1"/>
    <col min="7" max="7" width="12" bestFit="1" customWidth="1"/>
    <col min="8" max="8" width="15.83203125" bestFit="1" customWidth="1"/>
    <col min="9" max="9" width="12.5" bestFit="1" customWidth="1"/>
    <col min="10" max="10" width="16.33203125" customWidth="1"/>
  </cols>
  <sheetData>
    <row r="1" spans="1:10" ht="48" x14ac:dyDescent="0.2">
      <c r="A1" s="10" t="s">
        <v>5436</v>
      </c>
      <c r="B1" s="11" t="s">
        <v>0</v>
      </c>
      <c r="C1" s="11" t="s">
        <v>1</v>
      </c>
      <c r="D1" s="11" t="s">
        <v>2</v>
      </c>
      <c r="E1" s="11" t="s">
        <v>3</v>
      </c>
      <c r="F1" s="11" t="s">
        <v>4</v>
      </c>
      <c r="G1" s="10" t="s">
        <v>5</v>
      </c>
      <c r="H1" s="10" t="s">
        <v>6</v>
      </c>
      <c r="I1" s="10" t="s">
        <v>7</v>
      </c>
      <c r="J1" s="10" t="s">
        <v>8</v>
      </c>
    </row>
    <row r="2" spans="1:10" ht="56" x14ac:dyDescent="0.2">
      <c r="A2" s="12" t="s">
        <v>9</v>
      </c>
      <c r="B2" s="12">
        <v>1</v>
      </c>
      <c r="C2" s="12">
        <v>1</v>
      </c>
      <c r="D2" s="12">
        <v>0</v>
      </c>
      <c r="E2" s="12" t="s">
        <v>10</v>
      </c>
      <c r="F2" s="12"/>
      <c r="G2" s="12" t="s">
        <v>11</v>
      </c>
      <c r="H2" s="12">
        <v>4856686</v>
      </c>
      <c r="I2" s="12" t="s">
        <v>12</v>
      </c>
      <c r="J2" s="12" t="s">
        <v>13</v>
      </c>
    </row>
    <row r="3" spans="1:10" ht="126" x14ac:dyDescent="0.2">
      <c r="A3" s="12" t="s">
        <v>17</v>
      </c>
      <c r="B3" s="12">
        <v>2</v>
      </c>
      <c r="C3" s="12">
        <v>2</v>
      </c>
      <c r="D3" s="12">
        <v>0</v>
      </c>
      <c r="E3" s="12" t="s">
        <v>18</v>
      </c>
      <c r="F3" s="12"/>
      <c r="G3" s="12" t="s">
        <v>11</v>
      </c>
      <c r="H3" s="12">
        <v>4924636</v>
      </c>
      <c r="I3" s="12" t="s">
        <v>19</v>
      </c>
      <c r="J3" s="12" t="s">
        <v>20</v>
      </c>
    </row>
    <row r="4" spans="1:10" ht="126" x14ac:dyDescent="0.2">
      <c r="A4" s="12" t="s">
        <v>24</v>
      </c>
      <c r="B4" s="12">
        <v>1</v>
      </c>
      <c r="C4" s="12">
        <v>1</v>
      </c>
      <c r="D4" s="12">
        <v>0</v>
      </c>
      <c r="E4" s="12" t="s">
        <v>25</v>
      </c>
      <c r="F4" s="12"/>
      <c r="G4" s="12" t="s">
        <v>26</v>
      </c>
      <c r="H4" s="12">
        <v>2436004</v>
      </c>
      <c r="I4" s="12" t="s">
        <v>27</v>
      </c>
      <c r="J4" s="12" t="s">
        <v>28</v>
      </c>
    </row>
    <row r="5" spans="1:10" ht="140" x14ac:dyDescent="0.2">
      <c r="A5" s="12" t="s">
        <v>32</v>
      </c>
      <c r="B5" s="12">
        <v>2</v>
      </c>
      <c r="C5" s="12">
        <v>1</v>
      </c>
      <c r="D5" s="12">
        <v>1</v>
      </c>
      <c r="E5" s="12" t="s">
        <v>33</v>
      </c>
      <c r="F5" s="12" t="s">
        <v>34</v>
      </c>
      <c r="G5" s="12" t="s">
        <v>11</v>
      </c>
      <c r="H5" s="12">
        <v>8681781</v>
      </c>
      <c r="I5" s="12" t="s">
        <v>35</v>
      </c>
      <c r="J5" s="12" t="s">
        <v>36</v>
      </c>
    </row>
    <row r="6" spans="1:10" ht="140" x14ac:dyDescent="0.2">
      <c r="A6" s="12" t="s">
        <v>9</v>
      </c>
      <c r="B6" s="12">
        <v>3</v>
      </c>
      <c r="C6" s="12">
        <v>2</v>
      </c>
      <c r="D6" s="12">
        <v>1</v>
      </c>
      <c r="E6" s="12" t="s">
        <v>40</v>
      </c>
      <c r="F6" s="12" t="s">
        <v>34</v>
      </c>
      <c r="G6" s="12" t="s">
        <v>11</v>
      </c>
      <c r="H6" s="12">
        <v>6016097</v>
      </c>
      <c r="I6" s="12" t="s">
        <v>35</v>
      </c>
      <c r="J6" s="12" t="s">
        <v>36</v>
      </c>
    </row>
    <row r="7" spans="1:10" ht="56" x14ac:dyDescent="0.2">
      <c r="A7" s="12" t="s">
        <v>32</v>
      </c>
      <c r="B7" s="12">
        <v>2</v>
      </c>
      <c r="C7" s="12">
        <v>1</v>
      </c>
      <c r="D7" s="12">
        <v>1</v>
      </c>
      <c r="E7" s="12" t="s">
        <v>44</v>
      </c>
      <c r="F7" s="12" t="s">
        <v>34</v>
      </c>
      <c r="G7" s="12" t="s">
        <v>11</v>
      </c>
      <c r="H7" s="12">
        <v>6992479</v>
      </c>
      <c r="I7" s="12" t="s">
        <v>45</v>
      </c>
      <c r="J7" s="12" t="s">
        <v>46</v>
      </c>
    </row>
    <row r="8" spans="1:10" ht="126" x14ac:dyDescent="0.2">
      <c r="A8" s="12" t="s">
        <v>9</v>
      </c>
      <c r="B8" s="12">
        <v>1</v>
      </c>
      <c r="C8" s="12">
        <v>0</v>
      </c>
      <c r="D8" s="12">
        <v>1</v>
      </c>
      <c r="E8" s="12"/>
      <c r="F8" s="12" t="s">
        <v>159</v>
      </c>
      <c r="G8" s="12" t="s">
        <v>26</v>
      </c>
      <c r="H8" s="12">
        <v>12353865</v>
      </c>
      <c r="I8" s="12" t="s">
        <v>1124</v>
      </c>
      <c r="J8" s="12" t="s">
        <v>1125</v>
      </c>
    </row>
    <row r="9" spans="1:10" ht="84" x14ac:dyDescent="0.2">
      <c r="A9" s="12" t="s">
        <v>50</v>
      </c>
      <c r="B9" s="12">
        <v>2</v>
      </c>
      <c r="C9" s="12">
        <v>1</v>
      </c>
      <c r="D9" s="12">
        <v>1</v>
      </c>
      <c r="E9" s="12" t="s">
        <v>51</v>
      </c>
      <c r="F9" s="12" t="s">
        <v>52</v>
      </c>
      <c r="G9" s="12" t="s">
        <v>11</v>
      </c>
      <c r="H9" s="12">
        <v>5594285</v>
      </c>
      <c r="I9" s="12" t="s">
        <v>53</v>
      </c>
      <c r="J9" s="12" t="s">
        <v>54</v>
      </c>
    </row>
    <row r="10" spans="1:10" ht="112" x14ac:dyDescent="0.2">
      <c r="A10" s="12" t="s">
        <v>50</v>
      </c>
      <c r="B10" s="12">
        <v>1</v>
      </c>
      <c r="C10" s="12">
        <v>1</v>
      </c>
      <c r="D10" s="12">
        <v>0</v>
      </c>
      <c r="E10" s="12" t="s">
        <v>25</v>
      </c>
      <c r="F10" s="12"/>
      <c r="G10" s="12" t="s">
        <v>11</v>
      </c>
      <c r="H10" s="12">
        <v>11936458</v>
      </c>
      <c r="I10" s="12" t="s">
        <v>58</v>
      </c>
      <c r="J10" s="12" t="s">
        <v>59</v>
      </c>
    </row>
    <row r="11" spans="1:10" ht="126" x14ac:dyDescent="0.2">
      <c r="A11" s="12" t="s">
        <v>64</v>
      </c>
      <c r="B11" s="12">
        <v>1</v>
      </c>
      <c r="C11" s="12">
        <v>1</v>
      </c>
      <c r="D11" s="12">
        <v>0</v>
      </c>
      <c r="E11" s="12" t="s">
        <v>65</v>
      </c>
      <c r="F11" s="12"/>
      <c r="G11" s="12" t="s">
        <v>11</v>
      </c>
      <c r="H11" s="12">
        <v>6263928</v>
      </c>
      <c r="I11" s="12" t="s">
        <v>66</v>
      </c>
      <c r="J11" s="12" t="s">
        <v>67</v>
      </c>
    </row>
    <row r="12" spans="1:10" ht="56" x14ac:dyDescent="0.2">
      <c r="A12" s="12" t="s">
        <v>32</v>
      </c>
      <c r="B12" s="12">
        <v>2</v>
      </c>
      <c r="C12" s="12">
        <v>1</v>
      </c>
      <c r="D12" s="12">
        <v>1</v>
      </c>
      <c r="E12" s="12" t="s">
        <v>467</v>
      </c>
      <c r="F12" s="12" t="s">
        <v>34</v>
      </c>
      <c r="G12" s="12" t="s">
        <v>11</v>
      </c>
      <c r="H12" s="12">
        <v>13896644</v>
      </c>
      <c r="I12" s="12" t="s">
        <v>363</v>
      </c>
      <c r="J12" s="12" t="s">
        <v>364</v>
      </c>
    </row>
    <row r="13" spans="1:10" ht="98" x14ac:dyDescent="0.2">
      <c r="A13" s="12" t="s">
        <v>101</v>
      </c>
      <c r="B13" s="12">
        <v>1</v>
      </c>
      <c r="C13" s="12">
        <v>1</v>
      </c>
      <c r="D13" s="12">
        <v>0</v>
      </c>
      <c r="E13" s="12" t="s">
        <v>2336</v>
      </c>
      <c r="F13" s="12"/>
      <c r="G13" s="12" t="s">
        <v>11</v>
      </c>
      <c r="H13" s="12">
        <v>4062500</v>
      </c>
      <c r="I13" s="12" t="s">
        <v>2337</v>
      </c>
      <c r="J13" s="12" t="s">
        <v>2338</v>
      </c>
    </row>
    <row r="14" spans="1:10" ht="84" x14ac:dyDescent="0.2">
      <c r="A14" s="12" t="s">
        <v>85</v>
      </c>
      <c r="B14" s="12">
        <v>0</v>
      </c>
      <c r="C14" s="12">
        <v>0</v>
      </c>
      <c r="D14" s="12">
        <v>0</v>
      </c>
      <c r="E14" s="12"/>
      <c r="F14" s="12"/>
      <c r="G14" s="12" t="s">
        <v>26</v>
      </c>
      <c r="H14" s="12">
        <v>9830310</v>
      </c>
      <c r="I14" s="12" t="s">
        <v>1452</v>
      </c>
      <c r="J14" s="12" t="s">
        <v>1453</v>
      </c>
    </row>
    <row r="15" spans="1:10" ht="112" x14ac:dyDescent="0.2">
      <c r="A15" s="12" t="s">
        <v>92</v>
      </c>
      <c r="B15" s="12">
        <v>2</v>
      </c>
      <c r="C15" s="12">
        <v>1</v>
      </c>
      <c r="D15" s="12">
        <v>1</v>
      </c>
      <c r="E15" s="12" t="s">
        <v>273</v>
      </c>
      <c r="F15" s="12" t="s">
        <v>34</v>
      </c>
      <c r="G15" s="12" t="s">
        <v>11</v>
      </c>
      <c r="H15" s="12">
        <v>13660445</v>
      </c>
      <c r="I15" s="12" t="s">
        <v>274</v>
      </c>
      <c r="J15" s="12" t="s">
        <v>275</v>
      </c>
    </row>
    <row r="16" spans="1:10" ht="126" x14ac:dyDescent="0.2">
      <c r="A16" s="12" t="s">
        <v>9</v>
      </c>
      <c r="B16" s="12">
        <v>2</v>
      </c>
      <c r="C16" s="12">
        <v>2</v>
      </c>
      <c r="D16" s="12">
        <v>0</v>
      </c>
      <c r="E16" s="12" t="s">
        <v>71</v>
      </c>
      <c r="F16" s="12"/>
      <c r="G16" s="12" t="s">
        <v>11</v>
      </c>
      <c r="H16" s="12">
        <v>8047542</v>
      </c>
      <c r="I16" s="12" t="s">
        <v>72</v>
      </c>
      <c r="J16" s="12" t="s">
        <v>73</v>
      </c>
    </row>
    <row r="17" spans="1:10" ht="140" x14ac:dyDescent="0.2">
      <c r="A17" s="12" t="s">
        <v>77</v>
      </c>
      <c r="B17" s="12">
        <v>3</v>
      </c>
      <c r="C17" s="12">
        <v>2</v>
      </c>
      <c r="D17" s="12">
        <v>1</v>
      </c>
      <c r="E17" s="12" t="s">
        <v>78</v>
      </c>
      <c r="F17" s="12" t="s">
        <v>79</v>
      </c>
      <c r="G17" s="12" t="s">
        <v>11</v>
      </c>
      <c r="H17" s="12">
        <v>6731751</v>
      </c>
      <c r="I17" s="12" t="s">
        <v>80</v>
      </c>
      <c r="J17" s="12" t="s">
        <v>81</v>
      </c>
    </row>
    <row r="18" spans="1:10" ht="98" x14ac:dyDescent="0.2">
      <c r="A18" s="12" t="s">
        <v>550</v>
      </c>
      <c r="B18" s="12">
        <v>1</v>
      </c>
      <c r="C18" s="12">
        <v>1</v>
      </c>
      <c r="D18" s="12">
        <v>0</v>
      </c>
      <c r="E18" s="12" t="s">
        <v>25</v>
      </c>
      <c r="F18" s="12"/>
      <c r="G18" s="12" t="s">
        <v>11</v>
      </c>
      <c r="H18" s="12">
        <v>16141263</v>
      </c>
      <c r="I18" s="12" t="s">
        <v>3176</v>
      </c>
      <c r="J18" s="12" t="s">
        <v>3177</v>
      </c>
    </row>
    <row r="19" spans="1:10" ht="98" x14ac:dyDescent="0.2">
      <c r="A19" s="12" t="s">
        <v>24</v>
      </c>
      <c r="B19" s="12">
        <v>1</v>
      </c>
      <c r="C19" s="12">
        <v>0</v>
      </c>
      <c r="D19" s="12">
        <v>1</v>
      </c>
      <c r="E19" s="12"/>
      <c r="F19" s="12" t="s">
        <v>124</v>
      </c>
      <c r="G19" s="12" t="s">
        <v>11</v>
      </c>
      <c r="H19" s="12">
        <v>5441135</v>
      </c>
      <c r="I19" s="12" t="s">
        <v>722</v>
      </c>
      <c r="J19" s="12" t="s">
        <v>723</v>
      </c>
    </row>
    <row r="20" spans="1:10" ht="112" x14ac:dyDescent="0.2">
      <c r="A20" s="12" t="s">
        <v>105</v>
      </c>
      <c r="B20" s="12">
        <v>2</v>
      </c>
      <c r="C20" s="12">
        <v>1</v>
      </c>
      <c r="D20" s="12">
        <v>1</v>
      </c>
      <c r="E20" s="12" t="s">
        <v>2336</v>
      </c>
      <c r="F20" s="12" t="s">
        <v>124</v>
      </c>
      <c r="G20" s="12" t="s">
        <v>11</v>
      </c>
      <c r="H20" s="12">
        <v>9690416</v>
      </c>
      <c r="I20" s="12" t="s">
        <v>5277</v>
      </c>
      <c r="J20" s="12" t="s">
        <v>5278</v>
      </c>
    </row>
    <row r="21" spans="1:10" ht="98" x14ac:dyDescent="0.2">
      <c r="A21" s="12" t="s">
        <v>117</v>
      </c>
      <c r="B21" s="12">
        <v>2</v>
      </c>
      <c r="C21" s="12">
        <v>1</v>
      </c>
      <c r="D21" s="12">
        <v>1</v>
      </c>
      <c r="E21" s="12" t="s">
        <v>537</v>
      </c>
      <c r="F21" s="12" t="s">
        <v>124</v>
      </c>
      <c r="G21" s="12" t="s">
        <v>11</v>
      </c>
      <c r="H21" s="12">
        <v>12086416</v>
      </c>
      <c r="I21" s="12" t="s">
        <v>144</v>
      </c>
      <c r="J21" s="12" t="s">
        <v>145</v>
      </c>
    </row>
    <row r="22" spans="1:10" ht="140" x14ac:dyDescent="0.2">
      <c r="A22" s="12" t="s">
        <v>85</v>
      </c>
      <c r="B22" s="12">
        <v>3</v>
      </c>
      <c r="C22" s="12">
        <v>1</v>
      </c>
      <c r="D22" s="12" t="s">
        <v>5279</v>
      </c>
      <c r="E22" s="12" t="s">
        <v>25</v>
      </c>
      <c r="F22" s="12" t="s">
        <v>86</v>
      </c>
      <c r="G22" s="12" t="s">
        <v>11</v>
      </c>
      <c r="H22" s="12">
        <v>14182499</v>
      </c>
      <c r="I22" s="12" t="s">
        <v>87</v>
      </c>
      <c r="J22" s="12" t="s">
        <v>88</v>
      </c>
    </row>
    <row r="23" spans="1:10" ht="98" x14ac:dyDescent="0.2">
      <c r="A23" s="12" t="s">
        <v>92</v>
      </c>
      <c r="B23" s="12">
        <v>1</v>
      </c>
      <c r="C23" s="12">
        <v>1</v>
      </c>
      <c r="D23" s="12">
        <v>0</v>
      </c>
      <c r="E23" s="12" t="s">
        <v>93</v>
      </c>
      <c r="F23" s="12"/>
      <c r="G23" s="12" t="s">
        <v>11</v>
      </c>
      <c r="H23" s="12">
        <v>3393442</v>
      </c>
      <c r="I23" s="12" t="s">
        <v>94</v>
      </c>
      <c r="J23" s="12" t="s">
        <v>95</v>
      </c>
    </row>
    <row r="24" spans="1:10" ht="42" x14ac:dyDescent="0.2">
      <c r="A24" s="12" t="s">
        <v>17</v>
      </c>
      <c r="B24" s="12">
        <v>1</v>
      </c>
      <c r="C24" s="12">
        <v>0</v>
      </c>
      <c r="D24" s="12">
        <v>1</v>
      </c>
      <c r="E24" s="12"/>
      <c r="F24" s="12" t="s">
        <v>124</v>
      </c>
      <c r="G24" s="12" t="s">
        <v>11</v>
      </c>
      <c r="H24" s="12">
        <v>15660353</v>
      </c>
      <c r="I24" s="12" t="s">
        <v>577</v>
      </c>
      <c r="J24" s="12" t="s">
        <v>578</v>
      </c>
    </row>
    <row r="25" spans="1:10" ht="126" x14ac:dyDescent="0.2">
      <c r="A25" s="12" t="s">
        <v>99</v>
      </c>
      <c r="B25" s="12">
        <v>1</v>
      </c>
      <c r="C25" s="12">
        <v>1</v>
      </c>
      <c r="D25" s="12">
        <v>0</v>
      </c>
      <c r="E25" s="12" t="s">
        <v>65</v>
      </c>
      <c r="F25" s="12"/>
      <c r="G25" s="12" t="s">
        <v>11</v>
      </c>
      <c r="H25" s="12">
        <v>13359489</v>
      </c>
      <c r="I25" s="12" t="s">
        <v>66</v>
      </c>
      <c r="J25" s="12" t="s">
        <v>67</v>
      </c>
    </row>
    <row r="26" spans="1:10" ht="126" x14ac:dyDescent="0.2">
      <c r="A26" s="12" t="s">
        <v>101</v>
      </c>
      <c r="B26" s="12">
        <v>1</v>
      </c>
      <c r="C26" s="12">
        <v>1</v>
      </c>
      <c r="D26" s="12">
        <v>0</v>
      </c>
      <c r="E26" s="12" t="s">
        <v>25</v>
      </c>
      <c r="F26" s="12"/>
      <c r="G26" s="12" t="s">
        <v>26</v>
      </c>
      <c r="H26" s="12">
        <v>5374389</v>
      </c>
      <c r="I26" s="12" t="s">
        <v>19</v>
      </c>
      <c r="J26" s="12" t="s">
        <v>20</v>
      </c>
    </row>
    <row r="27" spans="1:10" ht="84" x14ac:dyDescent="0.2">
      <c r="A27" s="12" t="s">
        <v>105</v>
      </c>
      <c r="B27" s="12">
        <v>2</v>
      </c>
      <c r="C27" s="12">
        <v>1</v>
      </c>
      <c r="D27" s="12">
        <v>1</v>
      </c>
      <c r="E27" s="12" t="s">
        <v>106</v>
      </c>
      <c r="F27" s="12" t="s">
        <v>34</v>
      </c>
      <c r="G27" s="12" t="s">
        <v>11</v>
      </c>
      <c r="H27" s="12">
        <v>5289024</v>
      </c>
      <c r="I27" s="12" t="s">
        <v>107</v>
      </c>
      <c r="J27" s="12" t="s">
        <v>108</v>
      </c>
    </row>
    <row r="28" spans="1:10" ht="98" x14ac:dyDescent="0.2">
      <c r="A28" s="12" t="s">
        <v>9</v>
      </c>
      <c r="B28" s="12">
        <v>2</v>
      </c>
      <c r="C28" s="12">
        <v>1</v>
      </c>
      <c r="D28" s="12">
        <v>1</v>
      </c>
      <c r="E28" s="12" t="s">
        <v>25</v>
      </c>
      <c r="F28" s="12" t="s">
        <v>52</v>
      </c>
      <c r="G28" s="12" t="s">
        <v>26</v>
      </c>
      <c r="H28" s="12">
        <v>11078580</v>
      </c>
      <c r="I28" s="12" t="s">
        <v>112</v>
      </c>
      <c r="J28" s="12" t="s">
        <v>113</v>
      </c>
    </row>
    <row r="29" spans="1:10" ht="210" x14ac:dyDescent="0.2">
      <c r="A29" s="12" t="s">
        <v>117</v>
      </c>
      <c r="B29" s="12">
        <v>1</v>
      </c>
      <c r="C29" s="12">
        <v>1</v>
      </c>
      <c r="D29" s="12">
        <v>0</v>
      </c>
      <c r="E29" s="12" t="s">
        <v>65</v>
      </c>
      <c r="F29" s="12"/>
      <c r="G29" s="12" t="s">
        <v>11</v>
      </c>
      <c r="H29" s="12">
        <v>4491994</v>
      </c>
      <c r="I29" s="12" t="s">
        <v>118</v>
      </c>
      <c r="J29" s="12" t="s">
        <v>119</v>
      </c>
    </row>
    <row r="30" spans="1:10" ht="70" x14ac:dyDescent="0.2">
      <c r="A30" s="12" t="s">
        <v>24</v>
      </c>
      <c r="B30" s="12">
        <v>2</v>
      </c>
      <c r="C30" s="12">
        <v>1</v>
      </c>
      <c r="D30" s="12">
        <v>1</v>
      </c>
      <c r="E30" s="12" t="s">
        <v>123</v>
      </c>
      <c r="F30" s="12" t="s">
        <v>124</v>
      </c>
      <c r="G30" s="12" t="s">
        <v>11</v>
      </c>
      <c r="H30" s="12">
        <v>9230715</v>
      </c>
      <c r="I30" s="12" t="s">
        <v>125</v>
      </c>
      <c r="J30" s="12" t="s">
        <v>126</v>
      </c>
    </row>
    <row r="31" spans="1:10" ht="56" x14ac:dyDescent="0.2">
      <c r="A31" s="12" t="s">
        <v>99</v>
      </c>
      <c r="B31" s="12">
        <v>1</v>
      </c>
      <c r="C31" s="12">
        <v>0</v>
      </c>
      <c r="D31" s="12">
        <v>1</v>
      </c>
      <c r="E31" s="12"/>
      <c r="F31" s="12" t="s">
        <v>52</v>
      </c>
      <c r="G31" s="12" t="s">
        <v>26</v>
      </c>
      <c r="H31" s="12">
        <v>8936515</v>
      </c>
      <c r="I31" s="12" t="s">
        <v>1823</v>
      </c>
      <c r="J31" s="12" t="s">
        <v>1824</v>
      </c>
    </row>
    <row r="32" spans="1:10" ht="70" x14ac:dyDescent="0.2">
      <c r="A32" s="12" t="s">
        <v>9</v>
      </c>
      <c r="B32" s="12">
        <v>2</v>
      </c>
      <c r="C32" s="12">
        <v>1</v>
      </c>
      <c r="D32" s="12">
        <v>1</v>
      </c>
      <c r="E32" s="12" t="s">
        <v>130</v>
      </c>
      <c r="F32" s="12" t="s">
        <v>34</v>
      </c>
      <c r="G32" s="12" t="s">
        <v>11</v>
      </c>
      <c r="H32" s="12">
        <v>11338708</v>
      </c>
      <c r="I32" s="12" t="s">
        <v>131</v>
      </c>
      <c r="J32" s="12" t="s">
        <v>132</v>
      </c>
    </row>
    <row r="33" spans="1:10" ht="98" x14ac:dyDescent="0.2">
      <c r="A33" s="12" t="s">
        <v>77</v>
      </c>
      <c r="B33" s="12">
        <v>1</v>
      </c>
      <c r="C33" s="12">
        <v>1</v>
      </c>
      <c r="D33" s="12">
        <v>0</v>
      </c>
      <c r="E33" s="12" t="s">
        <v>25</v>
      </c>
      <c r="F33" s="12"/>
      <c r="G33" s="12" t="s">
        <v>11</v>
      </c>
      <c r="H33" s="12">
        <v>11746439</v>
      </c>
      <c r="I33" s="12" t="s">
        <v>153</v>
      </c>
      <c r="J33" s="12" t="s">
        <v>154</v>
      </c>
    </row>
    <row r="34" spans="1:10" ht="140" x14ac:dyDescent="0.2">
      <c r="A34" s="12" t="s">
        <v>9</v>
      </c>
      <c r="B34" s="12">
        <v>2</v>
      </c>
      <c r="C34" s="12">
        <v>1</v>
      </c>
      <c r="D34" s="12">
        <v>1</v>
      </c>
      <c r="E34" s="12" t="s">
        <v>2587</v>
      </c>
      <c r="F34" s="12" t="s">
        <v>34</v>
      </c>
      <c r="G34" s="12" t="s">
        <v>11</v>
      </c>
      <c r="H34" s="12">
        <v>3694075</v>
      </c>
      <c r="I34" s="12" t="s">
        <v>35</v>
      </c>
      <c r="J34" s="12" t="s">
        <v>36</v>
      </c>
    </row>
    <row r="35" spans="1:10" ht="56" x14ac:dyDescent="0.2">
      <c r="A35" s="12" t="s">
        <v>101</v>
      </c>
      <c r="B35" s="12">
        <v>2</v>
      </c>
      <c r="C35" s="12">
        <v>1</v>
      </c>
      <c r="D35" s="12">
        <v>1</v>
      </c>
      <c r="E35" s="12" t="s">
        <v>106</v>
      </c>
      <c r="F35" s="12" t="s">
        <v>34</v>
      </c>
      <c r="G35" s="12" t="s">
        <v>11</v>
      </c>
      <c r="H35" s="12">
        <v>14844299</v>
      </c>
      <c r="I35" s="12" t="s">
        <v>669</v>
      </c>
      <c r="J35" s="12" t="s">
        <v>670</v>
      </c>
    </row>
    <row r="36" spans="1:10" ht="98" x14ac:dyDescent="0.2">
      <c r="A36" s="12" t="s">
        <v>117</v>
      </c>
      <c r="B36" s="12">
        <v>1</v>
      </c>
      <c r="C36" s="12">
        <v>1</v>
      </c>
      <c r="D36" s="12">
        <v>0</v>
      </c>
      <c r="E36" s="12" t="s">
        <v>25</v>
      </c>
      <c r="F36" s="12"/>
      <c r="G36" s="12" t="s">
        <v>11</v>
      </c>
      <c r="H36" s="12">
        <v>7822894</v>
      </c>
      <c r="I36" s="12" t="s">
        <v>136</v>
      </c>
      <c r="J36" s="12" t="s">
        <v>137</v>
      </c>
    </row>
    <row r="37" spans="1:10" ht="84" x14ac:dyDescent="0.2">
      <c r="A37" s="12" t="s">
        <v>32</v>
      </c>
      <c r="B37" s="12">
        <v>2</v>
      </c>
      <c r="C37" s="12">
        <v>1</v>
      </c>
      <c r="D37" s="12">
        <v>1</v>
      </c>
      <c r="E37" s="12" t="s">
        <v>44</v>
      </c>
      <c r="F37" s="12" t="s">
        <v>34</v>
      </c>
      <c r="G37" s="12" t="s">
        <v>11</v>
      </c>
      <c r="H37" s="12">
        <v>589034</v>
      </c>
      <c r="I37" s="12" t="s">
        <v>141</v>
      </c>
      <c r="J37" s="12" t="s">
        <v>142</v>
      </c>
    </row>
    <row r="38" spans="1:10" ht="98" x14ac:dyDescent="0.2">
      <c r="A38" s="12" t="s">
        <v>143</v>
      </c>
      <c r="B38" s="12">
        <v>1</v>
      </c>
      <c r="C38" s="12">
        <v>0</v>
      </c>
      <c r="D38" s="12">
        <v>1</v>
      </c>
      <c r="E38" s="12"/>
      <c r="F38" s="12" t="s">
        <v>52</v>
      </c>
      <c r="G38" s="12" t="s">
        <v>26</v>
      </c>
      <c r="H38" s="12">
        <v>8992197</v>
      </c>
      <c r="I38" s="12" t="s">
        <v>144</v>
      </c>
      <c r="J38" s="12" t="s">
        <v>145</v>
      </c>
    </row>
    <row r="39" spans="1:10" ht="98" x14ac:dyDescent="0.2">
      <c r="A39" s="12" t="s">
        <v>143</v>
      </c>
      <c r="B39" s="12">
        <v>0</v>
      </c>
      <c r="C39" s="12">
        <v>0</v>
      </c>
      <c r="D39" s="12">
        <v>0</v>
      </c>
      <c r="E39" s="12"/>
      <c r="F39" s="12"/>
      <c r="G39" s="12" t="s">
        <v>26</v>
      </c>
      <c r="H39" s="12">
        <v>7966768</v>
      </c>
      <c r="I39" s="12" t="s">
        <v>3176</v>
      </c>
      <c r="J39" s="12" t="s">
        <v>3177</v>
      </c>
    </row>
    <row r="40" spans="1:10" ht="98" x14ac:dyDescent="0.2">
      <c r="A40" s="12" t="s">
        <v>9</v>
      </c>
      <c r="B40" s="12">
        <v>0</v>
      </c>
      <c r="C40" s="12">
        <v>0</v>
      </c>
      <c r="D40" s="12">
        <v>0</v>
      </c>
      <c r="E40" s="12"/>
      <c r="F40" s="12"/>
      <c r="G40" s="12" t="s">
        <v>11</v>
      </c>
      <c r="H40" s="12">
        <v>7274791</v>
      </c>
      <c r="I40" s="12" t="s">
        <v>5280</v>
      </c>
      <c r="J40" s="12" t="s">
        <v>5281</v>
      </c>
    </row>
    <row r="41" spans="1:10" ht="112" x14ac:dyDescent="0.2">
      <c r="A41" s="12" t="s">
        <v>105</v>
      </c>
      <c r="B41" s="12">
        <v>1</v>
      </c>
      <c r="C41" s="12">
        <v>1</v>
      </c>
      <c r="D41" s="12">
        <v>0</v>
      </c>
      <c r="E41" s="12" t="s">
        <v>149</v>
      </c>
      <c r="F41" s="12"/>
      <c r="G41" s="12" t="s">
        <v>26</v>
      </c>
      <c r="H41" s="12">
        <v>9322094</v>
      </c>
      <c r="I41" s="12" t="s">
        <v>150</v>
      </c>
      <c r="J41" s="12" t="s">
        <v>151</v>
      </c>
    </row>
    <row r="42" spans="1:10" ht="168" x14ac:dyDescent="0.2">
      <c r="A42" s="12" t="s">
        <v>9</v>
      </c>
      <c r="B42" s="12">
        <v>1</v>
      </c>
      <c r="C42" s="12">
        <v>1</v>
      </c>
      <c r="D42" s="12">
        <v>0</v>
      </c>
      <c r="E42" s="12" t="s">
        <v>25</v>
      </c>
      <c r="F42" s="12"/>
      <c r="G42" s="12" t="s">
        <v>11</v>
      </c>
      <c r="H42" s="12">
        <v>11657668</v>
      </c>
      <c r="I42" s="12" t="s">
        <v>2710</v>
      </c>
      <c r="J42" s="12" t="s">
        <v>2711</v>
      </c>
    </row>
    <row r="43" spans="1:10" ht="98" x14ac:dyDescent="0.2">
      <c r="A43" s="12" t="s">
        <v>32</v>
      </c>
      <c r="B43" s="12">
        <v>1</v>
      </c>
      <c r="C43" s="12">
        <v>1</v>
      </c>
      <c r="D43" s="12">
        <v>0</v>
      </c>
      <c r="E43" s="12" t="s">
        <v>25</v>
      </c>
      <c r="F43" s="12"/>
      <c r="G43" s="12" t="s">
        <v>11</v>
      </c>
      <c r="H43" s="12">
        <v>4976678</v>
      </c>
      <c r="I43" s="12" t="s">
        <v>153</v>
      </c>
      <c r="J43" s="12" t="s">
        <v>154</v>
      </c>
    </row>
    <row r="44" spans="1:10" ht="112" x14ac:dyDescent="0.2">
      <c r="A44" s="12" t="s">
        <v>9</v>
      </c>
      <c r="B44" s="12">
        <v>1</v>
      </c>
      <c r="C44" s="12">
        <v>0</v>
      </c>
      <c r="D44" s="12">
        <v>1</v>
      </c>
      <c r="E44" s="12"/>
      <c r="F44" s="12" t="s">
        <v>213</v>
      </c>
      <c r="G44" s="12" t="s">
        <v>26</v>
      </c>
      <c r="H44" s="12">
        <v>20666248</v>
      </c>
      <c r="I44" s="12" t="s">
        <v>150</v>
      </c>
      <c r="J44" s="12" t="s">
        <v>151</v>
      </c>
    </row>
    <row r="45" spans="1:10" ht="140" x14ac:dyDescent="0.2">
      <c r="A45" s="12" t="s">
        <v>9</v>
      </c>
      <c r="B45" s="12">
        <v>2</v>
      </c>
      <c r="C45" s="12">
        <v>1</v>
      </c>
      <c r="D45" s="12">
        <v>1</v>
      </c>
      <c r="E45" s="12" t="s">
        <v>158</v>
      </c>
      <c r="F45" s="12" t="s">
        <v>159</v>
      </c>
      <c r="G45" s="12" t="s">
        <v>26</v>
      </c>
      <c r="H45" s="12">
        <v>4501344</v>
      </c>
      <c r="I45" s="12" t="s">
        <v>160</v>
      </c>
      <c r="J45" s="12" t="s">
        <v>161</v>
      </c>
    </row>
    <row r="46" spans="1:10" ht="98" x14ac:dyDescent="0.2">
      <c r="A46" s="12" t="s">
        <v>9</v>
      </c>
      <c r="B46" s="12">
        <v>1</v>
      </c>
      <c r="C46" s="12">
        <v>0</v>
      </c>
      <c r="D46" s="12">
        <v>1</v>
      </c>
      <c r="E46" s="12"/>
      <c r="F46" s="12" t="s">
        <v>52</v>
      </c>
      <c r="G46" s="12" t="s">
        <v>26</v>
      </c>
      <c r="H46" s="12">
        <v>15273441</v>
      </c>
      <c r="I46" s="12" t="s">
        <v>164</v>
      </c>
      <c r="J46" s="12" t="s">
        <v>165</v>
      </c>
    </row>
    <row r="47" spans="1:10" ht="70" x14ac:dyDescent="0.2">
      <c r="A47" s="12" t="s">
        <v>9</v>
      </c>
      <c r="B47" s="12">
        <v>3</v>
      </c>
      <c r="C47" s="12">
        <v>0</v>
      </c>
      <c r="D47" s="12">
        <v>3</v>
      </c>
      <c r="E47" s="12"/>
      <c r="F47" s="12" t="s">
        <v>5282</v>
      </c>
      <c r="G47" s="12" t="s">
        <v>26</v>
      </c>
      <c r="H47" s="12">
        <v>18269238</v>
      </c>
      <c r="I47" s="12" t="s">
        <v>214</v>
      </c>
      <c r="J47" s="12" t="s">
        <v>215</v>
      </c>
    </row>
    <row r="48" spans="1:10" ht="154" x14ac:dyDescent="0.2">
      <c r="A48" s="12" t="s">
        <v>32</v>
      </c>
      <c r="B48" s="12">
        <v>2</v>
      </c>
      <c r="C48" s="12">
        <v>1</v>
      </c>
      <c r="D48" s="12">
        <v>1</v>
      </c>
      <c r="E48" s="12" t="s">
        <v>166</v>
      </c>
      <c r="F48" s="12" t="s">
        <v>34</v>
      </c>
      <c r="G48" s="12" t="s">
        <v>11</v>
      </c>
      <c r="H48" s="12">
        <v>7503169</v>
      </c>
      <c r="I48" s="12" t="s">
        <v>167</v>
      </c>
      <c r="J48" s="12" t="s">
        <v>168</v>
      </c>
    </row>
    <row r="49" spans="1:10" ht="126" x14ac:dyDescent="0.2">
      <c r="A49" s="12" t="s">
        <v>32</v>
      </c>
      <c r="B49" s="12">
        <v>2</v>
      </c>
      <c r="C49" s="12">
        <v>2</v>
      </c>
      <c r="D49" s="12">
        <v>0</v>
      </c>
      <c r="E49" s="12" t="s">
        <v>172</v>
      </c>
      <c r="F49" s="12"/>
      <c r="G49" s="12" t="s">
        <v>26</v>
      </c>
      <c r="H49" s="12">
        <v>7156336</v>
      </c>
      <c r="I49" s="12" t="s">
        <v>27</v>
      </c>
      <c r="J49" s="12" t="s">
        <v>28</v>
      </c>
    </row>
    <row r="50" spans="1:10" ht="56" x14ac:dyDescent="0.2">
      <c r="A50" s="12" t="s">
        <v>9</v>
      </c>
      <c r="B50" s="12">
        <v>2</v>
      </c>
      <c r="C50" s="12">
        <v>1</v>
      </c>
      <c r="D50" s="12">
        <v>1</v>
      </c>
      <c r="E50" s="12" t="s">
        <v>10</v>
      </c>
      <c r="F50" s="12" t="s">
        <v>159</v>
      </c>
      <c r="G50" s="12" t="s">
        <v>11</v>
      </c>
      <c r="H50" s="12">
        <v>8574246</v>
      </c>
      <c r="I50" s="12" t="s">
        <v>12</v>
      </c>
      <c r="J50" s="12" t="s">
        <v>13</v>
      </c>
    </row>
    <row r="51" spans="1:10" ht="56" x14ac:dyDescent="0.2">
      <c r="A51" s="12" t="s">
        <v>117</v>
      </c>
      <c r="B51" s="12">
        <v>2</v>
      </c>
      <c r="C51" s="12">
        <v>0</v>
      </c>
      <c r="D51" s="12">
        <v>2</v>
      </c>
      <c r="E51" s="12"/>
      <c r="F51" s="12" t="s">
        <v>179</v>
      </c>
      <c r="G51" s="12" t="s">
        <v>26</v>
      </c>
      <c r="H51" s="12">
        <v>4933148</v>
      </c>
      <c r="I51" s="12" t="s">
        <v>180</v>
      </c>
      <c r="J51" s="12" t="s">
        <v>181</v>
      </c>
    </row>
    <row r="52" spans="1:10" ht="98" x14ac:dyDescent="0.2">
      <c r="A52" s="12" t="s">
        <v>24</v>
      </c>
      <c r="B52" s="12">
        <v>3</v>
      </c>
      <c r="C52" s="12">
        <v>2</v>
      </c>
      <c r="D52" s="12">
        <v>1</v>
      </c>
      <c r="E52" s="12" t="s">
        <v>185</v>
      </c>
      <c r="F52" s="12" t="s">
        <v>34</v>
      </c>
      <c r="G52" s="12" t="s">
        <v>11</v>
      </c>
      <c r="H52" s="12">
        <v>6933440</v>
      </c>
      <c r="I52" s="12" t="s">
        <v>186</v>
      </c>
      <c r="J52" s="12" t="s">
        <v>187</v>
      </c>
    </row>
    <row r="53" spans="1:10" ht="70" x14ac:dyDescent="0.2">
      <c r="A53" s="12" t="s">
        <v>9</v>
      </c>
      <c r="B53" s="12">
        <v>1</v>
      </c>
      <c r="C53" s="12">
        <v>1</v>
      </c>
      <c r="D53" s="12">
        <v>0</v>
      </c>
      <c r="E53" s="12" t="s">
        <v>351</v>
      </c>
      <c r="F53" s="12"/>
      <c r="G53" s="12" t="s">
        <v>11</v>
      </c>
      <c r="H53" s="12">
        <v>10754589</v>
      </c>
      <c r="I53" s="12" t="s">
        <v>2963</v>
      </c>
      <c r="J53" s="12" t="s">
        <v>2964</v>
      </c>
    </row>
    <row r="54" spans="1:10" ht="140" x14ac:dyDescent="0.2">
      <c r="A54" s="12" t="s">
        <v>9</v>
      </c>
      <c r="B54" s="12">
        <v>2</v>
      </c>
      <c r="C54" s="12">
        <v>1</v>
      </c>
      <c r="D54" s="12">
        <v>1</v>
      </c>
      <c r="E54" s="12" t="s">
        <v>158</v>
      </c>
      <c r="F54" s="12" t="s">
        <v>159</v>
      </c>
      <c r="G54" s="12" t="s">
        <v>26</v>
      </c>
      <c r="H54" s="12">
        <v>4712808</v>
      </c>
      <c r="I54" s="12" t="s">
        <v>160</v>
      </c>
      <c r="J54" s="12" t="s">
        <v>161</v>
      </c>
    </row>
    <row r="55" spans="1:10" ht="70" x14ac:dyDescent="0.2">
      <c r="A55" s="12" t="s">
        <v>9</v>
      </c>
      <c r="B55" s="12">
        <v>1</v>
      </c>
      <c r="C55" s="12">
        <v>1</v>
      </c>
      <c r="D55" s="12">
        <v>0</v>
      </c>
      <c r="E55" s="12" t="s">
        <v>123</v>
      </c>
      <c r="F55" s="12"/>
      <c r="G55" s="12" t="s">
        <v>11</v>
      </c>
      <c r="H55" s="12">
        <v>12913522</v>
      </c>
      <c r="I55" s="12" t="s">
        <v>191</v>
      </c>
      <c r="J55" s="12" t="s">
        <v>192</v>
      </c>
    </row>
    <row r="56" spans="1:10" ht="98" x14ac:dyDescent="0.2">
      <c r="A56" s="12" t="s">
        <v>105</v>
      </c>
      <c r="B56" s="12">
        <v>1</v>
      </c>
      <c r="C56" s="12">
        <v>1</v>
      </c>
      <c r="D56" s="12">
        <v>0</v>
      </c>
      <c r="E56" s="12" t="s">
        <v>25</v>
      </c>
      <c r="F56" s="12"/>
      <c r="G56" s="12" t="s">
        <v>11</v>
      </c>
      <c r="H56" s="12">
        <v>17366611</v>
      </c>
      <c r="I56" s="12" t="s">
        <v>196</v>
      </c>
      <c r="J56" s="12" t="s">
        <v>197</v>
      </c>
    </row>
    <row r="57" spans="1:10" ht="126" x14ac:dyDescent="0.2">
      <c r="A57" s="12" t="s">
        <v>32</v>
      </c>
      <c r="B57" s="12">
        <v>2</v>
      </c>
      <c r="C57" s="12">
        <v>1</v>
      </c>
      <c r="D57" s="12">
        <v>1</v>
      </c>
      <c r="E57" s="12" t="s">
        <v>44</v>
      </c>
      <c r="F57" s="12" t="s">
        <v>34</v>
      </c>
      <c r="G57" s="12" t="s">
        <v>11</v>
      </c>
      <c r="H57" s="12">
        <v>11860423</v>
      </c>
      <c r="I57" s="12" t="s">
        <v>201</v>
      </c>
      <c r="J57" s="12" t="s">
        <v>202</v>
      </c>
    </row>
    <row r="58" spans="1:10" ht="70" x14ac:dyDescent="0.2">
      <c r="A58" s="12" t="s">
        <v>212</v>
      </c>
      <c r="B58" s="12">
        <v>2</v>
      </c>
      <c r="C58" s="12">
        <v>1</v>
      </c>
      <c r="D58" s="12">
        <v>1</v>
      </c>
      <c r="E58" s="12" t="s">
        <v>25</v>
      </c>
      <c r="F58" s="12" t="s">
        <v>206</v>
      </c>
      <c r="G58" s="12" t="s">
        <v>11</v>
      </c>
      <c r="H58" s="12">
        <v>6954300</v>
      </c>
      <c r="I58" s="12" t="s">
        <v>2026</v>
      </c>
      <c r="J58" s="12" t="s">
        <v>2027</v>
      </c>
    </row>
    <row r="59" spans="1:10" ht="126" x14ac:dyDescent="0.2">
      <c r="A59" s="12" t="s">
        <v>85</v>
      </c>
      <c r="B59" s="12">
        <v>3</v>
      </c>
      <c r="C59" s="12">
        <v>2</v>
      </c>
      <c r="D59" s="12">
        <v>1</v>
      </c>
      <c r="E59" s="12" t="s">
        <v>71</v>
      </c>
      <c r="F59" s="12" t="s">
        <v>206</v>
      </c>
      <c r="G59" s="12" t="s">
        <v>26</v>
      </c>
      <c r="H59" s="12">
        <v>22136953</v>
      </c>
      <c r="I59" s="12" t="s">
        <v>207</v>
      </c>
      <c r="J59" s="12" t="s">
        <v>208</v>
      </c>
    </row>
    <row r="60" spans="1:10" ht="98" x14ac:dyDescent="0.2">
      <c r="A60" s="12" t="s">
        <v>92</v>
      </c>
      <c r="B60" s="12">
        <v>4</v>
      </c>
      <c r="C60" s="12">
        <v>1</v>
      </c>
      <c r="D60" s="12">
        <v>3</v>
      </c>
      <c r="E60" s="12" t="s">
        <v>25</v>
      </c>
      <c r="F60" s="12" t="s">
        <v>5283</v>
      </c>
      <c r="G60" s="12" t="s">
        <v>26</v>
      </c>
      <c r="H60" s="12">
        <v>20198816</v>
      </c>
      <c r="I60" s="12" t="s">
        <v>196</v>
      </c>
      <c r="J60" s="12" t="s">
        <v>197</v>
      </c>
    </row>
    <row r="61" spans="1:10" ht="56" x14ac:dyDescent="0.2">
      <c r="A61" s="12" t="s">
        <v>212</v>
      </c>
      <c r="B61" s="12">
        <v>1</v>
      </c>
      <c r="C61" s="12">
        <v>0</v>
      </c>
      <c r="D61" s="12">
        <v>1</v>
      </c>
      <c r="E61" s="12"/>
      <c r="F61" s="12" t="s">
        <v>213</v>
      </c>
      <c r="G61" s="12" t="s">
        <v>26</v>
      </c>
      <c r="H61" s="12">
        <v>9652875</v>
      </c>
      <c r="I61" s="12" t="s">
        <v>214</v>
      </c>
      <c r="J61" s="12" t="s">
        <v>215</v>
      </c>
    </row>
    <row r="62" spans="1:10" ht="28" x14ac:dyDescent="0.2">
      <c r="A62" s="12" t="s">
        <v>64</v>
      </c>
      <c r="B62" s="12">
        <v>2</v>
      </c>
      <c r="C62" s="12">
        <v>1</v>
      </c>
      <c r="D62" s="12">
        <v>1</v>
      </c>
      <c r="E62" s="12" t="s">
        <v>467</v>
      </c>
      <c r="F62" s="12" t="s">
        <v>34</v>
      </c>
      <c r="G62" s="12" t="s">
        <v>11</v>
      </c>
      <c r="H62" s="12">
        <v>5454876</v>
      </c>
      <c r="I62" s="12" t="s">
        <v>363</v>
      </c>
      <c r="J62" s="12" t="s">
        <v>364</v>
      </c>
    </row>
    <row r="63" spans="1:10" ht="84" x14ac:dyDescent="0.2">
      <c r="A63" s="12" t="s">
        <v>212</v>
      </c>
      <c r="B63" s="12">
        <v>2</v>
      </c>
      <c r="C63" s="12">
        <v>1</v>
      </c>
      <c r="D63" s="12">
        <v>1</v>
      </c>
      <c r="E63" s="12" t="s">
        <v>44</v>
      </c>
      <c r="F63" s="12" t="s">
        <v>34</v>
      </c>
      <c r="G63" s="12" t="s">
        <v>11</v>
      </c>
      <c r="H63" s="12">
        <v>8644722</v>
      </c>
      <c r="I63" s="12" t="s">
        <v>141</v>
      </c>
      <c r="J63" s="12" t="s">
        <v>142</v>
      </c>
    </row>
    <row r="64" spans="1:10" ht="84" x14ac:dyDescent="0.2">
      <c r="A64" s="12" t="s">
        <v>9</v>
      </c>
      <c r="B64" s="12">
        <v>2</v>
      </c>
      <c r="C64" s="12">
        <v>1</v>
      </c>
      <c r="D64" s="12">
        <v>1</v>
      </c>
      <c r="E64" s="12" t="s">
        <v>44</v>
      </c>
      <c r="F64" s="12" t="s">
        <v>34</v>
      </c>
      <c r="G64" s="12" t="s">
        <v>11</v>
      </c>
      <c r="H64" s="12">
        <v>3999631</v>
      </c>
      <c r="I64" s="12" t="s">
        <v>141</v>
      </c>
      <c r="J64" s="12" t="s">
        <v>142</v>
      </c>
    </row>
    <row r="65" spans="1:10" ht="84" x14ac:dyDescent="0.2">
      <c r="A65" s="12" t="s">
        <v>92</v>
      </c>
      <c r="B65" s="12">
        <v>2</v>
      </c>
      <c r="C65" s="12">
        <v>1</v>
      </c>
      <c r="D65" s="12">
        <v>1</v>
      </c>
      <c r="E65" s="12" t="s">
        <v>44</v>
      </c>
      <c r="F65" s="12" t="s">
        <v>34</v>
      </c>
      <c r="G65" s="12" t="s">
        <v>11</v>
      </c>
      <c r="H65" s="12">
        <v>15863507</v>
      </c>
      <c r="I65" s="12" t="s">
        <v>141</v>
      </c>
      <c r="J65" s="12" t="s">
        <v>142</v>
      </c>
    </row>
    <row r="66" spans="1:10" ht="70" x14ac:dyDescent="0.2">
      <c r="A66" s="12" t="s">
        <v>64</v>
      </c>
      <c r="B66" s="12">
        <v>1</v>
      </c>
      <c r="C66" s="12">
        <v>1</v>
      </c>
      <c r="D66" s="12">
        <v>0</v>
      </c>
      <c r="E66" s="12" t="s">
        <v>25</v>
      </c>
      <c r="F66" s="12"/>
      <c r="G66" s="12" t="s">
        <v>11</v>
      </c>
      <c r="H66" s="12">
        <v>7228634</v>
      </c>
      <c r="I66" s="12" t="s">
        <v>220</v>
      </c>
      <c r="J66" s="12" t="s">
        <v>221</v>
      </c>
    </row>
    <row r="67" spans="1:10" ht="84" x14ac:dyDescent="0.2">
      <c r="A67" s="12" t="s">
        <v>17</v>
      </c>
      <c r="B67" s="12">
        <v>2</v>
      </c>
      <c r="C67" s="12">
        <v>1</v>
      </c>
      <c r="D67" s="12">
        <v>1</v>
      </c>
      <c r="E67" s="12" t="s">
        <v>44</v>
      </c>
      <c r="F67" s="12" t="s">
        <v>34</v>
      </c>
      <c r="G67" s="12" t="s">
        <v>11</v>
      </c>
      <c r="H67" s="12">
        <v>2882239</v>
      </c>
      <c r="I67" s="12" t="s">
        <v>141</v>
      </c>
      <c r="J67" s="12" t="s">
        <v>142</v>
      </c>
    </row>
    <row r="68" spans="1:10" ht="84" x14ac:dyDescent="0.2">
      <c r="A68" s="12" t="s">
        <v>212</v>
      </c>
      <c r="B68" s="12">
        <v>1</v>
      </c>
      <c r="C68" s="12">
        <v>1</v>
      </c>
      <c r="D68" s="12">
        <v>0</v>
      </c>
      <c r="E68" s="12" t="s">
        <v>93</v>
      </c>
      <c r="F68" s="12"/>
      <c r="G68" s="12" t="s">
        <v>11</v>
      </c>
      <c r="H68" s="12">
        <v>10754436</v>
      </c>
      <c r="I68" s="12" t="s">
        <v>3590</v>
      </c>
      <c r="J68" s="12" t="s">
        <v>3591</v>
      </c>
    </row>
    <row r="69" spans="1:10" ht="70" x14ac:dyDescent="0.2">
      <c r="A69" s="12" t="s">
        <v>92</v>
      </c>
      <c r="B69" s="12">
        <v>2</v>
      </c>
      <c r="C69" s="12">
        <v>1</v>
      </c>
      <c r="D69" s="12">
        <v>1</v>
      </c>
      <c r="E69" s="12" t="s">
        <v>65</v>
      </c>
      <c r="F69" s="12" t="s">
        <v>52</v>
      </c>
      <c r="G69" s="12" t="s">
        <v>11</v>
      </c>
      <c r="H69" s="12">
        <v>8309619</v>
      </c>
      <c r="I69" s="12" t="s">
        <v>228</v>
      </c>
      <c r="J69" s="12" t="s">
        <v>229</v>
      </c>
    </row>
    <row r="70" spans="1:10" ht="70" x14ac:dyDescent="0.2">
      <c r="A70" s="12" t="s">
        <v>92</v>
      </c>
      <c r="B70" s="12">
        <v>1</v>
      </c>
      <c r="C70" s="12">
        <v>1</v>
      </c>
      <c r="D70" s="12">
        <v>0</v>
      </c>
      <c r="E70" s="12" t="s">
        <v>93</v>
      </c>
      <c r="F70" s="12"/>
      <c r="G70" s="12" t="s">
        <v>11</v>
      </c>
      <c r="H70" s="12">
        <v>4056250</v>
      </c>
      <c r="I70" s="12" t="s">
        <v>233</v>
      </c>
      <c r="J70" s="12" t="s">
        <v>234</v>
      </c>
    </row>
    <row r="71" spans="1:10" ht="252" x14ac:dyDescent="0.2">
      <c r="A71" s="12" t="s">
        <v>85</v>
      </c>
      <c r="B71" s="12">
        <v>7</v>
      </c>
      <c r="C71" s="12">
        <v>5</v>
      </c>
      <c r="D71" s="12">
        <v>2</v>
      </c>
      <c r="E71" s="12" t="s">
        <v>238</v>
      </c>
      <c r="F71" s="12" t="s">
        <v>239</v>
      </c>
      <c r="G71" s="12" t="s">
        <v>11</v>
      </c>
      <c r="H71" s="12">
        <v>14977411</v>
      </c>
      <c r="I71" s="12" t="s">
        <v>45</v>
      </c>
      <c r="J71" s="12" t="s">
        <v>46</v>
      </c>
    </row>
    <row r="72" spans="1:10" ht="98" x14ac:dyDescent="0.2">
      <c r="A72" s="12" t="s">
        <v>243</v>
      </c>
      <c r="B72" s="12">
        <v>2</v>
      </c>
      <c r="C72" s="12">
        <v>1</v>
      </c>
      <c r="D72" s="12">
        <v>1</v>
      </c>
      <c r="E72" s="12" t="s">
        <v>244</v>
      </c>
      <c r="F72" s="12" t="s">
        <v>52</v>
      </c>
      <c r="G72" s="12" t="s">
        <v>11</v>
      </c>
      <c r="H72" s="12">
        <v>7223473</v>
      </c>
      <c r="I72" s="12" t="s">
        <v>112</v>
      </c>
      <c r="J72" s="12" t="s">
        <v>113</v>
      </c>
    </row>
    <row r="73" spans="1:10" ht="42" x14ac:dyDescent="0.2">
      <c r="A73" s="12" t="s">
        <v>550</v>
      </c>
      <c r="B73" s="12">
        <v>2</v>
      </c>
      <c r="C73" s="12">
        <v>1</v>
      </c>
      <c r="D73" s="12">
        <v>1</v>
      </c>
      <c r="E73" s="12" t="s">
        <v>504</v>
      </c>
      <c r="F73" s="12" t="s">
        <v>352</v>
      </c>
      <c r="G73" s="12" t="s">
        <v>11</v>
      </c>
      <c r="H73" s="12">
        <v>10225667</v>
      </c>
      <c r="I73" s="12" t="s">
        <v>505</v>
      </c>
      <c r="J73" s="12" t="s">
        <v>506</v>
      </c>
    </row>
    <row r="74" spans="1:10" ht="84" x14ac:dyDescent="0.2">
      <c r="A74" s="12" t="s">
        <v>17</v>
      </c>
      <c r="B74" s="12">
        <v>1</v>
      </c>
      <c r="C74" s="12">
        <v>0</v>
      </c>
      <c r="D74" s="12">
        <v>1</v>
      </c>
      <c r="E74" s="12"/>
      <c r="F74" s="12" t="s">
        <v>124</v>
      </c>
      <c r="G74" s="12" t="s">
        <v>11</v>
      </c>
      <c r="H74" s="12">
        <v>3735819</v>
      </c>
      <c r="I74" s="12" t="s">
        <v>454</v>
      </c>
      <c r="J74" s="12" t="s">
        <v>455</v>
      </c>
    </row>
    <row r="75" spans="1:10" ht="56" x14ac:dyDescent="0.2">
      <c r="A75" s="12" t="s">
        <v>92</v>
      </c>
      <c r="B75" s="12">
        <v>0</v>
      </c>
      <c r="C75" s="12">
        <v>0</v>
      </c>
      <c r="D75" s="12">
        <v>0</v>
      </c>
      <c r="E75" s="12"/>
      <c r="F75" s="12"/>
      <c r="G75" s="12" t="s">
        <v>26</v>
      </c>
      <c r="H75" s="12">
        <v>10405647</v>
      </c>
      <c r="I75" s="12" t="s">
        <v>214</v>
      </c>
      <c r="J75" s="12" t="s">
        <v>215</v>
      </c>
    </row>
    <row r="76" spans="1:10" ht="70" x14ac:dyDescent="0.2">
      <c r="A76" s="12" t="s">
        <v>24</v>
      </c>
      <c r="B76" s="12">
        <v>1</v>
      </c>
      <c r="C76" s="12">
        <v>1</v>
      </c>
      <c r="D76" s="12">
        <v>0</v>
      </c>
      <c r="E76" s="12" t="s">
        <v>93</v>
      </c>
      <c r="F76" s="12"/>
      <c r="G76" s="12" t="s">
        <v>11</v>
      </c>
      <c r="H76" s="12">
        <v>5875097</v>
      </c>
      <c r="I76" s="12" t="s">
        <v>233</v>
      </c>
      <c r="J76" s="12" t="s">
        <v>234</v>
      </c>
    </row>
    <row r="77" spans="1:10" ht="70" x14ac:dyDescent="0.2">
      <c r="A77" s="12" t="s">
        <v>117</v>
      </c>
      <c r="B77" s="12">
        <v>1</v>
      </c>
      <c r="C77" s="12">
        <v>1</v>
      </c>
      <c r="D77" s="12">
        <v>0</v>
      </c>
      <c r="E77" s="12" t="s">
        <v>25</v>
      </c>
      <c r="F77" s="12"/>
      <c r="G77" s="12" t="s">
        <v>11</v>
      </c>
      <c r="H77" s="12">
        <v>4050926</v>
      </c>
      <c r="I77" s="12" t="s">
        <v>228</v>
      </c>
      <c r="J77" s="12" t="s">
        <v>229</v>
      </c>
    </row>
    <row r="78" spans="1:10" ht="112" x14ac:dyDescent="0.2">
      <c r="A78" s="12" t="s">
        <v>92</v>
      </c>
      <c r="B78" s="12">
        <v>1</v>
      </c>
      <c r="C78" s="12">
        <v>1</v>
      </c>
      <c r="D78" s="12">
        <v>0</v>
      </c>
      <c r="E78" s="12" t="s">
        <v>25</v>
      </c>
      <c r="F78" s="12"/>
      <c r="G78" s="12" t="s">
        <v>11</v>
      </c>
      <c r="H78" s="12">
        <v>10195588</v>
      </c>
      <c r="I78" s="12" t="s">
        <v>58</v>
      </c>
      <c r="J78" s="12" t="s">
        <v>59</v>
      </c>
    </row>
    <row r="79" spans="1:10" ht="56" x14ac:dyDescent="0.2">
      <c r="A79" s="12" t="s">
        <v>9</v>
      </c>
      <c r="B79" s="12">
        <v>2</v>
      </c>
      <c r="C79" s="12">
        <v>1</v>
      </c>
      <c r="D79" s="12">
        <v>1</v>
      </c>
      <c r="E79" s="12" t="s">
        <v>10</v>
      </c>
      <c r="F79" s="12" t="s">
        <v>159</v>
      </c>
      <c r="G79" s="12" t="s">
        <v>11</v>
      </c>
      <c r="H79" s="12">
        <v>7831295</v>
      </c>
      <c r="I79" s="12" t="s">
        <v>12</v>
      </c>
      <c r="J79" s="12" t="s">
        <v>13</v>
      </c>
    </row>
    <row r="80" spans="1:10" ht="56" x14ac:dyDescent="0.2">
      <c r="A80" s="12" t="s">
        <v>101</v>
      </c>
      <c r="B80" s="12">
        <v>2</v>
      </c>
      <c r="C80" s="12">
        <v>1</v>
      </c>
      <c r="D80" s="12">
        <v>1</v>
      </c>
      <c r="E80" s="12" t="s">
        <v>467</v>
      </c>
      <c r="F80" s="12" t="s">
        <v>34</v>
      </c>
      <c r="G80" s="12" t="s">
        <v>11</v>
      </c>
      <c r="H80" s="12">
        <v>9754669</v>
      </c>
      <c r="I80" s="12" t="s">
        <v>45</v>
      </c>
      <c r="J80" s="12" t="s">
        <v>46</v>
      </c>
    </row>
    <row r="81" spans="1:10" ht="140" x14ac:dyDescent="0.2">
      <c r="A81" s="12" t="s">
        <v>9</v>
      </c>
      <c r="B81" s="12">
        <v>2</v>
      </c>
      <c r="C81" s="12">
        <v>2</v>
      </c>
      <c r="D81" s="12">
        <v>0</v>
      </c>
      <c r="E81" s="12" t="s">
        <v>71</v>
      </c>
      <c r="F81" s="12"/>
      <c r="G81" s="12" t="s">
        <v>11</v>
      </c>
      <c r="H81" s="12">
        <v>7449669</v>
      </c>
      <c r="I81" s="12" t="s">
        <v>255</v>
      </c>
      <c r="J81" s="12" t="s">
        <v>256</v>
      </c>
    </row>
    <row r="82" spans="1:10" ht="70" x14ac:dyDescent="0.2">
      <c r="A82" s="12" t="s">
        <v>24</v>
      </c>
      <c r="B82" s="12">
        <v>2</v>
      </c>
      <c r="C82" s="12">
        <v>1</v>
      </c>
      <c r="D82" s="12">
        <v>1</v>
      </c>
      <c r="E82" s="12" t="s">
        <v>123</v>
      </c>
      <c r="F82" s="12" t="s">
        <v>124</v>
      </c>
      <c r="G82" s="12" t="s">
        <v>11</v>
      </c>
      <c r="H82" s="12">
        <v>18576865</v>
      </c>
      <c r="I82" s="12" t="s">
        <v>125</v>
      </c>
      <c r="J82" s="12" t="s">
        <v>126</v>
      </c>
    </row>
    <row r="83" spans="1:10" ht="112" x14ac:dyDescent="0.2">
      <c r="A83" s="12" t="s">
        <v>99</v>
      </c>
      <c r="B83" s="12">
        <v>2</v>
      </c>
      <c r="C83" s="12">
        <v>1</v>
      </c>
      <c r="D83" s="12">
        <v>1</v>
      </c>
      <c r="E83" s="12" t="s">
        <v>25</v>
      </c>
      <c r="F83" s="12" t="s">
        <v>52</v>
      </c>
      <c r="G83" s="12" t="s">
        <v>11</v>
      </c>
      <c r="H83" s="12">
        <v>8489676</v>
      </c>
      <c r="I83" s="12" t="s">
        <v>263</v>
      </c>
      <c r="J83" s="12" t="s">
        <v>264</v>
      </c>
    </row>
    <row r="84" spans="1:10" ht="56" x14ac:dyDescent="0.2">
      <c r="A84" s="12" t="s">
        <v>17</v>
      </c>
      <c r="B84" s="12">
        <v>1</v>
      </c>
      <c r="C84" s="12">
        <v>0</v>
      </c>
      <c r="D84" s="12">
        <v>1</v>
      </c>
      <c r="E84" s="12"/>
      <c r="F84" s="12" t="s">
        <v>52</v>
      </c>
      <c r="G84" s="12" t="s">
        <v>11</v>
      </c>
      <c r="H84" s="12">
        <v>19360309</v>
      </c>
      <c r="I84" s="12" t="s">
        <v>268</v>
      </c>
      <c r="J84" s="12" t="s">
        <v>269</v>
      </c>
    </row>
    <row r="85" spans="1:10" ht="112" x14ac:dyDescent="0.2">
      <c r="A85" s="12" t="s">
        <v>50</v>
      </c>
      <c r="B85" s="12">
        <v>2</v>
      </c>
      <c r="C85" s="12">
        <v>1</v>
      </c>
      <c r="D85" s="12">
        <v>1</v>
      </c>
      <c r="E85" s="12" t="s">
        <v>273</v>
      </c>
      <c r="F85" s="12" t="s">
        <v>34</v>
      </c>
      <c r="G85" s="12" t="s">
        <v>11</v>
      </c>
      <c r="H85" s="12">
        <v>5623611</v>
      </c>
      <c r="I85" s="12" t="s">
        <v>274</v>
      </c>
      <c r="J85" s="12" t="s">
        <v>275</v>
      </c>
    </row>
    <row r="86" spans="1:10" ht="42" x14ac:dyDescent="0.2">
      <c r="A86" s="12" t="s">
        <v>17</v>
      </c>
      <c r="B86" s="12">
        <v>0</v>
      </c>
      <c r="C86" s="12">
        <v>0</v>
      </c>
      <c r="D86" s="12">
        <v>0</v>
      </c>
      <c r="E86" s="12"/>
      <c r="F86" s="12"/>
      <c r="G86" s="12" t="s">
        <v>11</v>
      </c>
      <c r="H86" s="12">
        <v>7218610</v>
      </c>
      <c r="I86" s="12" t="s">
        <v>279</v>
      </c>
      <c r="J86" s="12" t="s">
        <v>280</v>
      </c>
    </row>
    <row r="87" spans="1:10" ht="84" x14ac:dyDescent="0.2">
      <c r="A87" s="12" t="s">
        <v>101</v>
      </c>
      <c r="B87" s="12">
        <v>3</v>
      </c>
      <c r="C87" s="12">
        <v>2</v>
      </c>
      <c r="D87" s="12">
        <v>1</v>
      </c>
      <c r="E87" s="12" t="s">
        <v>945</v>
      </c>
      <c r="F87" s="12" t="s">
        <v>34</v>
      </c>
      <c r="G87" s="12" t="s">
        <v>11</v>
      </c>
      <c r="H87" s="12">
        <v>8132782</v>
      </c>
      <c r="I87" s="12" t="s">
        <v>141</v>
      </c>
      <c r="J87" s="12" t="s">
        <v>142</v>
      </c>
    </row>
    <row r="88" spans="1:10" ht="98" x14ac:dyDescent="0.2">
      <c r="A88" s="12" t="s">
        <v>117</v>
      </c>
      <c r="B88" s="12">
        <v>1</v>
      </c>
      <c r="C88" s="12">
        <v>1</v>
      </c>
      <c r="D88" s="12">
        <v>0</v>
      </c>
      <c r="E88" s="12" t="s">
        <v>25</v>
      </c>
      <c r="F88" s="12"/>
      <c r="G88" s="12" t="s">
        <v>11</v>
      </c>
      <c r="H88" s="12">
        <v>4461009</v>
      </c>
      <c r="I88" s="12" t="s">
        <v>153</v>
      </c>
      <c r="J88" s="12" t="s">
        <v>154</v>
      </c>
    </row>
    <row r="89" spans="1:10" ht="84" x14ac:dyDescent="0.2">
      <c r="A89" s="12" t="s">
        <v>64</v>
      </c>
      <c r="B89" s="12">
        <v>1</v>
      </c>
      <c r="C89" s="12">
        <v>1</v>
      </c>
      <c r="D89" s="12">
        <v>0</v>
      </c>
      <c r="E89" s="12" t="s">
        <v>25</v>
      </c>
      <c r="F89" s="12"/>
      <c r="G89" s="12" t="s">
        <v>11</v>
      </c>
      <c r="H89" s="12">
        <v>8753560</v>
      </c>
      <c r="I89" s="12" t="s">
        <v>287</v>
      </c>
      <c r="J89" s="12" t="s">
        <v>288</v>
      </c>
    </row>
    <row r="90" spans="1:10" ht="42" x14ac:dyDescent="0.2">
      <c r="A90" s="12" t="s">
        <v>77</v>
      </c>
      <c r="B90" s="12">
        <v>2</v>
      </c>
      <c r="C90" s="12">
        <v>1</v>
      </c>
      <c r="D90" s="12">
        <v>1</v>
      </c>
      <c r="E90" s="12" t="s">
        <v>3681</v>
      </c>
      <c r="F90" s="12" t="s">
        <v>594</v>
      </c>
      <c r="G90" s="12" t="s">
        <v>26</v>
      </c>
      <c r="H90" s="12">
        <v>12287795</v>
      </c>
      <c r="I90" s="12" t="s">
        <v>5284</v>
      </c>
      <c r="J90" s="12" t="s">
        <v>5285</v>
      </c>
    </row>
    <row r="91" spans="1:10" ht="140" x14ac:dyDescent="0.2">
      <c r="A91" s="12" t="s">
        <v>77</v>
      </c>
      <c r="B91" s="12">
        <v>0</v>
      </c>
      <c r="C91" s="12">
        <v>0</v>
      </c>
      <c r="D91" s="12">
        <v>0</v>
      </c>
      <c r="E91" s="12"/>
      <c r="F91" s="12"/>
      <c r="G91" s="12" t="s">
        <v>26</v>
      </c>
      <c r="H91" s="12">
        <v>5200093</v>
      </c>
      <c r="I91" s="12" t="s">
        <v>292</v>
      </c>
      <c r="J91" s="12" t="s">
        <v>293</v>
      </c>
    </row>
    <row r="92" spans="1:10" ht="70" x14ac:dyDescent="0.2">
      <c r="A92" s="12" t="s">
        <v>92</v>
      </c>
      <c r="B92" s="12">
        <v>2</v>
      </c>
      <c r="C92" s="12">
        <v>1</v>
      </c>
      <c r="D92" s="12">
        <v>1</v>
      </c>
      <c r="E92" s="12" t="s">
        <v>123</v>
      </c>
      <c r="F92" s="12" t="s">
        <v>124</v>
      </c>
      <c r="G92" s="12" t="s">
        <v>11</v>
      </c>
      <c r="H92" s="12">
        <v>4659920</v>
      </c>
      <c r="I92" s="12" t="s">
        <v>125</v>
      </c>
      <c r="J92" s="12" t="s">
        <v>126</v>
      </c>
    </row>
    <row r="93" spans="1:10" ht="56" x14ac:dyDescent="0.2">
      <c r="A93" s="12" t="s">
        <v>143</v>
      </c>
      <c r="B93" s="12">
        <v>2</v>
      </c>
      <c r="C93" s="12">
        <v>1</v>
      </c>
      <c r="D93" s="12">
        <v>1</v>
      </c>
      <c r="E93" s="12" t="s">
        <v>106</v>
      </c>
      <c r="F93" s="12" t="s">
        <v>34</v>
      </c>
      <c r="G93" s="12" t="s">
        <v>11</v>
      </c>
      <c r="H93" s="12">
        <v>16852158</v>
      </c>
      <c r="I93" s="12" t="s">
        <v>486</v>
      </c>
      <c r="J93" s="12" t="s">
        <v>487</v>
      </c>
    </row>
    <row r="94" spans="1:10" ht="112" x14ac:dyDescent="0.2">
      <c r="A94" s="12" t="s">
        <v>9</v>
      </c>
      <c r="B94" s="12">
        <v>1</v>
      </c>
      <c r="C94" s="12">
        <v>0</v>
      </c>
      <c r="D94" s="12">
        <v>1</v>
      </c>
      <c r="E94" s="12"/>
      <c r="F94" s="12" t="s">
        <v>52</v>
      </c>
      <c r="G94" s="12" t="s">
        <v>26</v>
      </c>
      <c r="H94" s="12">
        <v>29851541</v>
      </c>
      <c r="I94" s="12" t="s">
        <v>150</v>
      </c>
      <c r="J94" s="12" t="s">
        <v>151</v>
      </c>
    </row>
    <row r="95" spans="1:10" ht="84" x14ac:dyDescent="0.2">
      <c r="A95" s="12" t="s">
        <v>105</v>
      </c>
      <c r="B95" s="12">
        <v>2</v>
      </c>
      <c r="C95" s="12">
        <v>2</v>
      </c>
      <c r="D95" s="12">
        <v>0</v>
      </c>
      <c r="E95" s="12" t="s">
        <v>300</v>
      </c>
      <c r="F95" s="12"/>
      <c r="G95" s="12" t="s">
        <v>11</v>
      </c>
      <c r="H95" s="12">
        <v>5507151</v>
      </c>
      <c r="I95" s="12" t="s">
        <v>301</v>
      </c>
      <c r="J95" s="12" t="s">
        <v>302</v>
      </c>
    </row>
    <row r="96" spans="1:10" ht="42" x14ac:dyDescent="0.2">
      <c r="A96" s="12" t="s">
        <v>24</v>
      </c>
      <c r="B96" s="12">
        <v>2</v>
      </c>
      <c r="C96" s="12">
        <v>1</v>
      </c>
      <c r="D96" s="12">
        <v>1</v>
      </c>
      <c r="E96" s="12" t="s">
        <v>1032</v>
      </c>
      <c r="F96" s="12" t="s">
        <v>34</v>
      </c>
      <c r="G96" s="12" t="s">
        <v>11</v>
      </c>
      <c r="H96" s="12">
        <v>4332822</v>
      </c>
      <c r="I96" s="12" t="s">
        <v>486</v>
      </c>
      <c r="J96" s="12" t="s">
        <v>487</v>
      </c>
    </row>
    <row r="97" spans="1:10" ht="84" x14ac:dyDescent="0.2">
      <c r="A97" s="12" t="s">
        <v>77</v>
      </c>
      <c r="B97" s="12">
        <v>2</v>
      </c>
      <c r="C97" s="12">
        <v>2</v>
      </c>
      <c r="D97" s="12">
        <v>0</v>
      </c>
      <c r="E97" s="12" t="s">
        <v>300</v>
      </c>
      <c r="F97" s="12"/>
      <c r="G97" s="12" t="s">
        <v>11</v>
      </c>
      <c r="H97" s="12">
        <v>2845331</v>
      </c>
      <c r="I97" s="12" t="s">
        <v>301</v>
      </c>
      <c r="J97" s="12" t="s">
        <v>302</v>
      </c>
    </row>
    <row r="98" spans="1:10" ht="84" x14ac:dyDescent="0.2">
      <c r="A98" s="12" t="s">
        <v>64</v>
      </c>
      <c r="B98" s="12">
        <v>2</v>
      </c>
      <c r="C98" s="12">
        <v>2</v>
      </c>
      <c r="D98" s="12">
        <v>0</v>
      </c>
      <c r="E98" s="12" t="s">
        <v>309</v>
      </c>
      <c r="F98" s="12"/>
      <c r="G98" s="12" t="s">
        <v>11</v>
      </c>
      <c r="H98" s="12">
        <v>5266985</v>
      </c>
      <c r="I98" s="12" t="s">
        <v>310</v>
      </c>
      <c r="J98" s="12" t="s">
        <v>311</v>
      </c>
    </row>
    <row r="99" spans="1:10" ht="140" x14ac:dyDescent="0.2">
      <c r="A99" s="12" t="s">
        <v>9</v>
      </c>
      <c r="B99" s="12">
        <v>2</v>
      </c>
      <c r="C99" s="12">
        <v>1</v>
      </c>
      <c r="D99" s="12">
        <v>1</v>
      </c>
      <c r="E99" s="12" t="s">
        <v>106</v>
      </c>
      <c r="F99" s="12" t="s">
        <v>34</v>
      </c>
      <c r="G99" s="12" t="s">
        <v>11</v>
      </c>
      <c r="H99" s="12">
        <v>3021058</v>
      </c>
      <c r="I99" s="12" t="s">
        <v>35</v>
      </c>
      <c r="J99" s="12" t="s">
        <v>36</v>
      </c>
    </row>
    <row r="100" spans="1:10" ht="70" x14ac:dyDescent="0.2">
      <c r="A100" s="12" t="s">
        <v>9</v>
      </c>
      <c r="B100" s="12">
        <v>1</v>
      </c>
      <c r="C100" s="12">
        <v>1</v>
      </c>
      <c r="D100" s="12">
        <v>0</v>
      </c>
      <c r="E100" s="12" t="s">
        <v>65</v>
      </c>
      <c r="F100" s="12"/>
      <c r="G100" s="12" t="s">
        <v>11</v>
      </c>
      <c r="H100" s="12">
        <v>4325096</v>
      </c>
      <c r="I100" s="12" t="s">
        <v>315</v>
      </c>
      <c r="J100" s="12" t="s">
        <v>316</v>
      </c>
    </row>
    <row r="101" spans="1:10" ht="112" x14ac:dyDescent="0.2">
      <c r="A101" s="12" t="s">
        <v>9</v>
      </c>
      <c r="B101" s="12">
        <v>1</v>
      </c>
      <c r="C101" s="12">
        <v>0</v>
      </c>
      <c r="D101" s="12">
        <v>1</v>
      </c>
      <c r="E101" s="12"/>
      <c r="F101" s="12" t="s">
        <v>52</v>
      </c>
      <c r="G101" s="12" t="s">
        <v>26</v>
      </c>
      <c r="H101" s="12">
        <v>18700000</v>
      </c>
      <c r="I101" s="12" t="s">
        <v>150</v>
      </c>
      <c r="J101" s="12" t="s">
        <v>151</v>
      </c>
    </row>
    <row r="102" spans="1:10" ht="56" x14ac:dyDescent="0.2">
      <c r="A102" s="12" t="s">
        <v>9</v>
      </c>
      <c r="B102" s="12">
        <v>1</v>
      </c>
      <c r="C102" s="12">
        <v>0</v>
      </c>
      <c r="D102" s="12">
        <v>1</v>
      </c>
      <c r="E102" s="12"/>
      <c r="F102" s="12" t="s">
        <v>159</v>
      </c>
      <c r="G102" s="12" t="s">
        <v>26</v>
      </c>
      <c r="H102" s="12">
        <v>11622128</v>
      </c>
      <c r="I102" s="12" t="s">
        <v>268</v>
      </c>
      <c r="J102" s="12" t="s">
        <v>269</v>
      </c>
    </row>
    <row r="103" spans="1:10" ht="56" x14ac:dyDescent="0.2">
      <c r="A103" s="12" t="s">
        <v>32</v>
      </c>
      <c r="B103" s="12">
        <v>1</v>
      </c>
      <c r="C103" s="12">
        <v>0</v>
      </c>
      <c r="D103" s="12">
        <v>1</v>
      </c>
      <c r="E103" s="12"/>
      <c r="F103" s="12" t="s">
        <v>124</v>
      </c>
      <c r="G103" s="12" t="s">
        <v>26</v>
      </c>
      <c r="H103" s="12">
        <v>16658156</v>
      </c>
      <c r="I103" s="12" t="s">
        <v>320</v>
      </c>
      <c r="J103" s="12" t="s">
        <v>321</v>
      </c>
    </row>
    <row r="104" spans="1:10" ht="42" x14ac:dyDescent="0.2">
      <c r="A104" s="12" t="s">
        <v>243</v>
      </c>
      <c r="B104" s="12">
        <v>2</v>
      </c>
      <c r="C104" s="12">
        <v>1</v>
      </c>
      <c r="D104" s="12">
        <v>1</v>
      </c>
      <c r="E104" s="12" t="s">
        <v>467</v>
      </c>
      <c r="F104" s="12" t="s">
        <v>34</v>
      </c>
      <c r="G104" s="12" t="s">
        <v>11</v>
      </c>
      <c r="H104" s="12">
        <v>10433460</v>
      </c>
      <c r="I104" s="12" t="s">
        <v>363</v>
      </c>
      <c r="J104" s="12" t="s">
        <v>364</v>
      </c>
    </row>
    <row r="105" spans="1:10" ht="70" x14ac:dyDescent="0.2">
      <c r="A105" s="12" t="s">
        <v>32</v>
      </c>
      <c r="B105" s="12">
        <v>2</v>
      </c>
      <c r="C105" s="12">
        <v>1</v>
      </c>
      <c r="D105" s="12">
        <v>1</v>
      </c>
      <c r="E105" s="12" t="s">
        <v>123</v>
      </c>
      <c r="F105" s="12" t="s">
        <v>124</v>
      </c>
      <c r="G105" s="12" t="s">
        <v>11</v>
      </c>
      <c r="H105" s="12">
        <v>11074383</v>
      </c>
      <c r="I105" s="12" t="s">
        <v>315</v>
      </c>
      <c r="J105" s="12" t="s">
        <v>316</v>
      </c>
    </row>
    <row r="106" spans="1:10" ht="70" x14ac:dyDescent="0.2">
      <c r="A106" s="12" t="s">
        <v>9</v>
      </c>
      <c r="B106" s="12">
        <v>2</v>
      </c>
      <c r="C106" s="12">
        <v>1</v>
      </c>
      <c r="D106" s="12">
        <v>1</v>
      </c>
      <c r="E106" s="12" t="s">
        <v>44</v>
      </c>
      <c r="F106" s="12" t="s">
        <v>34</v>
      </c>
      <c r="G106" s="12" t="s">
        <v>11</v>
      </c>
      <c r="H106" s="12">
        <v>14122105</v>
      </c>
      <c r="I106" s="12" t="s">
        <v>326</v>
      </c>
      <c r="J106" s="12" t="s">
        <v>327</v>
      </c>
    </row>
    <row r="107" spans="1:10" ht="56" x14ac:dyDescent="0.2">
      <c r="A107" s="12" t="s">
        <v>9</v>
      </c>
      <c r="B107" s="12">
        <v>1</v>
      </c>
      <c r="C107" s="12">
        <v>0</v>
      </c>
      <c r="D107" s="12">
        <v>1</v>
      </c>
      <c r="E107" s="12"/>
      <c r="F107" s="12" t="s">
        <v>34</v>
      </c>
      <c r="G107" s="12" t="s">
        <v>11</v>
      </c>
      <c r="H107" s="12">
        <v>2500000</v>
      </c>
      <c r="I107" s="12" t="s">
        <v>45</v>
      </c>
      <c r="J107" s="12" t="s">
        <v>46</v>
      </c>
    </row>
    <row r="108" spans="1:10" ht="140" x14ac:dyDescent="0.2">
      <c r="A108" s="12" t="s">
        <v>9</v>
      </c>
      <c r="B108" s="12">
        <v>3</v>
      </c>
      <c r="C108" s="12">
        <v>2</v>
      </c>
      <c r="D108" s="12">
        <v>1</v>
      </c>
      <c r="E108" s="12" t="s">
        <v>334</v>
      </c>
      <c r="F108" s="12" t="s">
        <v>159</v>
      </c>
      <c r="G108" s="12" t="s">
        <v>26</v>
      </c>
      <c r="H108" s="12">
        <v>14238574</v>
      </c>
      <c r="I108" s="12" t="s">
        <v>292</v>
      </c>
      <c r="J108" s="12" t="s">
        <v>293</v>
      </c>
    </row>
    <row r="109" spans="1:10" ht="70" x14ac:dyDescent="0.2">
      <c r="A109" s="12" t="s">
        <v>9</v>
      </c>
      <c r="B109" s="12">
        <v>1</v>
      </c>
      <c r="C109" s="12">
        <v>1</v>
      </c>
      <c r="D109" s="12">
        <v>0</v>
      </c>
      <c r="E109" s="12" t="s">
        <v>351</v>
      </c>
      <c r="F109" s="12"/>
      <c r="G109" s="12" t="s">
        <v>11</v>
      </c>
      <c r="H109" s="12">
        <v>675000</v>
      </c>
      <c r="I109" s="12" t="s">
        <v>927</v>
      </c>
      <c r="J109" s="12" t="s">
        <v>928</v>
      </c>
    </row>
    <row r="110" spans="1:10" ht="84" x14ac:dyDescent="0.2">
      <c r="A110" s="12" t="s">
        <v>212</v>
      </c>
      <c r="B110" s="12">
        <v>1</v>
      </c>
      <c r="C110" s="12">
        <v>1</v>
      </c>
      <c r="D110" s="12">
        <v>0</v>
      </c>
      <c r="E110" s="12" t="s">
        <v>25</v>
      </c>
      <c r="F110" s="12"/>
      <c r="G110" s="12" t="s">
        <v>11</v>
      </c>
      <c r="H110" s="12">
        <v>11095417</v>
      </c>
      <c r="I110" s="12" t="s">
        <v>2468</v>
      </c>
      <c r="J110" s="12" t="s">
        <v>2469</v>
      </c>
    </row>
    <row r="111" spans="1:10" ht="42" x14ac:dyDescent="0.2">
      <c r="A111" s="12" t="s">
        <v>85</v>
      </c>
      <c r="B111" s="12">
        <v>2</v>
      </c>
      <c r="C111" s="12">
        <v>1</v>
      </c>
      <c r="D111" s="12">
        <v>1</v>
      </c>
      <c r="E111" s="12" t="s">
        <v>130</v>
      </c>
      <c r="F111" s="12" t="s">
        <v>34</v>
      </c>
      <c r="G111" s="12" t="s">
        <v>11</v>
      </c>
      <c r="H111" s="12">
        <v>10359210</v>
      </c>
      <c r="I111" s="12" t="s">
        <v>771</v>
      </c>
      <c r="J111" s="12" t="s">
        <v>772</v>
      </c>
    </row>
    <row r="112" spans="1:10" ht="98" x14ac:dyDescent="0.2">
      <c r="A112" s="12" t="s">
        <v>99</v>
      </c>
      <c r="B112" s="12">
        <v>2</v>
      </c>
      <c r="C112" s="12">
        <v>1</v>
      </c>
      <c r="D112" s="12">
        <v>1</v>
      </c>
      <c r="E112" s="12" t="s">
        <v>337</v>
      </c>
      <c r="F112" s="12" t="s">
        <v>34</v>
      </c>
      <c r="G112" s="12" t="s">
        <v>11</v>
      </c>
      <c r="H112" s="12">
        <v>17216350</v>
      </c>
      <c r="I112" s="12" t="s">
        <v>153</v>
      </c>
      <c r="J112" s="12" t="s">
        <v>154</v>
      </c>
    </row>
    <row r="113" spans="1:10" ht="42" x14ac:dyDescent="0.2">
      <c r="A113" s="12" t="s">
        <v>77</v>
      </c>
      <c r="B113" s="12">
        <v>2</v>
      </c>
      <c r="C113" s="12">
        <v>1</v>
      </c>
      <c r="D113" s="12">
        <v>1</v>
      </c>
      <c r="E113" s="12" t="s">
        <v>467</v>
      </c>
      <c r="F113" s="12" t="s">
        <v>34</v>
      </c>
      <c r="G113" s="12" t="s">
        <v>11</v>
      </c>
      <c r="H113" s="12">
        <v>6250650</v>
      </c>
      <c r="I113" s="12" t="s">
        <v>363</v>
      </c>
      <c r="J113" s="12" t="s">
        <v>364</v>
      </c>
    </row>
    <row r="114" spans="1:10" ht="112" x14ac:dyDescent="0.2">
      <c r="A114" s="12" t="s">
        <v>50</v>
      </c>
      <c r="B114" s="12">
        <v>2</v>
      </c>
      <c r="C114" s="12">
        <v>1</v>
      </c>
      <c r="D114" s="12">
        <v>1</v>
      </c>
      <c r="E114" s="12" t="s">
        <v>341</v>
      </c>
      <c r="F114" s="12" t="s">
        <v>34</v>
      </c>
      <c r="G114" s="12" t="s">
        <v>11</v>
      </c>
      <c r="H114" s="12">
        <v>3694549</v>
      </c>
      <c r="I114" s="12" t="s">
        <v>274</v>
      </c>
      <c r="J114" s="12" t="s">
        <v>275</v>
      </c>
    </row>
    <row r="115" spans="1:10" ht="126" x14ac:dyDescent="0.2">
      <c r="A115" s="12" t="s">
        <v>9</v>
      </c>
      <c r="B115" s="12">
        <v>0</v>
      </c>
      <c r="C115" s="12">
        <v>0</v>
      </c>
      <c r="D115" s="12">
        <v>0</v>
      </c>
      <c r="E115" s="12"/>
      <c r="F115" s="12"/>
      <c r="G115" s="12" t="s">
        <v>26</v>
      </c>
      <c r="H115" s="12">
        <v>6413573</v>
      </c>
      <c r="I115" s="12" t="s">
        <v>27</v>
      </c>
      <c r="J115" s="12" t="s">
        <v>28</v>
      </c>
    </row>
    <row r="116" spans="1:10" ht="56" x14ac:dyDescent="0.2">
      <c r="A116" s="12" t="s">
        <v>9</v>
      </c>
      <c r="B116" s="12">
        <v>2</v>
      </c>
      <c r="C116" s="12">
        <v>1</v>
      </c>
      <c r="D116" s="12">
        <v>1</v>
      </c>
      <c r="E116" s="12" t="s">
        <v>10</v>
      </c>
      <c r="F116" s="12" t="s">
        <v>159</v>
      </c>
      <c r="G116" s="12" t="s">
        <v>11</v>
      </c>
      <c r="H116" s="12">
        <v>7070662</v>
      </c>
      <c r="I116" s="12" t="s">
        <v>12</v>
      </c>
      <c r="J116" s="12" t="s">
        <v>13</v>
      </c>
    </row>
    <row r="117" spans="1:10" ht="84" x14ac:dyDescent="0.2">
      <c r="A117" s="12" t="s">
        <v>17</v>
      </c>
      <c r="B117" s="12">
        <v>3</v>
      </c>
      <c r="C117" s="12">
        <v>1</v>
      </c>
      <c r="D117" s="12">
        <v>2</v>
      </c>
      <c r="E117" s="12" t="s">
        <v>25</v>
      </c>
      <c r="F117" s="12" t="s">
        <v>345</v>
      </c>
      <c r="G117" s="12" t="s">
        <v>26</v>
      </c>
      <c r="H117" s="12">
        <v>12943523</v>
      </c>
      <c r="I117" s="12" t="s">
        <v>346</v>
      </c>
      <c r="J117" s="12" t="s">
        <v>347</v>
      </c>
    </row>
    <row r="118" spans="1:10" ht="70" x14ac:dyDescent="0.2">
      <c r="A118" s="12" t="s">
        <v>101</v>
      </c>
      <c r="B118" s="12">
        <v>2</v>
      </c>
      <c r="C118" s="12">
        <v>1</v>
      </c>
      <c r="D118" s="12">
        <v>1</v>
      </c>
      <c r="E118" s="12" t="s">
        <v>351</v>
      </c>
      <c r="F118" s="12" t="s">
        <v>352</v>
      </c>
      <c r="G118" s="12" t="s">
        <v>11</v>
      </c>
      <c r="H118" s="12">
        <v>8800278</v>
      </c>
      <c r="I118" s="12" t="s">
        <v>191</v>
      </c>
      <c r="J118" s="12" t="s">
        <v>192</v>
      </c>
    </row>
    <row r="119" spans="1:10" ht="98" x14ac:dyDescent="0.2">
      <c r="A119" s="12" t="s">
        <v>85</v>
      </c>
      <c r="B119" s="12">
        <v>2</v>
      </c>
      <c r="C119" s="12">
        <v>1</v>
      </c>
      <c r="D119" s="12">
        <v>1</v>
      </c>
      <c r="E119" s="12" t="s">
        <v>25</v>
      </c>
      <c r="F119" s="12" t="s">
        <v>79</v>
      </c>
      <c r="G119" s="12" t="s">
        <v>11</v>
      </c>
      <c r="H119" s="12">
        <v>12904925</v>
      </c>
      <c r="I119" s="12" t="s">
        <v>153</v>
      </c>
      <c r="J119" s="12" t="s">
        <v>154</v>
      </c>
    </row>
    <row r="120" spans="1:10" ht="84" x14ac:dyDescent="0.2">
      <c r="A120" s="12" t="s">
        <v>92</v>
      </c>
      <c r="B120" s="12">
        <v>2</v>
      </c>
      <c r="C120" s="12">
        <v>1</v>
      </c>
      <c r="D120" s="12">
        <v>1</v>
      </c>
      <c r="E120" s="12" t="s">
        <v>44</v>
      </c>
      <c r="F120" s="12" t="s">
        <v>34</v>
      </c>
      <c r="G120" s="12" t="s">
        <v>11</v>
      </c>
      <c r="H120" s="12">
        <v>7343074</v>
      </c>
      <c r="I120" s="12" t="s">
        <v>141</v>
      </c>
      <c r="J120" s="12" t="s">
        <v>142</v>
      </c>
    </row>
    <row r="121" spans="1:10" ht="84" x14ac:dyDescent="0.2">
      <c r="A121" s="12" t="s">
        <v>212</v>
      </c>
      <c r="B121" s="12">
        <v>1</v>
      </c>
      <c r="C121" s="12">
        <v>1</v>
      </c>
      <c r="D121" s="12">
        <v>0</v>
      </c>
      <c r="E121" s="12" t="s">
        <v>93</v>
      </c>
      <c r="F121" s="12"/>
      <c r="G121" s="12" t="s">
        <v>11</v>
      </c>
      <c r="H121" s="12">
        <v>4343470</v>
      </c>
      <c r="I121" s="12" t="s">
        <v>141</v>
      </c>
      <c r="J121" s="12" t="s">
        <v>142</v>
      </c>
    </row>
    <row r="122" spans="1:10" ht="56" x14ac:dyDescent="0.2">
      <c r="A122" s="12" t="s">
        <v>105</v>
      </c>
      <c r="B122" s="12">
        <v>1</v>
      </c>
      <c r="C122" s="12">
        <v>1</v>
      </c>
      <c r="D122" s="12">
        <v>0</v>
      </c>
      <c r="E122" s="12" t="s">
        <v>10</v>
      </c>
      <c r="F122" s="12"/>
      <c r="G122" s="12" t="s">
        <v>11</v>
      </c>
      <c r="H122" s="12">
        <v>9280529</v>
      </c>
      <c r="I122" s="12" t="s">
        <v>12</v>
      </c>
      <c r="J122" s="12" t="s">
        <v>13</v>
      </c>
    </row>
    <row r="123" spans="1:10" ht="56" x14ac:dyDescent="0.2">
      <c r="A123" s="12" t="s">
        <v>85</v>
      </c>
      <c r="B123" s="12">
        <v>2</v>
      </c>
      <c r="C123" s="12">
        <v>1</v>
      </c>
      <c r="D123" s="12">
        <v>1</v>
      </c>
      <c r="E123" s="12" t="s">
        <v>10</v>
      </c>
      <c r="F123" s="12" t="s">
        <v>159</v>
      </c>
      <c r="G123" s="12" t="s">
        <v>11</v>
      </c>
      <c r="H123" s="12">
        <v>5872639</v>
      </c>
      <c r="I123" s="12" t="s">
        <v>12</v>
      </c>
      <c r="J123" s="12" t="s">
        <v>13</v>
      </c>
    </row>
    <row r="124" spans="1:10" ht="56" x14ac:dyDescent="0.2">
      <c r="A124" s="12" t="s">
        <v>92</v>
      </c>
      <c r="B124" s="12">
        <v>2</v>
      </c>
      <c r="C124" s="12">
        <v>1</v>
      </c>
      <c r="D124" s="12">
        <v>1</v>
      </c>
      <c r="E124" s="12" t="s">
        <v>10</v>
      </c>
      <c r="F124" s="12" t="s">
        <v>159</v>
      </c>
      <c r="G124" s="12" t="s">
        <v>11</v>
      </c>
      <c r="H124" s="12">
        <v>4892152</v>
      </c>
      <c r="I124" s="12" t="s">
        <v>12</v>
      </c>
      <c r="J124" s="12" t="s">
        <v>13</v>
      </c>
    </row>
    <row r="125" spans="1:10" ht="84" x14ac:dyDescent="0.2">
      <c r="A125" s="12" t="s">
        <v>92</v>
      </c>
      <c r="B125" s="12">
        <v>0</v>
      </c>
      <c r="C125" s="12">
        <v>0</v>
      </c>
      <c r="D125" s="12">
        <v>0</v>
      </c>
      <c r="E125" s="12"/>
      <c r="F125" s="12"/>
      <c r="G125" s="12" t="s">
        <v>26</v>
      </c>
      <c r="H125" s="12">
        <v>6457320</v>
      </c>
      <c r="I125" s="12" t="s">
        <v>5286</v>
      </c>
      <c r="J125" s="12" t="s">
        <v>5287</v>
      </c>
    </row>
    <row r="126" spans="1:10" ht="112" x14ac:dyDescent="0.2">
      <c r="A126" s="12" t="s">
        <v>101</v>
      </c>
      <c r="B126" s="12">
        <v>1</v>
      </c>
      <c r="C126" s="12">
        <v>1</v>
      </c>
      <c r="D126" s="12">
        <v>0</v>
      </c>
      <c r="E126" s="12" t="s">
        <v>25</v>
      </c>
      <c r="F126" s="12"/>
      <c r="G126" s="12" t="s">
        <v>11</v>
      </c>
      <c r="H126" s="12">
        <v>7011297</v>
      </c>
      <c r="I126" s="12" t="s">
        <v>58</v>
      </c>
      <c r="J126" s="12" t="s">
        <v>59</v>
      </c>
    </row>
    <row r="127" spans="1:10" ht="28" x14ac:dyDescent="0.2">
      <c r="A127" s="12" t="s">
        <v>212</v>
      </c>
      <c r="B127" s="12">
        <v>2</v>
      </c>
      <c r="C127" s="12">
        <v>1</v>
      </c>
      <c r="D127" s="12">
        <v>1</v>
      </c>
      <c r="E127" s="12" t="s">
        <v>273</v>
      </c>
      <c r="F127" s="12" t="s">
        <v>34</v>
      </c>
      <c r="G127" s="12" t="s">
        <v>11</v>
      </c>
      <c r="H127" s="12">
        <v>3620147</v>
      </c>
      <c r="I127" s="12" t="s">
        <v>363</v>
      </c>
      <c r="J127" s="12" t="s">
        <v>364</v>
      </c>
    </row>
    <row r="128" spans="1:10" ht="84" x14ac:dyDescent="0.2">
      <c r="A128" s="12" t="s">
        <v>9</v>
      </c>
      <c r="B128" s="12">
        <v>0</v>
      </c>
      <c r="C128" s="12">
        <v>0</v>
      </c>
      <c r="D128" s="12">
        <v>0</v>
      </c>
      <c r="E128" s="12"/>
      <c r="F128" s="12"/>
      <c r="G128" s="12" t="s">
        <v>26</v>
      </c>
      <c r="H128" s="12">
        <v>5859020</v>
      </c>
      <c r="I128" s="12" t="s">
        <v>1101</v>
      </c>
      <c r="J128" s="12" t="s">
        <v>1102</v>
      </c>
    </row>
    <row r="129" spans="1:10" ht="140" x14ac:dyDescent="0.2">
      <c r="A129" s="12" t="s">
        <v>92</v>
      </c>
      <c r="B129" s="12">
        <v>2</v>
      </c>
      <c r="C129" s="12">
        <v>1</v>
      </c>
      <c r="D129" s="12">
        <v>1</v>
      </c>
      <c r="E129" s="12" t="s">
        <v>341</v>
      </c>
      <c r="F129" s="12" t="s">
        <v>34</v>
      </c>
      <c r="G129" s="12" t="s">
        <v>11</v>
      </c>
      <c r="H129" s="12">
        <v>10264652</v>
      </c>
      <c r="I129" s="12" t="s">
        <v>35</v>
      </c>
      <c r="J129" s="12" t="s">
        <v>36</v>
      </c>
    </row>
    <row r="130" spans="1:10" ht="70" x14ac:dyDescent="0.2">
      <c r="A130" s="12" t="s">
        <v>9</v>
      </c>
      <c r="B130" s="12">
        <v>2</v>
      </c>
      <c r="C130" s="12">
        <v>1</v>
      </c>
      <c r="D130" s="12">
        <v>1</v>
      </c>
      <c r="E130" s="12" t="s">
        <v>368</v>
      </c>
      <c r="F130" s="12" t="s">
        <v>124</v>
      </c>
      <c r="G130" s="12" t="s">
        <v>26</v>
      </c>
      <c r="H130" s="12">
        <v>15034786</v>
      </c>
      <c r="I130" s="12" t="s">
        <v>369</v>
      </c>
      <c r="J130" s="12" t="s">
        <v>370</v>
      </c>
    </row>
    <row r="131" spans="1:10" ht="70" x14ac:dyDescent="0.2">
      <c r="A131" s="12" t="s">
        <v>9</v>
      </c>
      <c r="B131" s="12">
        <v>2</v>
      </c>
      <c r="C131" s="12">
        <v>1</v>
      </c>
      <c r="D131" s="12">
        <v>1</v>
      </c>
      <c r="E131" s="12" t="s">
        <v>44</v>
      </c>
      <c r="F131" s="12" t="s">
        <v>34</v>
      </c>
      <c r="G131" s="12" t="s">
        <v>11</v>
      </c>
      <c r="H131" s="12">
        <v>3334735</v>
      </c>
      <c r="I131" s="12" t="s">
        <v>1660</v>
      </c>
      <c r="J131" s="12" t="s">
        <v>1661</v>
      </c>
    </row>
    <row r="132" spans="1:10" ht="84" x14ac:dyDescent="0.2">
      <c r="A132" s="12" t="s">
        <v>77</v>
      </c>
      <c r="B132" s="12">
        <v>2</v>
      </c>
      <c r="C132" s="12">
        <v>1</v>
      </c>
      <c r="D132" s="12">
        <v>1</v>
      </c>
      <c r="E132" s="12" t="s">
        <v>44</v>
      </c>
      <c r="F132" s="12" t="s">
        <v>34</v>
      </c>
      <c r="G132" s="12" t="s">
        <v>11</v>
      </c>
      <c r="H132" s="12">
        <v>3795989</v>
      </c>
      <c r="I132" s="12" t="s">
        <v>141</v>
      </c>
      <c r="J132" s="12" t="s">
        <v>142</v>
      </c>
    </row>
    <row r="133" spans="1:10" ht="112" x14ac:dyDescent="0.2">
      <c r="A133" s="12" t="s">
        <v>17</v>
      </c>
      <c r="B133" s="12">
        <v>0</v>
      </c>
      <c r="C133" s="12">
        <v>0</v>
      </c>
      <c r="D133" s="12">
        <v>0</v>
      </c>
      <c r="E133" s="12"/>
      <c r="F133" s="12"/>
      <c r="G133" s="12" t="s">
        <v>11</v>
      </c>
      <c r="H133" s="12">
        <v>6895000</v>
      </c>
      <c r="I133" s="12" t="s">
        <v>377</v>
      </c>
      <c r="J133" s="12" t="s">
        <v>378</v>
      </c>
    </row>
    <row r="134" spans="1:10" ht="56" x14ac:dyDescent="0.2">
      <c r="A134" s="12" t="s">
        <v>50</v>
      </c>
      <c r="B134" s="12">
        <v>2</v>
      </c>
      <c r="C134" s="12">
        <v>1</v>
      </c>
      <c r="D134" s="12">
        <v>1</v>
      </c>
      <c r="E134" s="12" t="s">
        <v>382</v>
      </c>
      <c r="F134" s="12" t="s">
        <v>34</v>
      </c>
      <c r="G134" s="12" t="s">
        <v>11</v>
      </c>
      <c r="H134" s="12">
        <v>16409153</v>
      </c>
      <c r="I134" s="12" t="s">
        <v>383</v>
      </c>
      <c r="J134" s="12" t="s">
        <v>384</v>
      </c>
    </row>
    <row r="135" spans="1:10" ht="168" x14ac:dyDescent="0.2">
      <c r="A135" s="12" t="s">
        <v>143</v>
      </c>
      <c r="B135" s="12">
        <v>2</v>
      </c>
      <c r="C135" s="12">
        <v>0</v>
      </c>
      <c r="D135" s="12">
        <v>2</v>
      </c>
      <c r="E135" s="12"/>
      <c r="F135" s="12" t="s">
        <v>388</v>
      </c>
      <c r="G135" s="12" t="s">
        <v>26</v>
      </c>
      <c r="H135" s="12">
        <v>12198353</v>
      </c>
      <c r="I135" s="12" t="s">
        <v>389</v>
      </c>
      <c r="J135" s="12" t="s">
        <v>390</v>
      </c>
    </row>
    <row r="136" spans="1:10" ht="84" x14ac:dyDescent="0.2">
      <c r="A136" s="12" t="s">
        <v>17</v>
      </c>
      <c r="B136" s="12">
        <v>2</v>
      </c>
      <c r="C136" s="12">
        <v>1</v>
      </c>
      <c r="D136" s="12">
        <v>1</v>
      </c>
      <c r="E136" s="12" t="s">
        <v>44</v>
      </c>
      <c r="F136" s="12" t="s">
        <v>34</v>
      </c>
      <c r="G136" s="12" t="s">
        <v>11</v>
      </c>
      <c r="H136" s="12">
        <v>7831671</v>
      </c>
      <c r="I136" s="12" t="s">
        <v>141</v>
      </c>
      <c r="J136" s="12" t="s">
        <v>142</v>
      </c>
    </row>
    <row r="137" spans="1:10" ht="84" x14ac:dyDescent="0.2">
      <c r="A137" s="12" t="s">
        <v>143</v>
      </c>
      <c r="B137" s="12">
        <v>2</v>
      </c>
      <c r="C137" s="12">
        <v>1</v>
      </c>
      <c r="D137" s="12">
        <v>1</v>
      </c>
      <c r="E137" s="12" t="s">
        <v>44</v>
      </c>
      <c r="F137" s="12" t="s">
        <v>34</v>
      </c>
      <c r="G137" s="12" t="s">
        <v>11</v>
      </c>
      <c r="H137" s="12">
        <v>8062121</v>
      </c>
      <c r="I137" s="12" t="s">
        <v>141</v>
      </c>
      <c r="J137" s="12" t="s">
        <v>142</v>
      </c>
    </row>
    <row r="138" spans="1:10" ht="56" x14ac:dyDescent="0.2">
      <c r="A138" s="12" t="s">
        <v>9</v>
      </c>
      <c r="B138" s="12">
        <v>2</v>
      </c>
      <c r="C138" s="12">
        <v>1</v>
      </c>
      <c r="D138" s="12">
        <v>1</v>
      </c>
      <c r="E138" s="12" t="s">
        <v>44</v>
      </c>
      <c r="F138" s="12" t="s">
        <v>34</v>
      </c>
      <c r="G138" s="12" t="s">
        <v>11</v>
      </c>
      <c r="H138" s="12">
        <v>10960166</v>
      </c>
      <c r="I138" s="12" t="s">
        <v>45</v>
      </c>
      <c r="J138" s="12" t="s">
        <v>46</v>
      </c>
    </row>
    <row r="139" spans="1:10" ht="42" x14ac:dyDescent="0.2">
      <c r="A139" s="12" t="s">
        <v>9</v>
      </c>
      <c r="B139" s="12">
        <v>1</v>
      </c>
      <c r="C139" s="12">
        <v>0</v>
      </c>
      <c r="D139" s="12">
        <v>1</v>
      </c>
      <c r="E139" s="12"/>
      <c r="F139" s="12" t="s">
        <v>124</v>
      </c>
      <c r="G139" s="12" t="s">
        <v>26</v>
      </c>
      <c r="H139" s="12">
        <v>13034977</v>
      </c>
      <c r="I139" s="12" t="s">
        <v>1484</v>
      </c>
      <c r="J139" s="12" t="s">
        <v>1485</v>
      </c>
    </row>
    <row r="140" spans="1:10" ht="126" x14ac:dyDescent="0.2">
      <c r="A140" s="12" t="s">
        <v>101</v>
      </c>
      <c r="B140" s="12">
        <v>1</v>
      </c>
      <c r="C140" s="12">
        <v>1</v>
      </c>
      <c r="D140" s="12">
        <v>0</v>
      </c>
      <c r="E140" s="12" t="s">
        <v>400</v>
      </c>
      <c r="F140" s="12"/>
      <c r="G140" s="12" t="s">
        <v>11</v>
      </c>
      <c r="H140" s="12">
        <v>5567243</v>
      </c>
      <c r="I140" s="12" t="s">
        <v>401</v>
      </c>
      <c r="J140" s="12" t="s">
        <v>402</v>
      </c>
    </row>
    <row r="141" spans="1:10" ht="84" x14ac:dyDescent="0.2">
      <c r="A141" s="12" t="s">
        <v>105</v>
      </c>
      <c r="B141" s="12">
        <v>2</v>
      </c>
      <c r="C141" s="12">
        <v>1</v>
      </c>
      <c r="D141" s="12">
        <v>1</v>
      </c>
      <c r="E141" s="12" t="s">
        <v>44</v>
      </c>
      <c r="F141" s="12" t="s">
        <v>34</v>
      </c>
      <c r="G141" s="12" t="s">
        <v>11</v>
      </c>
      <c r="H141" s="12">
        <v>6158791</v>
      </c>
      <c r="I141" s="12" t="s">
        <v>141</v>
      </c>
      <c r="J141" s="12" t="s">
        <v>142</v>
      </c>
    </row>
    <row r="142" spans="1:10" ht="84" x14ac:dyDescent="0.2">
      <c r="A142" s="12" t="s">
        <v>77</v>
      </c>
      <c r="B142" s="12">
        <v>2</v>
      </c>
      <c r="C142" s="12">
        <v>1</v>
      </c>
      <c r="D142" s="12">
        <v>1</v>
      </c>
      <c r="E142" s="12" t="s">
        <v>44</v>
      </c>
      <c r="F142" s="12" t="s">
        <v>34</v>
      </c>
      <c r="G142" s="12" t="s">
        <v>11</v>
      </c>
      <c r="H142" s="12">
        <v>6048869</v>
      </c>
      <c r="I142" s="12" t="s">
        <v>141</v>
      </c>
      <c r="J142" s="12" t="s">
        <v>142</v>
      </c>
    </row>
    <row r="143" spans="1:10" ht="56" x14ac:dyDescent="0.2">
      <c r="A143" s="12" t="s">
        <v>50</v>
      </c>
      <c r="B143" s="12">
        <v>2</v>
      </c>
      <c r="C143" s="12">
        <v>1</v>
      </c>
      <c r="D143" s="12">
        <v>1</v>
      </c>
      <c r="E143" s="12" t="s">
        <v>106</v>
      </c>
      <c r="F143" s="12" t="s">
        <v>34</v>
      </c>
      <c r="G143" s="12" t="s">
        <v>11</v>
      </c>
      <c r="H143" s="12">
        <v>4443936</v>
      </c>
      <c r="I143" s="12" t="s">
        <v>45</v>
      </c>
      <c r="J143" s="12" t="s">
        <v>46</v>
      </c>
    </row>
    <row r="144" spans="1:10" ht="56" x14ac:dyDescent="0.2">
      <c r="A144" s="12" t="s">
        <v>32</v>
      </c>
      <c r="B144" s="12">
        <v>2</v>
      </c>
      <c r="C144" s="12">
        <v>1</v>
      </c>
      <c r="D144" s="12">
        <v>1</v>
      </c>
      <c r="E144" s="12" t="s">
        <v>415</v>
      </c>
      <c r="F144" s="12" t="s">
        <v>34</v>
      </c>
      <c r="G144" s="12" t="s">
        <v>11</v>
      </c>
      <c r="H144" s="12">
        <v>7714247</v>
      </c>
      <c r="I144" s="12" t="s">
        <v>416</v>
      </c>
      <c r="J144" s="12" t="s">
        <v>417</v>
      </c>
    </row>
    <row r="145" spans="1:10" ht="56" x14ac:dyDescent="0.2">
      <c r="A145" s="12" t="s">
        <v>9</v>
      </c>
      <c r="B145" s="12">
        <v>2</v>
      </c>
      <c r="C145" s="12">
        <v>1</v>
      </c>
      <c r="D145" s="12">
        <v>1</v>
      </c>
      <c r="E145" s="12" t="s">
        <v>106</v>
      </c>
      <c r="F145" s="12" t="s">
        <v>34</v>
      </c>
      <c r="G145" s="12" t="s">
        <v>11</v>
      </c>
      <c r="H145" s="12">
        <v>6871325</v>
      </c>
      <c r="I145" s="12" t="s">
        <v>45</v>
      </c>
      <c r="J145" s="12" t="s">
        <v>46</v>
      </c>
    </row>
    <row r="146" spans="1:10" ht="168" x14ac:dyDescent="0.2">
      <c r="A146" s="12" t="s">
        <v>64</v>
      </c>
      <c r="B146" s="12">
        <v>1</v>
      </c>
      <c r="C146" s="12">
        <v>1</v>
      </c>
      <c r="D146" s="12">
        <v>0</v>
      </c>
      <c r="E146" s="12" t="s">
        <v>25</v>
      </c>
      <c r="F146" s="12"/>
      <c r="G146" s="12" t="s">
        <v>26</v>
      </c>
      <c r="H146" s="12">
        <v>12395133</v>
      </c>
      <c r="I146" s="12" t="s">
        <v>421</v>
      </c>
      <c r="J146" s="12" t="s">
        <v>422</v>
      </c>
    </row>
    <row r="147" spans="1:10" ht="56" x14ac:dyDescent="0.2">
      <c r="A147" s="12" t="s">
        <v>105</v>
      </c>
      <c r="B147" s="12">
        <v>2</v>
      </c>
      <c r="C147" s="12">
        <v>1</v>
      </c>
      <c r="D147" s="12">
        <v>1</v>
      </c>
      <c r="E147" s="12" t="s">
        <v>341</v>
      </c>
      <c r="F147" s="12" t="s">
        <v>34</v>
      </c>
      <c r="G147" s="12" t="s">
        <v>11</v>
      </c>
      <c r="H147" s="12">
        <v>7783644</v>
      </c>
      <c r="I147" s="12" t="s">
        <v>45</v>
      </c>
      <c r="J147" s="12" t="s">
        <v>46</v>
      </c>
    </row>
    <row r="148" spans="1:10" ht="70" x14ac:dyDescent="0.2">
      <c r="A148" s="12" t="s">
        <v>105</v>
      </c>
      <c r="B148" s="12">
        <v>1</v>
      </c>
      <c r="C148" s="12">
        <v>1</v>
      </c>
      <c r="D148" s="12">
        <v>0</v>
      </c>
      <c r="E148" s="12" t="s">
        <v>123</v>
      </c>
      <c r="F148" s="12"/>
      <c r="G148" s="12" t="s">
        <v>11</v>
      </c>
      <c r="H148" s="12">
        <v>12621358</v>
      </c>
      <c r="I148" s="12" t="s">
        <v>125</v>
      </c>
      <c r="J148" s="12" t="s">
        <v>126</v>
      </c>
    </row>
    <row r="149" spans="1:10" ht="126" x14ac:dyDescent="0.2">
      <c r="A149" s="12" t="s">
        <v>243</v>
      </c>
      <c r="B149" s="12">
        <v>1</v>
      </c>
      <c r="C149" s="12">
        <v>1</v>
      </c>
      <c r="D149" s="12">
        <v>0</v>
      </c>
      <c r="E149" s="12" t="s">
        <v>65</v>
      </c>
      <c r="F149" s="12"/>
      <c r="G149" s="12" t="s">
        <v>11</v>
      </c>
      <c r="H149" s="12">
        <v>12266374</v>
      </c>
      <c r="I149" s="12" t="s">
        <v>66</v>
      </c>
      <c r="J149" s="12" t="s">
        <v>67</v>
      </c>
    </row>
    <row r="150" spans="1:10" ht="126" x14ac:dyDescent="0.2">
      <c r="A150" s="12" t="s">
        <v>101</v>
      </c>
      <c r="B150" s="12">
        <v>1</v>
      </c>
      <c r="C150" s="12">
        <v>1</v>
      </c>
      <c r="D150" s="12">
        <v>0</v>
      </c>
      <c r="E150" s="12" t="s">
        <v>65</v>
      </c>
      <c r="F150" s="12"/>
      <c r="G150" s="12" t="s">
        <v>11</v>
      </c>
      <c r="H150" s="12">
        <v>3022097</v>
      </c>
      <c r="I150" s="12" t="s">
        <v>66</v>
      </c>
      <c r="J150" s="12" t="s">
        <v>67</v>
      </c>
    </row>
    <row r="151" spans="1:10" ht="126" x14ac:dyDescent="0.2">
      <c r="A151" s="12" t="s">
        <v>212</v>
      </c>
      <c r="B151" s="12">
        <v>1</v>
      </c>
      <c r="C151" s="12">
        <v>1</v>
      </c>
      <c r="D151" s="12">
        <v>0</v>
      </c>
      <c r="E151" s="12" t="s">
        <v>65</v>
      </c>
      <c r="F151" s="12"/>
      <c r="G151" s="12" t="s">
        <v>11</v>
      </c>
      <c r="H151" s="12">
        <v>16045758</v>
      </c>
      <c r="I151" s="12" t="s">
        <v>66</v>
      </c>
      <c r="J151" s="12" t="s">
        <v>67</v>
      </c>
    </row>
    <row r="152" spans="1:10" ht="126" x14ac:dyDescent="0.2">
      <c r="A152" s="12" t="s">
        <v>85</v>
      </c>
      <c r="B152" s="12">
        <v>1</v>
      </c>
      <c r="C152" s="12">
        <v>1</v>
      </c>
      <c r="D152" s="12">
        <v>0</v>
      </c>
      <c r="E152" s="12" t="s">
        <v>65</v>
      </c>
      <c r="F152" s="12"/>
      <c r="G152" s="12" t="s">
        <v>11</v>
      </c>
      <c r="H152" s="12">
        <v>9300286</v>
      </c>
      <c r="I152" s="12" t="s">
        <v>66</v>
      </c>
      <c r="J152" s="12" t="s">
        <v>67</v>
      </c>
    </row>
    <row r="153" spans="1:10" ht="126" x14ac:dyDescent="0.2">
      <c r="A153" s="12" t="s">
        <v>17</v>
      </c>
      <c r="B153" s="12">
        <v>1</v>
      </c>
      <c r="C153" s="12">
        <v>1</v>
      </c>
      <c r="D153" s="12">
        <v>0</v>
      </c>
      <c r="E153" s="12" t="s">
        <v>65</v>
      </c>
      <c r="F153" s="12"/>
      <c r="G153" s="12" t="s">
        <v>11</v>
      </c>
      <c r="H153" s="12">
        <v>8302363</v>
      </c>
      <c r="I153" s="12" t="s">
        <v>66</v>
      </c>
      <c r="J153" s="12" t="s">
        <v>67</v>
      </c>
    </row>
    <row r="154" spans="1:10" ht="126" x14ac:dyDescent="0.2">
      <c r="A154" s="12" t="s">
        <v>9</v>
      </c>
      <c r="B154" s="12">
        <v>3</v>
      </c>
      <c r="C154" s="12">
        <v>2</v>
      </c>
      <c r="D154" s="12">
        <v>1</v>
      </c>
      <c r="E154" s="12" t="s">
        <v>71</v>
      </c>
      <c r="F154" s="12" t="s">
        <v>79</v>
      </c>
      <c r="G154" s="12" t="s">
        <v>26</v>
      </c>
      <c r="H154" s="12">
        <v>12000000</v>
      </c>
      <c r="I154" s="12" t="s">
        <v>874</v>
      </c>
      <c r="J154" s="12" t="s">
        <v>875</v>
      </c>
    </row>
    <row r="155" spans="1:10" ht="126" x14ac:dyDescent="0.2">
      <c r="A155" s="12" t="s">
        <v>32</v>
      </c>
      <c r="B155" s="12">
        <v>1</v>
      </c>
      <c r="C155" s="12">
        <v>1</v>
      </c>
      <c r="D155" s="12">
        <v>0</v>
      </c>
      <c r="E155" s="12" t="s">
        <v>65</v>
      </c>
      <c r="F155" s="12"/>
      <c r="G155" s="12" t="s">
        <v>11</v>
      </c>
      <c r="H155" s="12">
        <v>13203956</v>
      </c>
      <c r="I155" s="12" t="s">
        <v>66</v>
      </c>
      <c r="J155" s="12" t="s">
        <v>67</v>
      </c>
    </row>
    <row r="156" spans="1:10" ht="126" x14ac:dyDescent="0.2">
      <c r="A156" s="12" t="s">
        <v>24</v>
      </c>
      <c r="B156" s="12">
        <v>1</v>
      </c>
      <c r="C156" s="12">
        <v>1</v>
      </c>
      <c r="D156" s="12">
        <v>0</v>
      </c>
      <c r="E156" s="12" t="s">
        <v>65</v>
      </c>
      <c r="F156" s="12"/>
      <c r="G156" s="12" t="s">
        <v>11</v>
      </c>
      <c r="H156" s="12">
        <v>12620989</v>
      </c>
      <c r="I156" s="12" t="s">
        <v>66</v>
      </c>
      <c r="J156" s="12" t="s">
        <v>67</v>
      </c>
    </row>
    <row r="157" spans="1:10" ht="126" x14ac:dyDescent="0.2">
      <c r="A157" s="12" t="s">
        <v>143</v>
      </c>
      <c r="B157" s="12">
        <v>1</v>
      </c>
      <c r="C157" s="12">
        <v>1</v>
      </c>
      <c r="D157" s="12">
        <v>0</v>
      </c>
      <c r="E157" s="12" t="s">
        <v>65</v>
      </c>
      <c r="F157" s="12"/>
      <c r="G157" s="12" t="s">
        <v>11</v>
      </c>
      <c r="H157" s="12">
        <v>13413231</v>
      </c>
      <c r="I157" s="12" t="s">
        <v>66</v>
      </c>
      <c r="J157" s="12" t="s">
        <v>67</v>
      </c>
    </row>
    <row r="158" spans="1:10" ht="126" x14ac:dyDescent="0.2">
      <c r="A158" s="12" t="s">
        <v>9</v>
      </c>
      <c r="B158" s="12">
        <v>1</v>
      </c>
      <c r="C158" s="12">
        <v>1</v>
      </c>
      <c r="D158" s="12">
        <v>0</v>
      </c>
      <c r="E158" s="12" t="s">
        <v>65</v>
      </c>
      <c r="F158" s="12"/>
      <c r="G158" s="12" t="s">
        <v>11</v>
      </c>
      <c r="H158" s="12">
        <v>9027769</v>
      </c>
      <c r="I158" s="12" t="s">
        <v>66</v>
      </c>
      <c r="J158" s="12" t="s">
        <v>67</v>
      </c>
    </row>
    <row r="159" spans="1:10" ht="126" x14ac:dyDescent="0.2">
      <c r="A159" s="12" t="s">
        <v>243</v>
      </c>
      <c r="B159" s="12">
        <v>1</v>
      </c>
      <c r="C159" s="12">
        <v>1</v>
      </c>
      <c r="D159" s="12">
        <v>0</v>
      </c>
      <c r="E159" s="12" t="s">
        <v>65</v>
      </c>
      <c r="F159" s="12"/>
      <c r="G159" s="12" t="s">
        <v>11</v>
      </c>
      <c r="H159" s="12">
        <v>9599722</v>
      </c>
      <c r="I159" s="12" t="s">
        <v>66</v>
      </c>
      <c r="J159" s="12" t="s">
        <v>67</v>
      </c>
    </row>
    <row r="160" spans="1:10" ht="126" x14ac:dyDescent="0.2">
      <c r="A160" s="12" t="s">
        <v>85</v>
      </c>
      <c r="B160" s="12">
        <v>1</v>
      </c>
      <c r="C160" s="12">
        <v>1</v>
      </c>
      <c r="D160" s="12">
        <v>0</v>
      </c>
      <c r="E160" s="12" t="s">
        <v>65</v>
      </c>
      <c r="F160" s="12"/>
      <c r="G160" s="12" t="s">
        <v>11</v>
      </c>
      <c r="H160" s="12">
        <v>11891013</v>
      </c>
      <c r="I160" s="12" t="s">
        <v>66</v>
      </c>
      <c r="J160" s="12" t="s">
        <v>67</v>
      </c>
    </row>
    <row r="161" spans="1:10" ht="126" x14ac:dyDescent="0.2">
      <c r="A161" s="12" t="s">
        <v>9</v>
      </c>
      <c r="B161" s="12">
        <v>1</v>
      </c>
      <c r="C161" s="12">
        <v>1</v>
      </c>
      <c r="D161" s="12">
        <v>0</v>
      </c>
      <c r="E161" s="12" t="s">
        <v>65</v>
      </c>
      <c r="F161" s="12"/>
      <c r="G161" s="12" t="s">
        <v>11</v>
      </c>
      <c r="H161" s="12">
        <v>12874285</v>
      </c>
      <c r="I161" s="12" t="s">
        <v>66</v>
      </c>
      <c r="J161" s="12" t="s">
        <v>67</v>
      </c>
    </row>
    <row r="162" spans="1:10" ht="126" x14ac:dyDescent="0.2">
      <c r="A162" s="12" t="s">
        <v>9</v>
      </c>
      <c r="B162" s="12">
        <v>1</v>
      </c>
      <c r="C162" s="12">
        <v>1</v>
      </c>
      <c r="D162" s="12">
        <v>0</v>
      </c>
      <c r="E162" s="12" t="s">
        <v>65</v>
      </c>
      <c r="F162" s="12"/>
      <c r="G162" s="12" t="s">
        <v>11</v>
      </c>
      <c r="H162" s="12">
        <v>4417983</v>
      </c>
      <c r="I162" s="12" t="s">
        <v>66</v>
      </c>
      <c r="J162" s="12" t="s">
        <v>67</v>
      </c>
    </row>
    <row r="163" spans="1:10" ht="70" x14ac:dyDescent="0.2">
      <c r="A163" s="12" t="s">
        <v>9</v>
      </c>
      <c r="B163" s="12">
        <v>1</v>
      </c>
      <c r="C163" s="12">
        <v>0</v>
      </c>
      <c r="D163" s="12">
        <v>1</v>
      </c>
      <c r="E163" s="12"/>
      <c r="F163" s="12" t="s">
        <v>124</v>
      </c>
      <c r="G163" s="12" t="s">
        <v>11</v>
      </c>
      <c r="H163" s="12">
        <v>3890576</v>
      </c>
      <c r="I163" s="12" t="s">
        <v>3284</v>
      </c>
      <c r="J163" s="12" t="s">
        <v>3285</v>
      </c>
    </row>
    <row r="164" spans="1:10" ht="126" x14ac:dyDescent="0.2">
      <c r="A164" s="12" t="s">
        <v>143</v>
      </c>
      <c r="B164" s="12">
        <v>2</v>
      </c>
      <c r="C164" s="12">
        <v>2</v>
      </c>
      <c r="D164" s="12">
        <v>0</v>
      </c>
      <c r="E164" s="12" t="s">
        <v>447</v>
      </c>
      <c r="F164" s="12"/>
      <c r="G164" s="12" t="s">
        <v>11</v>
      </c>
      <c r="H164" s="12">
        <v>11722089</v>
      </c>
      <c r="I164" s="12" t="s">
        <v>448</v>
      </c>
      <c r="J164" s="12" t="s">
        <v>449</v>
      </c>
    </row>
    <row r="165" spans="1:10" ht="98" x14ac:dyDescent="0.2">
      <c r="A165" s="12" t="s">
        <v>9</v>
      </c>
      <c r="B165" s="12">
        <v>3</v>
      </c>
      <c r="C165" s="12">
        <v>2</v>
      </c>
      <c r="D165" s="12">
        <v>1</v>
      </c>
      <c r="E165" s="12" t="s">
        <v>453</v>
      </c>
      <c r="F165" s="12" t="s">
        <v>52</v>
      </c>
      <c r="G165" s="12" t="s">
        <v>26</v>
      </c>
      <c r="H165" s="12">
        <v>6091585</v>
      </c>
      <c r="I165" s="12" t="s">
        <v>454</v>
      </c>
      <c r="J165" s="12" t="s">
        <v>455</v>
      </c>
    </row>
    <row r="166" spans="1:10" ht="140" x14ac:dyDescent="0.2">
      <c r="A166" s="12" t="s">
        <v>32</v>
      </c>
      <c r="B166" s="12">
        <v>2</v>
      </c>
      <c r="C166" s="12">
        <v>2</v>
      </c>
      <c r="D166" s="12">
        <v>0</v>
      </c>
      <c r="E166" s="12" t="s">
        <v>71</v>
      </c>
      <c r="F166" s="12"/>
      <c r="G166" s="12" t="s">
        <v>11</v>
      </c>
      <c r="H166" s="12">
        <v>4248144</v>
      </c>
      <c r="I166" s="12" t="s">
        <v>35</v>
      </c>
      <c r="J166" s="12" t="s">
        <v>36</v>
      </c>
    </row>
    <row r="167" spans="1:10" ht="84" x14ac:dyDescent="0.2">
      <c r="A167" s="12" t="s">
        <v>101</v>
      </c>
      <c r="B167" s="12">
        <v>3</v>
      </c>
      <c r="C167" s="12">
        <v>2</v>
      </c>
      <c r="D167" s="12">
        <v>1</v>
      </c>
      <c r="E167" s="12" t="s">
        <v>462</v>
      </c>
      <c r="F167" s="12" t="s">
        <v>34</v>
      </c>
      <c r="G167" s="12" t="s">
        <v>11</v>
      </c>
      <c r="H167" s="12">
        <v>8388734</v>
      </c>
      <c r="I167" s="12" t="s">
        <v>141</v>
      </c>
      <c r="J167" s="12" t="s">
        <v>142</v>
      </c>
    </row>
    <row r="168" spans="1:10" ht="56" x14ac:dyDescent="0.2">
      <c r="A168" s="12" t="s">
        <v>9</v>
      </c>
      <c r="B168" s="12">
        <v>3</v>
      </c>
      <c r="C168" s="12">
        <v>2</v>
      </c>
      <c r="D168" s="12">
        <v>1</v>
      </c>
      <c r="E168" s="12" t="s">
        <v>463</v>
      </c>
      <c r="F168" s="12" t="s">
        <v>34</v>
      </c>
      <c r="G168" s="12" t="s">
        <v>11</v>
      </c>
      <c r="H168" s="12">
        <v>4678678</v>
      </c>
      <c r="I168" s="12" t="s">
        <v>416</v>
      </c>
      <c r="J168" s="12" t="s">
        <v>417</v>
      </c>
    </row>
    <row r="169" spans="1:10" ht="70" x14ac:dyDescent="0.2">
      <c r="A169" s="12" t="s">
        <v>64</v>
      </c>
      <c r="B169" s="12">
        <v>1</v>
      </c>
      <c r="C169" s="12">
        <v>1</v>
      </c>
      <c r="D169" s="12">
        <v>0</v>
      </c>
      <c r="E169" s="12" t="s">
        <v>25</v>
      </c>
      <c r="F169" s="12"/>
      <c r="G169" s="12" t="s">
        <v>11</v>
      </c>
      <c r="H169" s="12">
        <v>6710051</v>
      </c>
      <c r="I169" s="12" t="s">
        <v>1361</v>
      </c>
      <c r="J169" s="12" t="s">
        <v>1362</v>
      </c>
    </row>
    <row r="170" spans="1:10" ht="56" x14ac:dyDescent="0.2">
      <c r="A170" s="12" t="s">
        <v>9</v>
      </c>
      <c r="B170" s="12">
        <v>2</v>
      </c>
      <c r="C170" s="12">
        <v>1</v>
      </c>
      <c r="D170" s="12">
        <v>1</v>
      </c>
      <c r="E170" s="12" t="s">
        <v>44</v>
      </c>
      <c r="F170" s="12" t="s">
        <v>34</v>
      </c>
      <c r="G170" s="12" t="s">
        <v>11</v>
      </c>
      <c r="H170" s="12">
        <v>12477936</v>
      </c>
      <c r="I170" s="12" t="s">
        <v>45</v>
      </c>
      <c r="J170" s="12" t="s">
        <v>46</v>
      </c>
    </row>
    <row r="171" spans="1:10" ht="42" x14ac:dyDescent="0.2">
      <c r="A171" s="12" t="s">
        <v>64</v>
      </c>
      <c r="B171" s="12">
        <v>2</v>
      </c>
      <c r="C171" s="12">
        <v>1</v>
      </c>
      <c r="D171" s="12">
        <v>1</v>
      </c>
      <c r="E171" s="12" t="s">
        <v>467</v>
      </c>
      <c r="F171" s="12" t="s">
        <v>34</v>
      </c>
      <c r="G171" s="12" t="s">
        <v>11</v>
      </c>
      <c r="H171" s="12">
        <v>8492852</v>
      </c>
      <c r="I171" s="12" t="s">
        <v>125</v>
      </c>
      <c r="J171" s="12" t="s">
        <v>126</v>
      </c>
    </row>
    <row r="172" spans="1:10" ht="98" x14ac:dyDescent="0.2">
      <c r="A172" s="12" t="s">
        <v>105</v>
      </c>
      <c r="B172" s="12">
        <v>1</v>
      </c>
      <c r="C172" s="12">
        <v>1</v>
      </c>
      <c r="D172" s="12">
        <v>0</v>
      </c>
      <c r="E172" s="12" t="s">
        <v>25</v>
      </c>
      <c r="F172" s="12"/>
      <c r="G172" s="12" t="s">
        <v>11</v>
      </c>
      <c r="H172" s="12">
        <v>3131665</v>
      </c>
      <c r="I172" s="12" t="s">
        <v>471</v>
      </c>
      <c r="J172" s="12" t="s">
        <v>472</v>
      </c>
    </row>
    <row r="173" spans="1:10" ht="140" x14ac:dyDescent="0.2">
      <c r="A173" s="12" t="s">
        <v>243</v>
      </c>
      <c r="B173" s="12">
        <v>2</v>
      </c>
      <c r="C173" s="12">
        <v>1</v>
      </c>
      <c r="D173" s="12">
        <v>1</v>
      </c>
      <c r="E173" s="12" t="s">
        <v>341</v>
      </c>
      <c r="F173" s="12" t="s">
        <v>34</v>
      </c>
      <c r="G173" s="12" t="s">
        <v>11</v>
      </c>
      <c r="H173" s="12">
        <v>3183955</v>
      </c>
      <c r="I173" s="12" t="s">
        <v>35</v>
      </c>
      <c r="J173" s="12" t="s">
        <v>36</v>
      </c>
    </row>
    <row r="174" spans="1:10" ht="126" x14ac:dyDescent="0.2">
      <c r="A174" s="12" t="s">
        <v>9</v>
      </c>
      <c r="B174" s="12">
        <v>2</v>
      </c>
      <c r="C174" s="12">
        <v>2</v>
      </c>
      <c r="D174" s="12">
        <v>0</v>
      </c>
      <c r="E174" s="12" t="s">
        <v>71</v>
      </c>
      <c r="F174" s="12"/>
      <c r="G174" s="12" t="s">
        <v>11</v>
      </c>
      <c r="H174" s="12">
        <v>10482098</v>
      </c>
      <c r="I174" s="12" t="s">
        <v>479</v>
      </c>
      <c r="J174" s="12" t="s">
        <v>480</v>
      </c>
    </row>
    <row r="175" spans="1:10" ht="70" x14ac:dyDescent="0.2">
      <c r="A175" s="12" t="s">
        <v>99</v>
      </c>
      <c r="B175" s="12">
        <v>1</v>
      </c>
      <c r="C175" s="12">
        <v>1</v>
      </c>
      <c r="D175" s="12">
        <v>0</v>
      </c>
      <c r="E175" s="12" t="s">
        <v>123</v>
      </c>
      <c r="F175" s="12"/>
      <c r="G175" s="12" t="s">
        <v>11</v>
      </c>
      <c r="H175" s="12">
        <v>4827407</v>
      </c>
      <c r="I175" s="12" t="s">
        <v>125</v>
      </c>
      <c r="J175" s="12" t="s">
        <v>126</v>
      </c>
    </row>
    <row r="176" spans="1:10" ht="56" x14ac:dyDescent="0.2">
      <c r="A176" s="12" t="s">
        <v>9</v>
      </c>
      <c r="B176" s="12">
        <v>2</v>
      </c>
      <c r="C176" s="12">
        <v>0</v>
      </c>
      <c r="D176" s="12">
        <v>2</v>
      </c>
      <c r="E176" s="12"/>
      <c r="F176" s="12" t="s">
        <v>485</v>
      </c>
      <c r="G176" s="12" t="s">
        <v>11</v>
      </c>
      <c r="H176" s="12">
        <v>9073000</v>
      </c>
      <c r="I176" s="12" t="s">
        <v>486</v>
      </c>
      <c r="J176" s="12" t="s">
        <v>487</v>
      </c>
    </row>
    <row r="177" spans="1:10" ht="98" x14ac:dyDescent="0.2">
      <c r="A177" s="12" t="s">
        <v>101</v>
      </c>
      <c r="B177" s="12">
        <v>3</v>
      </c>
      <c r="C177" s="12">
        <v>1</v>
      </c>
      <c r="D177" s="12">
        <v>2</v>
      </c>
      <c r="E177" s="12" t="s">
        <v>25</v>
      </c>
      <c r="F177" s="12" t="s">
        <v>985</v>
      </c>
      <c r="G177" s="12" t="s">
        <v>11</v>
      </c>
      <c r="H177" s="12">
        <v>6187550</v>
      </c>
      <c r="I177" s="12" t="s">
        <v>722</v>
      </c>
      <c r="J177" s="12" t="s">
        <v>723</v>
      </c>
    </row>
    <row r="178" spans="1:10" ht="126" x14ac:dyDescent="0.2">
      <c r="A178" s="12" t="s">
        <v>9</v>
      </c>
      <c r="B178" s="12">
        <v>2</v>
      </c>
      <c r="C178" s="12">
        <v>2</v>
      </c>
      <c r="D178" s="12">
        <v>0</v>
      </c>
      <c r="E178" s="12" t="s">
        <v>71</v>
      </c>
      <c r="F178" s="12"/>
      <c r="G178" s="12" t="s">
        <v>11</v>
      </c>
      <c r="H178" s="12">
        <v>8050736</v>
      </c>
      <c r="I178" s="12" t="s">
        <v>448</v>
      </c>
      <c r="J178" s="12" t="s">
        <v>449</v>
      </c>
    </row>
    <row r="179" spans="1:10" ht="56" x14ac:dyDescent="0.2">
      <c r="A179" s="12" t="s">
        <v>99</v>
      </c>
      <c r="B179" s="12">
        <v>3</v>
      </c>
      <c r="C179" s="12">
        <v>2</v>
      </c>
      <c r="D179" s="12">
        <v>1</v>
      </c>
      <c r="E179" s="12" t="s">
        <v>185</v>
      </c>
      <c r="F179" s="12" t="s">
        <v>34</v>
      </c>
      <c r="G179" s="12" t="s">
        <v>11</v>
      </c>
      <c r="H179" s="12">
        <v>15321332</v>
      </c>
      <c r="I179" s="12" t="s">
        <v>363</v>
      </c>
      <c r="J179" s="12" t="s">
        <v>364</v>
      </c>
    </row>
    <row r="180" spans="1:10" ht="70" x14ac:dyDescent="0.2">
      <c r="A180" s="12" t="s">
        <v>9</v>
      </c>
      <c r="B180" s="12">
        <v>1</v>
      </c>
      <c r="C180" s="12">
        <v>1</v>
      </c>
      <c r="D180" s="12">
        <v>0</v>
      </c>
      <c r="E180" s="12" t="s">
        <v>149</v>
      </c>
      <c r="F180" s="12"/>
      <c r="G180" s="12" t="s">
        <v>11</v>
      </c>
      <c r="H180" s="12">
        <v>3627678</v>
      </c>
      <c r="I180" s="12" t="s">
        <v>497</v>
      </c>
      <c r="J180" s="12" t="s">
        <v>498</v>
      </c>
    </row>
    <row r="181" spans="1:10" ht="126" x14ac:dyDescent="0.2">
      <c r="A181" s="12" t="s">
        <v>17</v>
      </c>
      <c r="B181" s="12">
        <v>1</v>
      </c>
      <c r="C181" s="12">
        <v>1</v>
      </c>
      <c r="D181" s="12">
        <v>0</v>
      </c>
      <c r="E181" s="12" t="s">
        <v>65</v>
      </c>
      <c r="F181" s="12"/>
      <c r="G181" s="12" t="s">
        <v>11</v>
      </c>
      <c r="H181" s="12">
        <v>9196260</v>
      </c>
      <c r="I181" s="12" t="s">
        <v>66</v>
      </c>
      <c r="J181" s="12" t="s">
        <v>67</v>
      </c>
    </row>
    <row r="182" spans="1:10" ht="42" x14ac:dyDescent="0.2">
      <c r="A182" s="12" t="s">
        <v>92</v>
      </c>
      <c r="B182" s="12">
        <v>0</v>
      </c>
      <c r="C182" s="12">
        <v>0</v>
      </c>
      <c r="D182" s="12">
        <v>0</v>
      </c>
      <c r="E182" s="12"/>
      <c r="F182" s="12"/>
      <c r="G182" s="12" t="s">
        <v>11</v>
      </c>
      <c r="H182" s="12">
        <v>6097559</v>
      </c>
      <c r="I182" s="12" t="s">
        <v>12</v>
      </c>
      <c r="J182" s="12" t="s">
        <v>13</v>
      </c>
    </row>
    <row r="183" spans="1:10" ht="84" x14ac:dyDescent="0.2">
      <c r="A183" s="12" t="s">
        <v>9</v>
      </c>
      <c r="B183" s="12">
        <v>3</v>
      </c>
      <c r="C183" s="12">
        <v>2</v>
      </c>
      <c r="D183" s="12">
        <v>1</v>
      </c>
      <c r="E183" s="12" t="s">
        <v>40</v>
      </c>
      <c r="F183" s="12" t="s">
        <v>34</v>
      </c>
      <c r="G183" s="12" t="s">
        <v>11</v>
      </c>
      <c r="H183" s="12">
        <v>14360338</v>
      </c>
      <c r="I183" s="12" t="s">
        <v>141</v>
      </c>
      <c r="J183" s="12" t="s">
        <v>142</v>
      </c>
    </row>
    <row r="184" spans="1:10" ht="42" x14ac:dyDescent="0.2">
      <c r="A184" s="12" t="s">
        <v>9</v>
      </c>
      <c r="B184" s="12">
        <v>2</v>
      </c>
      <c r="C184" s="12">
        <v>1</v>
      </c>
      <c r="D184" s="12">
        <v>1</v>
      </c>
      <c r="E184" s="12" t="s">
        <v>504</v>
      </c>
      <c r="F184" s="12" t="s">
        <v>52</v>
      </c>
      <c r="G184" s="12" t="s">
        <v>11</v>
      </c>
      <c r="H184" s="12">
        <v>6498694</v>
      </c>
      <c r="I184" s="12" t="s">
        <v>505</v>
      </c>
      <c r="J184" s="12" t="s">
        <v>506</v>
      </c>
    </row>
    <row r="185" spans="1:10" ht="112" x14ac:dyDescent="0.2">
      <c r="A185" s="12" t="s">
        <v>101</v>
      </c>
      <c r="B185" s="12">
        <v>2</v>
      </c>
      <c r="C185" s="12">
        <v>1</v>
      </c>
      <c r="D185" s="12">
        <v>1</v>
      </c>
      <c r="E185" s="12" t="s">
        <v>341</v>
      </c>
      <c r="F185" s="12" t="s">
        <v>34</v>
      </c>
      <c r="G185" s="12" t="s">
        <v>11</v>
      </c>
      <c r="H185" s="12">
        <v>5867700</v>
      </c>
      <c r="I185" s="12" t="s">
        <v>885</v>
      </c>
      <c r="J185" s="12" t="s">
        <v>886</v>
      </c>
    </row>
    <row r="186" spans="1:10" ht="168" x14ac:dyDescent="0.2">
      <c r="A186" s="12" t="s">
        <v>9</v>
      </c>
      <c r="B186" s="12">
        <v>3</v>
      </c>
      <c r="C186" s="12">
        <v>3</v>
      </c>
      <c r="D186" s="12">
        <v>0</v>
      </c>
      <c r="E186" s="12" t="s">
        <v>1132</v>
      </c>
      <c r="F186" s="12"/>
      <c r="G186" s="12" t="s">
        <v>11</v>
      </c>
      <c r="H186" s="12">
        <v>13922534</v>
      </c>
      <c r="I186" s="12" t="s">
        <v>1133</v>
      </c>
      <c r="J186" s="12" t="s">
        <v>1134</v>
      </c>
    </row>
    <row r="187" spans="1:10" ht="70" x14ac:dyDescent="0.2">
      <c r="A187" s="12" t="s">
        <v>9</v>
      </c>
      <c r="B187" s="12">
        <v>1</v>
      </c>
      <c r="C187" s="12">
        <v>1</v>
      </c>
      <c r="D187" s="12">
        <v>0</v>
      </c>
      <c r="E187" s="12" t="s">
        <v>368</v>
      </c>
      <c r="F187" s="12"/>
      <c r="G187" s="12" t="s">
        <v>26</v>
      </c>
      <c r="H187" s="12">
        <v>16534096</v>
      </c>
      <c r="I187" s="12" t="s">
        <v>369</v>
      </c>
      <c r="J187" s="12" t="s">
        <v>370</v>
      </c>
    </row>
    <row r="188" spans="1:10" ht="56" x14ac:dyDescent="0.2">
      <c r="A188" s="12" t="s">
        <v>24</v>
      </c>
      <c r="B188" s="12">
        <v>2</v>
      </c>
      <c r="C188" s="12">
        <v>1</v>
      </c>
      <c r="D188" s="12">
        <v>1</v>
      </c>
      <c r="E188" s="12" t="s">
        <v>106</v>
      </c>
      <c r="F188" s="12" t="s">
        <v>34</v>
      </c>
      <c r="G188" s="12" t="s">
        <v>11</v>
      </c>
      <c r="H188" s="12">
        <v>3064436</v>
      </c>
      <c r="I188" s="12" t="s">
        <v>45</v>
      </c>
      <c r="J188" s="12" t="s">
        <v>46</v>
      </c>
    </row>
    <row r="189" spans="1:10" ht="84" x14ac:dyDescent="0.2">
      <c r="A189" s="12" t="s">
        <v>9</v>
      </c>
      <c r="B189" s="12">
        <v>1</v>
      </c>
      <c r="C189" s="12">
        <v>1</v>
      </c>
      <c r="D189" s="12">
        <v>0</v>
      </c>
      <c r="E189" s="12" t="s">
        <v>25</v>
      </c>
      <c r="F189" s="12"/>
      <c r="G189" s="12" t="s">
        <v>26</v>
      </c>
      <c r="H189" s="12">
        <v>7750084</v>
      </c>
      <c r="I189" s="12" t="s">
        <v>513</v>
      </c>
      <c r="J189" s="12" t="s">
        <v>514</v>
      </c>
    </row>
    <row r="190" spans="1:10" ht="70" x14ac:dyDescent="0.2">
      <c r="A190" s="12" t="s">
        <v>9</v>
      </c>
      <c r="B190" s="12">
        <v>3</v>
      </c>
      <c r="C190" s="12">
        <v>1</v>
      </c>
      <c r="D190" s="12">
        <v>2</v>
      </c>
      <c r="E190" s="12" t="s">
        <v>25</v>
      </c>
      <c r="F190" s="12" t="s">
        <v>86</v>
      </c>
      <c r="G190" s="12" t="s">
        <v>11</v>
      </c>
      <c r="H190" s="12">
        <v>9067315</v>
      </c>
      <c r="I190" s="12" t="s">
        <v>5288</v>
      </c>
      <c r="J190" s="12" t="s">
        <v>5289</v>
      </c>
    </row>
    <row r="191" spans="1:10" ht="42" x14ac:dyDescent="0.2">
      <c r="A191" s="12" t="s">
        <v>9</v>
      </c>
      <c r="B191" s="12">
        <v>0</v>
      </c>
      <c r="C191" s="12">
        <v>0</v>
      </c>
      <c r="D191" s="12">
        <v>0</v>
      </c>
      <c r="E191" s="12"/>
      <c r="F191" s="12"/>
      <c r="G191" s="12" t="s">
        <v>11</v>
      </c>
      <c r="H191" s="12">
        <v>20800000</v>
      </c>
      <c r="I191" s="12" t="s">
        <v>363</v>
      </c>
      <c r="J191" s="12" t="s">
        <v>364</v>
      </c>
    </row>
    <row r="192" spans="1:10" ht="140" x14ac:dyDescent="0.2">
      <c r="A192" s="12" t="s">
        <v>99</v>
      </c>
      <c r="B192" s="12">
        <v>3</v>
      </c>
      <c r="C192" s="12">
        <v>2</v>
      </c>
      <c r="D192" s="12">
        <v>1</v>
      </c>
      <c r="E192" s="12" t="s">
        <v>5290</v>
      </c>
      <c r="F192" s="12" t="s">
        <v>34</v>
      </c>
      <c r="G192" s="12" t="s">
        <v>11</v>
      </c>
      <c r="H192" s="12">
        <v>5927332</v>
      </c>
      <c r="I192" s="12" t="s">
        <v>35</v>
      </c>
      <c r="J192" s="12" t="s">
        <v>36</v>
      </c>
    </row>
    <row r="193" spans="1:10" ht="84" x14ac:dyDescent="0.2">
      <c r="A193" s="12" t="s">
        <v>77</v>
      </c>
      <c r="B193" s="12">
        <v>1</v>
      </c>
      <c r="C193" s="12">
        <v>1</v>
      </c>
      <c r="D193" s="12">
        <v>0</v>
      </c>
      <c r="E193" s="12" t="s">
        <v>25</v>
      </c>
      <c r="F193" s="12"/>
      <c r="G193" s="12" t="s">
        <v>26</v>
      </c>
      <c r="H193" s="12">
        <v>7042991</v>
      </c>
      <c r="I193" s="12" t="s">
        <v>72</v>
      </c>
      <c r="J193" s="12" t="s">
        <v>73</v>
      </c>
    </row>
    <row r="194" spans="1:10" ht="98" x14ac:dyDescent="0.2">
      <c r="A194" s="12" t="s">
        <v>243</v>
      </c>
      <c r="B194" s="12">
        <v>1</v>
      </c>
      <c r="C194" s="12">
        <v>1</v>
      </c>
      <c r="D194" s="12">
        <v>0</v>
      </c>
      <c r="E194" s="12" t="s">
        <v>25</v>
      </c>
      <c r="F194" s="12"/>
      <c r="G194" s="12" t="s">
        <v>11</v>
      </c>
      <c r="H194" s="12">
        <v>9934794</v>
      </c>
      <c r="I194" s="12" t="s">
        <v>153</v>
      </c>
      <c r="J194" s="12" t="s">
        <v>154</v>
      </c>
    </row>
    <row r="195" spans="1:10" ht="140" x14ac:dyDescent="0.2">
      <c r="A195" s="12" t="s">
        <v>9</v>
      </c>
      <c r="B195" s="12">
        <v>2</v>
      </c>
      <c r="C195" s="12">
        <v>1</v>
      </c>
      <c r="D195" s="12">
        <v>1</v>
      </c>
      <c r="E195" s="12" t="s">
        <v>524</v>
      </c>
      <c r="F195" s="12" t="s">
        <v>34</v>
      </c>
      <c r="G195" s="12" t="s">
        <v>11</v>
      </c>
      <c r="H195" s="12">
        <v>16049417</v>
      </c>
      <c r="I195" s="12" t="s">
        <v>35</v>
      </c>
      <c r="J195" s="12" t="s">
        <v>36</v>
      </c>
    </row>
    <row r="196" spans="1:10" ht="126" x14ac:dyDescent="0.2">
      <c r="A196" s="12" t="s">
        <v>9</v>
      </c>
      <c r="B196" s="12">
        <v>1</v>
      </c>
      <c r="C196" s="12">
        <v>0</v>
      </c>
      <c r="D196" s="12">
        <v>1</v>
      </c>
      <c r="E196" s="12"/>
      <c r="F196" s="12" t="s">
        <v>159</v>
      </c>
      <c r="G196" s="12" t="s">
        <v>26</v>
      </c>
      <c r="H196" s="12">
        <v>6696654</v>
      </c>
      <c r="I196" s="12" t="s">
        <v>881</v>
      </c>
      <c r="J196" s="12" t="s">
        <v>882</v>
      </c>
    </row>
    <row r="197" spans="1:10" ht="56" x14ac:dyDescent="0.2">
      <c r="A197" s="12" t="s">
        <v>64</v>
      </c>
      <c r="B197" s="12">
        <v>3</v>
      </c>
      <c r="C197" s="12">
        <v>2</v>
      </c>
      <c r="D197" s="12">
        <v>1</v>
      </c>
      <c r="E197" s="12" t="s">
        <v>40</v>
      </c>
      <c r="F197" s="12" t="s">
        <v>34</v>
      </c>
      <c r="G197" s="12" t="s">
        <v>11</v>
      </c>
      <c r="H197" s="12">
        <v>5256119</v>
      </c>
      <c r="I197" s="12" t="s">
        <v>45</v>
      </c>
      <c r="J197" s="12" t="s">
        <v>46</v>
      </c>
    </row>
    <row r="198" spans="1:10" ht="126" x14ac:dyDescent="0.2">
      <c r="A198" s="12" t="s">
        <v>101</v>
      </c>
      <c r="B198" s="12">
        <v>1</v>
      </c>
      <c r="C198" s="12">
        <v>1</v>
      </c>
      <c r="D198" s="12">
        <v>0</v>
      </c>
      <c r="E198" s="12" t="s">
        <v>65</v>
      </c>
      <c r="F198" s="12"/>
      <c r="G198" s="12" t="s">
        <v>11</v>
      </c>
      <c r="H198" s="12">
        <v>10314552</v>
      </c>
      <c r="I198" s="12" t="s">
        <v>66</v>
      </c>
      <c r="J198" s="12" t="s">
        <v>67</v>
      </c>
    </row>
    <row r="199" spans="1:10" ht="70" x14ac:dyDescent="0.2">
      <c r="A199" s="12" t="s">
        <v>9</v>
      </c>
      <c r="B199" s="12">
        <v>1</v>
      </c>
      <c r="C199" s="12">
        <v>0</v>
      </c>
      <c r="D199" s="12">
        <v>1</v>
      </c>
      <c r="E199" s="12"/>
      <c r="F199" s="12" t="s">
        <v>34</v>
      </c>
      <c r="G199" s="12" t="s">
        <v>11</v>
      </c>
      <c r="H199" s="12">
        <v>4200000</v>
      </c>
      <c r="I199" s="12" t="s">
        <v>706</v>
      </c>
      <c r="J199" s="12" t="s">
        <v>707</v>
      </c>
    </row>
    <row r="200" spans="1:10" ht="126" x14ac:dyDescent="0.2">
      <c r="A200" s="12" t="s">
        <v>101</v>
      </c>
      <c r="B200" s="12">
        <v>1</v>
      </c>
      <c r="C200" s="12">
        <v>1</v>
      </c>
      <c r="D200" s="12">
        <v>0</v>
      </c>
      <c r="E200" s="12" t="s">
        <v>25</v>
      </c>
      <c r="F200" s="12"/>
      <c r="G200" s="12" t="s">
        <v>11</v>
      </c>
      <c r="H200" s="12">
        <v>17093635</v>
      </c>
      <c r="I200" s="12" t="s">
        <v>27</v>
      </c>
      <c r="J200" s="12" t="s">
        <v>28</v>
      </c>
    </row>
    <row r="201" spans="1:10" ht="84" x14ac:dyDescent="0.2">
      <c r="A201" s="12" t="s">
        <v>17</v>
      </c>
      <c r="B201" s="12">
        <v>1</v>
      </c>
      <c r="C201" s="12">
        <v>1</v>
      </c>
      <c r="D201" s="12">
        <v>0</v>
      </c>
      <c r="E201" s="12" t="s">
        <v>25</v>
      </c>
      <c r="F201" s="12"/>
      <c r="G201" s="12" t="s">
        <v>11</v>
      </c>
      <c r="H201" s="12">
        <v>3603208</v>
      </c>
      <c r="I201" s="12" t="s">
        <v>53</v>
      </c>
      <c r="J201" s="12" t="s">
        <v>54</v>
      </c>
    </row>
    <row r="202" spans="1:10" ht="70" x14ac:dyDescent="0.2">
      <c r="A202" s="12" t="s">
        <v>9</v>
      </c>
      <c r="B202" s="12">
        <v>2</v>
      </c>
      <c r="C202" s="12">
        <v>1</v>
      </c>
      <c r="D202" s="12">
        <v>1</v>
      </c>
      <c r="E202" s="12" t="s">
        <v>537</v>
      </c>
      <c r="F202" s="12" t="s">
        <v>52</v>
      </c>
      <c r="G202" s="12" t="s">
        <v>11</v>
      </c>
      <c r="H202" s="12">
        <v>6810944</v>
      </c>
      <c r="I202" s="12" t="s">
        <v>538</v>
      </c>
      <c r="J202" s="12" t="s">
        <v>539</v>
      </c>
    </row>
    <row r="203" spans="1:10" ht="126" x14ac:dyDescent="0.2">
      <c r="A203" s="12" t="s">
        <v>212</v>
      </c>
      <c r="B203" s="12">
        <v>2</v>
      </c>
      <c r="C203" s="12">
        <v>2</v>
      </c>
      <c r="D203" s="12">
        <v>0</v>
      </c>
      <c r="E203" s="12" t="s">
        <v>5291</v>
      </c>
      <c r="F203" s="12"/>
      <c r="G203" s="12" t="s">
        <v>11</v>
      </c>
      <c r="H203" s="12">
        <v>5153149</v>
      </c>
      <c r="I203" s="12" t="s">
        <v>369</v>
      </c>
      <c r="J203" s="12" t="s">
        <v>370</v>
      </c>
    </row>
    <row r="204" spans="1:10" ht="42" x14ac:dyDescent="0.2">
      <c r="A204" s="12" t="s">
        <v>92</v>
      </c>
      <c r="B204" s="12">
        <v>1</v>
      </c>
      <c r="C204" s="12">
        <v>0</v>
      </c>
      <c r="D204" s="12">
        <v>1</v>
      </c>
      <c r="E204" s="12"/>
      <c r="F204" s="12" t="s">
        <v>52</v>
      </c>
      <c r="G204" s="12" t="s">
        <v>26</v>
      </c>
      <c r="H204" s="12">
        <v>7900724</v>
      </c>
      <c r="I204" s="12" t="s">
        <v>540</v>
      </c>
      <c r="J204" s="12" t="s">
        <v>541</v>
      </c>
    </row>
    <row r="205" spans="1:10" ht="84" x14ac:dyDescent="0.2">
      <c r="A205" s="12" t="s">
        <v>50</v>
      </c>
      <c r="B205" s="12">
        <v>0</v>
      </c>
      <c r="C205" s="12">
        <v>0</v>
      </c>
      <c r="D205" s="12">
        <v>0</v>
      </c>
      <c r="E205" s="12"/>
      <c r="F205" s="12"/>
      <c r="G205" s="12" t="s">
        <v>26</v>
      </c>
      <c r="H205" s="12">
        <v>1718750</v>
      </c>
      <c r="I205" s="12" t="s">
        <v>545</v>
      </c>
      <c r="J205" s="12" t="s">
        <v>546</v>
      </c>
    </row>
    <row r="206" spans="1:10" ht="112" x14ac:dyDescent="0.2">
      <c r="A206" s="12" t="s">
        <v>550</v>
      </c>
      <c r="B206" s="12">
        <v>1</v>
      </c>
      <c r="C206" s="12">
        <v>1</v>
      </c>
      <c r="D206" s="12">
        <v>0</v>
      </c>
      <c r="E206" s="12" t="s">
        <v>25</v>
      </c>
      <c r="F206" s="12"/>
      <c r="G206" s="12" t="s">
        <v>11</v>
      </c>
      <c r="H206" s="12">
        <v>12852110</v>
      </c>
      <c r="I206" s="12" t="s">
        <v>551</v>
      </c>
      <c r="J206" s="12" t="s">
        <v>552</v>
      </c>
    </row>
    <row r="207" spans="1:10" ht="112" x14ac:dyDescent="0.2">
      <c r="A207" s="12" t="s">
        <v>117</v>
      </c>
      <c r="B207" s="12">
        <v>1</v>
      </c>
      <c r="C207" s="12">
        <v>1</v>
      </c>
      <c r="D207" s="12">
        <v>0</v>
      </c>
      <c r="E207" s="12" t="s">
        <v>25</v>
      </c>
      <c r="F207" s="12"/>
      <c r="G207" s="12" t="s">
        <v>11</v>
      </c>
      <c r="H207" s="12">
        <v>21187849</v>
      </c>
      <c r="I207" s="12" t="s">
        <v>556</v>
      </c>
      <c r="J207" s="12" t="s">
        <v>557</v>
      </c>
    </row>
    <row r="208" spans="1:10" ht="112" x14ac:dyDescent="0.2">
      <c r="A208" s="12" t="s">
        <v>9</v>
      </c>
      <c r="B208" s="12">
        <v>2</v>
      </c>
      <c r="C208" s="12">
        <v>1</v>
      </c>
      <c r="D208" s="12">
        <v>1</v>
      </c>
      <c r="E208" s="12" t="s">
        <v>341</v>
      </c>
      <c r="F208" s="12" t="s">
        <v>34</v>
      </c>
      <c r="G208" s="12" t="s">
        <v>11</v>
      </c>
      <c r="H208" s="12">
        <v>7816729</v>
      </c>
      <c r="I208" s="12" t="s">
        <v>274</v>
      </c>
      <c r="J208" s="12" t="s">
        <v>275</v>
      </c>
    </row>
    <row r="209" spans="1:10" ht="84" x14ac:dyDescent="0.2">
      <c r="A209" s="12" t="s">
        <v>117</v>
      </c>
      <c r="B209" s="12">
        <v>1</v>
      </c>
      <c r="C209" s="12">
        <v>1</v>
      </c>
      <c r="D209" s="12">
        <v>0</v>
      </c>
      <c r="E209" s="12" t="s">
        <v>25</v>
      </c>
      <c r="F209" s="12"/>
      <c r="G209" s="12" t="s">
        <v>11</v>
      </c>
      <c r="H209" s="12">
        <v>3000000</v>
      </c>
      <c r="I209" s="12" t="s">
        <v>564</v>
      </c>
      <c r="J209" s="12" t="s">
        <v>565</v>
      </c>
    </row>
    <row r="210" spans="1:10" ht="42" x14ac:dyDescent="0.2">
      <c r="A210" s="12" t="s">
        <v>9</v>
      </c>
      <c r="B210" s="12">
        <v>2</v>
      </c>
      <c r="C210" s="12">
        <v>1</v>
      </c>
      <c r="D210" s="12">
        <v>1</v>
      </c>
      <c r="E210" s="12" t="s">
        <v>467</v>
      </c>
      <c r="F210" s="12" t="s">
        <v>34</v>
      </c>
      <c r="G210" s="12" t="s">
        <v>11</v>
      </c>
      <c r="H210" s="12">
        <v>5124566</v>
      </c>
      <c r="I210" s="12" t="s">
        <v>363</v>
      </c>
      <c r="J210" s="12" t="s">
        <v>364</v>
      </c>
    </row>
    <row r="211" spans="1:10" ht="84" x14ac:dyDescent="0.2">
      <c r="A211" s="12" t="s">
        <v>17</v>
      </c>
      <c r="B211" s="12">
        <v>2</v>
      </c>
      <c r="C211" s="12">
        <v>1</v>
      </c>
      <c r="D211" s="12">
        <v>1</v>
      </c>
      <c r="E211" s="12" t="s">
        <v>44</v>
      </c>
      <c r="F211" s="12" t="s">
        <v>34</v>
      </c>
      <c r="G211" s="12" t="s">
        <v>11</v>
      </c>
      <c r="H211" s="12">
        <v>5627582</v>
      </c>
      <c r="I211" s="12" t="s">
        <v>141</v>
      </c>
      <c r="J211" s="12" t="s">
        <v>142</v>
      </c>
    </row>
    <row r="212" spans="1:10" ht="84" x14ac:dyDescent="0.2">
      <c r="A212" s="12" t="s">
        <v>24</v>
      </c>
      <c r="B212" s="12">
        <v>2</v>
      </c>
      <c r="C212" s="12">
        <v>1</v>
      </c>
      <c r="D212" s="12">
        <v>1</v>
      </c>
      <c r="E212" s="12" t="s">
        <v>44</v>
      </c>
      <c r="F212" s="12" t="s">
        <v>34</v>
      </c>
      <c r="G212" s="12" t="s">
        <v>11</v>
      </c>
      <c r="H212" s="12">
        <v>5644906</v>
      </c>
      <c r="I212" s="12" t="s">
        <v>141</v>
      </c>
      <c r="J212" s="12" t="s">
        <v>142</v>
      </c>
    </row>
    <row r="213" spans="1:10" ht="56" x14ac:dyDescent="0.2">
      <c r="A213" s="12" t="s">
        <v>101</v>
      </c>
      <c r="B213" s="12">
        <v>2</v>
      </c>
      <c r="C213" s="12">
        <v>1</v>
      </c>
      <c r="D213" s="12">
        <v>1</v>
      </c>
      <c r="E213" s="12" t="s">
        <v>337</v>
      </c>
      <c r="F213" s="12" t="s">
        <v>34</v>
      </c>
      <c r="G213" s="12" t="s">
        <v>11</v>
      </c>
      <c r="H213" s="12">
        <v>7701245</v>
      </c>
      <c r="I213" s="12" t="s">
        <v>45</v>
      </c>
      <c r="J213" s="12" t="s">
        <v>46</v>
      </c>
    </row>
    <row r="214" spans="1:10" ht="182" x14ac:dyDescent="0.2">
      <c r="A214" s="12" t="s">
        <v>9</v>
      </c>
      <c r="B214" s="12">
        <v>1</v>
      </c>
      <c r="C214" s="12">
        <v>1</v>
      </c>
      <c r="D214" s="12">
        <v>0</v>
      </c>
      <c r="E214" s="12" t="s">
        <v>65</v>
      </c>
      <c r="F214" s="12"/>
      <c r="G214" s="12" t="s">
        <v>11</v>
      </c>
      <c r="H214" s="12">
        <v>5685885</v>
      </c>
      <c r="I214" s="12" t="s">
        <v>817</v>
      </c>
      <c r="J214" s="12" t="s">
        <v>818</v>
      </c>
    </row>
    <row r="215" spans="1:10" ht="140" x14ac:dyDescent="0.2">
      <c r="A215" s="12" t="s">
        <v>243</v>
      </c>
      <c r="B215" s="12">
        <v>2</v>
      </c>
      <c r="C215" s="12">
        <v>1</v>
      </c>
      <c r="D215" s="12">
        <v>1</v>
      </c>
      <c r="E215" s="12" t="s">
        <v>524</v>
      </c>
      <c r="F215" s="12" t="s">
        <v>34</v>
      </c>
      <c r="G215" s="12" t="s">
        <v>11</v>
      </c>
      <c r="H215" s="12">
        <v>8552204</v>
      </c>
      <c r="I215" s="12" t="s">
        <v>35</v>
      </c>
      <c r="J215" s="12" t="s">
        <v>36</v>
      </c>
    </row>
    <row r="216" spans="1:10" ht="70" x14ac:dyDescent="0.2">
      <c r="A216" s="12" t="s">
        <v>9</v>
      </c>
      <c r="B216" s="12">
        <v>2</v>
      </c>
      <c r="C216" s="12">
        <v>1</v>
      </c>
      <c r="D216" s="12">
        <v>1</v>
      </c>
      <c r="E216" s="12" t="s">
        <v>2587</v>
      </c>
      <c r="F216" s="12" t="s">
        <v>34</v>
      </c>
      <c r="G216" s="12" t="s">
        <v>11</v>
      </c>
      <c r="H216" s="12">
        <v>6438901</v>
      </c>
      <c r="I216" s="12" t="s">
        <v>853</v>
      </c>
      <c r="J216" s="12" t="s">
        <v>854</v>
      </c>
    </row>
    <row r="217" spans="1:10" ht="70" x14ac:dyDescent="0.2">
      <c r="A217" s="12" t="s">
        <v>9</v>
      </c>
      <c r="B217" s="12">
        <v>2</v>
      </c>
      <c r="C217" s="12">
        <v>1</v>
      </c>
      <c r="D217" s="12">
        <v>1</v>
      </c>
      <c r="E217" s="12" t="s">
        <v>106</v>
      </c>
      <c r="F217" s="12" t="s">
        <v>34</v>
      </c>
      <c r="G217" s="12" t="s">
        <v>11</v>
      </c>
      <c r="H217" s="12">
        <v>7485845</v>
      </c>
      <c r="I217" s="12" t="s">
        <v>2971</v>
      </c>
      <c r="J217" s="12" t="s">
        <v>2972</v>
      </c>
    </row>
    <row r="218" spans="1:10" ht="56" x14ac:dyDescent="0.2">
      <c r="A218" s="12" t="s">
        <v>9</v>
      </c>
      <c r="B218" s="12">
        <v>1</v>
      </c>
      <c r="C218" s="12">
        <v>1</v>
      </c>
      <c r="D218" s="12">
        <v>0</v>
      </c>
      <c r="E218" s="12" t="s">
        <v>10</v>
      </c>
      <c r="F218" s="12"/>
      <c r="G218" s="12" t="s">
        <v>11</v>
      </c>
      <c r="H218" s="12">
        <v>10884708</v>
      </c>
      <c r="I218" s="12" t="s">
        <v>12</v>
      </c>
      <c r="J218" s="12" t="s">
        <v>13</v>
      </c>
    </row>
    <row r="219" spans="1:10" ht="140" x14ac:dyDescent="0.2">
      <c r="A219" s="12" t="s">
        <v>212</v>
      </c>
      <c r="B219" s="12">
        <v>2</v>
      </c>
      <c r="C219" s="12">
        <v>1</v>
      </c>
      <c r="D219" s="12">
        <v>1</v>
      </c>
      <c r="E219" s="12" t="s">
        <v>106</v>
      </c>
      <c r="F219" s="12" t="s">
        <v>34</v>
      </c>
      <c r="G219" s="12" t="s">
        <v>11</v>
      </c>
      <c r="H219" s="12">
        <v>10630892</v>
      </c>
      <c r="I219" s="12" t="s">
        <v>35</v>
      </c>
      <c r="J219" s="12" t="s">
        <v>36</v>
      </c>
    </row>
    <row r="220" spans="1:10" ht="70" x14ac:dyDescent="0.2">
      <c r="A220" s="12" t="s">
        <v>32</v>
      </c>
      <c r="B220" s="12">
        <v>2</v>
      </c>
      <c r="C220" s="12">
        <v>1</v>
      </c>
      <c r="D220" s="12">
        <v>1</v>
      </c>
      <c r="E220" s="12" t="s">
        <v>123</v>
      </c>
      <c r="F220" s="12" t="s">
        <v>124</v>
      </c>
      <c r="G220" s="12" t="s">
        <v>11</v>
      </c>
      <c r="H220" s="12">
        <v>4547648</v>
      </c>
      <c r="I220" s="12" t="s">
        <v>577</v>
      </c>
      <c r="J220" s="12" t="s">
        <v>578</v>
      </c>
    </row>
    <row r="221" spans="1:10" ht="140" x14ac:dyDescent="0.2">
      <c r="A221" s="12" t="s">
        <v>77</v>
      </c>
      <c r="B221" s="12">
        <v>2</v>
      </c>
      <c r="C221" s="12">
        <v>1</v>
      </c>
      <c r="D221" s="12">
        <v>1</v>
      </c>
      <c r="E221" s="12" t="s">
        <v>341</v>
      </c>
      <c r="F221" s="12" t="s">
        <v>34</v>
      </c>
      <c r="G221" s="12" t="s">
        <v>11</v>
      </c>
      <c r="H221" s="12">
        <v>16273979</v>
      </c>
      <c r="I221" s="12" t="s">
        <v>35</v>
      </c>
      <c r="J221" s="12" t="s">
        <v>36</v>
      </c>
    </row>
    <row r="222" spans="1:10" ht="70" x14ac:dyDescent="0.2">
      <c r="A222" s="12" t="s">
        <v>582</v>
      </c>
      <c r="B222" s="12">
        <v>2</v>
      </c>
      <c r="C222" s="12">
        <v>1</v>
      </c>
      <c r="D222" s="12">
        <v>1</v>
      </c>
      <c r="E222" s="12" t="s">
        <v>123</v>
      </c>
      <c r="F222" s="12" t="s">
        <v>124</v>
      </c>
      <c r="G222" s="12" t="s">
        <v>11</v>
      </c>
      <c r="H222" s="12">
        <v>8230221</v>
      </c>
      <c r="I222" s="12" t="s">
        <v>315</v>
      </c>
      <c r="J222" s="12" t="s">
        <v>316</v>
      </c>
    </row>
    <row r="223" spans="1:10" ht="70" x14ac:dyDescent="0.2">
      <c r="A223" s="12" t="s">
        <v>9</v>
      </c>
      <c r="B223" s="12">
        <v>1</v>
      </c>
      <c r="C223" s="12">
        <v>1</v>
      </c>
      <c r="D223" s="12">
        <v>0</v>
      </c>
      <c r="E223" s="12" t="s">
        <v>123</v>
      </c>
      <c r="F223" s="12"/>
      <c r="G223" s="12" t="s">
        <v>11</v>
      </c>
      <c r="H223" s="12">
        <v>2784000</v>
      </c>
      <c r="I223" s="12" t="s">
        <v>586</v>
      </c>
      <c r="J223" s="12" t="s">
        <v>587</v>
      </c>
    </row>
    <row r="224" spans="1:10" ht="112" x14ac:dyDescent="0.2">
      <c r="A224" s="12" t="s">
        <v>24</v>
      </c>
      <c r="B224" s="12">
        <v>2</v>
      </c>
      <c r="C224" s="12">
        <v>1</v>
      </c>
      <c r="D224" s="12">
        <v>1</v>
      </c>
      <c r="E224" s="12" t="s">
        <v>106</v>
      </c>
      <c r="F224" s="12" t="s">
        <v>34</v>
      </c>
      <c r="G224" s="12" t="s">
        <v>11</v>
      </c>
      <c r="H224" s="12">
        <v>3630786</v>
      </c>
      <c r="I224" s="12" t="s">
        <v>274</v>
      </c>
      <c r="J224" s="12" t="s">
        <v>275</v>
      </c>
    </row>
    <row r="225" spans="1:10" ht="126" x14ac:dyDescent="0.2">
      <c r="A225" s="12" t="s">
        <v>9</v>
      </c>
      <c r="B225" s="12">
        <v>3</v>
      </c>
      <c r="C225" s="12">
        <v>2</v>
      </c>
      <c r="D225" s="12">
        <v>1</v>
      </c>
      <c r="E225" s="12" t="s">
        <v>71</v>
      </c>
      <c r="F225" s="12" t="s">
        <v>594</v>
      </c>
      <c r="G225" s="12" t="s">
        <v>11</v>
      </c>
      <c r="H225" s="12">
        <v>5039550</v>
      </c>
      <c r="I225" s="12" t="s">
        <v>497</v>
      </c>
      <c r="J225" s="12" t="s">
        <v>498</v>
      </c>
    </row>
    <row r="226" spans="1:10" ht="126" x14ac:dyDescent="0.2">
      <c r="A226" s="12" t="s">
        <v>101</v>
      </c>
      <c r="B226" s="12">
        <v>1</v>
      </c>
      <c r="C226" s="12">
        <v>1</v>
      </c>
      <c r="D226" s="12">
        <v>0</v>
      </c>
      <c r="E226" s="12" t="s">
        <v>25</v>
      </c>
      <c r="F226" s="12"/>
      <c r="G226" s="12" t="s">
        <v>11</v>
      </c>
      <c r="H226" s="12">
        <v>11773346</v>
      </c>
      <c r="I226" s="12" t="s">
        <v>27</v>
      </c>
      <c r="J226" s="12" t="s">
        <v>28</v>
      </c>
    </row>
    <row r="227" spans="1:10" ht="126" x14ac:dyDescent="0.2">
      <c r="A227" s="12" t="s">
        <v>9</v>
      </c>
      <c r="B227" s="12">
        <v>1</v>
      </c>
      <c r="C227" s="12">
        <v>1</v>
      </c>
      <c r="D227" s="12">
        <v>0</v>
      </c>
      <c r="E227" s="12" t="s">
        <v>65</v>
      </c>
      <c r="F227" s="12"/>
      <c r="G227" s="12" t="s">
        <v>11</v>
      </c>
      <c r="H227" s="12">
        <v>14168312</v>
      </c>
      <c r="I227" s="12" t="s">
        <v>66</v>
      </c>
      <c r="J227" s="12" t="s">
        <v>67</v>
      </c>
    </row>
    <row r="228" spans="1:10" ht="126" x14ac:dyDescent="0.2">
      <c r="A228" s="12" t="s">
        <v>143</v>
      </c>
      <c r="B228" s="12">
        <v>1</v>
      </c>
      <c r="C228" s="12">
        <v>1</v>
      </c>
      <c r="D228" s="12">
        <v>0</v>
      </c>
      <c r="E228" s="12" t="s">
        <v>65</v>
      </c>
      <c r="F228" s="12"/>
      <c r="G228" s="12" t="s">
        <v>11</v>
      </c>
      <c r="H228" s="12">
        <v>15443544</v>
      </c>
      <c r="I228" s="12" t="s">
        <v>66</v>
      </c>
      <c r="J228" s="12" t="s">
        <v>67</v>
      </c>
    </row>
    <row r="229" spans="1:10" ht="126" x14ac:dyDescent="0.2">
      <c r="A229" s="12" t="s">
        <v>17</v>
      </c>
      <c r="B229" s="12">
        <v>0</v>
      </c>
      <c r="C229" s="12">
        <v>0</v>
      </c>
      <c r="D229" s="12">
        <v>0</v>
      </c>
      <c r="E229" s="12"/>
      <c r="F229" s="12"/>
      <c r="G229" s="12" t="s">
        <v>11</v>
      </c>
      <c r="H229" s="12">
        <v>7540974</v>
      </c>
      <c r="I229" s="12" t="s">
        <v>66</v>
      </c>
      <c r="J229" s="12" t="s">
        <v>67</v>
      </c>
    </row>
    <row r="230" spans="1:10" ht="126" x14ac:dyDescent="0.2">
      <c r="A230" s="12" t="s">
        <v>9</v>
      </c>
      <c r="B230" s="12">
        <v>1</v>
      </c>
      <c r="C230" s="12">
        <v>1</v>
      </c>
      <c r="D230" s="12">
        <v>0</v>
      </c>
      <c r="E230" s="12" t="s">
        <v>65</v>
      </c>
      <c r="F230" s="12"/>
      <c r="G230" s="12" t="s">
        <v>11</v>
      </c>
      <c r="H230" s="12">
        <v>19365582</v>
      </c>
      <c r="I230" s="12" t="s">
        <v>66</v>
      </c>
      <c r="J230" s="12" t="s">
        <v>67</v>
      </c>
    </row>
    <row r="231" spans="1:10" ht="70" x14ac:dyDescent="0.2">
      <c r="A231" s="12" t="s">
        <v>17</v>
      </c>
      <c r="B231" s="12">
        <v>1</v>
      </c>
      <c r="C231" s="12">
        <v>1</v>
      </c>
      <c r="D231" s="12">
        <v>0</v>
      </c>
      <c r="E231" s="12" t="s">
        <v>123</v>
      </c>
      <c r="F231" s="12"/>
      <c r="G231" s="12" t="s">
        <v>11</v>
      </c>
      <c r="H231" s="12">
        <v>6539893</v>
      </c>
      <c r="I231" s="12" t="s">
        <v>125</v>
      </c>
      <c r="J231" s="12" t="s">
        <v>126</v>
      </c>
    </row>
    <row r="232" spans="1:10" ht="140" x14ac:dyDescent="0.2">
      <c r="A232" s="12" t="s">
        <v>17</v>
      </c>
      <c r="B232" s="12">
        <v>4</v>
      </c>
      <c r="C232" s="12">
        <v>1</v>
      </c>
      <c r="D232" s="12">
        <v>3</v>
      </c>
      <c r="E232" s="12" t="s">
        <v>351</v>
      </c>
      <c r="F232" s="12" t="s">
        <v>610</v>
      </c>
      <c r="G232" s="12" t="s">
        <v>11</v>
      </c>
      <c r="H232" s="12">
        <v>10819488</v>
      </c>
      <c r="I232" s="12" t="s">
        <v>611</v>
      </c>
      <c r="J232" s="12" t="s">
        <v>612</v>
      </c>
    </row>
    <row r="233" spans="1:10" ht="98" x14ac:dyDescent="0.2">
      <c r="A233" s="12" t="s">
        <v>92</v>
      </c>
      <c r="B233" s="12">
        <v>0</v>
      </c>
      <c r="C233" s="12">
        <v>0</v>
      </c>
      <c r="D233" s="12">
        <v>0</v>
      </c>
      <c r="E233" s="12"/>
      <c r="F233" s="12"/>
      <c r="G233" s="12" t="s">
        <v>26</v>
      </c>
      <c r="H233" s="12">
        <v>31670168</v>
      </c>
      <c r="I233" s="12" t="s">
        <v>3176</v>
      </c>
      <c r="J233" s="12" t="s">
        <v>3177</v>
      </c>
    </row>
    <row r="234" spans="1:10" ht="56" x14ac:dyDescent="0.2">
      <c r="A234" s="12" t="s">
        <v>9</v>
      </c>
      <c r="B234" s="12">
        <v>1</v>
      </c>
      <c r="C234" s="12">
        <v>0</v>
      </c>
      <c r="D234" s="12">
        <v>1</v>
      </c>
      <c r="E234" s="12"/>
      <c r="F234" s="12" t="s">
        <v>213</v>
      </c>
      <c r="G234" s="12" t="s">
        <v>26</v>
      </c>
      <c r="H234" s="12">
        <v>13573428</v>
      </c>
      <c r="I234" s="12" t="s">
        <v>180</v>
      </c>
      <c r="J234" s="12" t="s">
        <v>181</v>
      </c>
    </row>
    <row r="235" spans="1:10" ht="126" x14ac:dyDescent="0.2">
      <c r="A235" s="12" t="s">
        <v>9</v>
      </c>
      <c r="B235" s="12">
        <v>0</v>
      </c>
      <c r="C235" s="12">
        <v>0</v>
      </c>
      <c r="D235" s="12">
        <v>0</v>
      </c>
      <c r="E235" s="12"/>
      <c r="F235" s="12"/>
      <c r="G235" s="12" t="s">
        <v>26</v>
      </c>
      <c r="H235" s="12">
        <v>7536817</v>
      </c>
      <c r="I235" s="12" t="s">
        <v>1253</v>
      </c>
      <c r="J235" s="12" t="s">
        <v>1254</v>
      </c>
    </row>
    <row r="236" spans="1:10" ht="98" x14ac:dyDescent="0.2">
      <c r="A236" s="12" t="s">
        <v>64</v>
      </c>
      <c r="B236" s="12">
        <v>2</v>
      </c>
      <c r="C236" s="12">
        <v>0</v>
      </c>
      <c r="D236" s="12">
        <v>2</v>
      </c>
      <c r="E236" s="12"/>
      <c r="F236" s="12" t="s">
        <v>618</v>
      </c>
      <c r="G236" s="12" t="s">
        <v>26</v>
      </c>
      <c r="H236" s="12">
        <v>6887966</v>
      </c>
      <c r="I236" s="12" t="s">
        <v>207</v>
      </c>
      <c r="J236" s="12" t="s">
        <v>208</v>
      </c>
    </row>
    <row r="237" spans="1:10" ht="98" x14ac:dyDescent="0.2">
      <c r="A237" s="12" t="s">
        <v>117</v>
      </c>
      <c r="B237" s="12">
        <v>2</v>
      </c>
      <c r="C237" s="12">
        <v>1</v>
      </c>
      <c r="D237" s="12">
        <v>1</v>
      </c>
      <c r="E237" s="12" t="s">
        <v>341</v>
      </c>
      <c r="F237" s="12" t="s">
        <v>34</v>
      </c>
      <c r="G237" s="12" t="s">
        <v>11</v>
      </c>
      <c r="H237" s="12">
        <v>6086793</v>
      </c>
      <c r="I237" s="12" t="s">
        <v>136</v>
      </c>
      <c r="J237" s="12" t="s">
        <v>137</v>
      </c>
    </row>
    <row r="238" spans="1:10" ht="140" x14ac:dyDescent="0.2">
      <c r="A238" s="12" t="s">
        <v>77</v>
      </c>
      <c r="B238" s="12">
        <v>2</v>
      </c>
      <c r="C238" s="12">
        <v>1</v>
      </c>
      <c r="D238" s="12">
        <v>1</v>
      </c>
      <c r="E238" s="12" t="s">
        <v>524</v>
      </c>
      <c r="F238" s="12" t="s">
        <v>34</v>
      </c>
      <c r="G238" s="12" t="s">
        <v>11</v>
      </c>
      <c r="H238" s="12">
        <v>6109448</v>
      </c>
      <c r="I238" s="12" t="s">
        <v>35</v>
      </c>
      <c r="J238" s="12" t="s">
        <v>36</v>
      </c>
    </row>
    <row r="239" spans="1:10" ht="112" x14ac:dyDescent="0.2">
      <c r="A239" s="12" t="s">
        <v>212</v>
      </c>
      <c r="B239" s="12">
        <v>2</v>
      </c>
      <c r="C239" s="12">
        <v>1</v>
      </c>
      <c r="D239" s="12">
        <v>1</v>
      </c>
      <c r="E239" s="12" t="s">
        <v>273</v>
      </c>
      <c r="F239" s="12" t="s">
        <v>34</v>
      </c>
      <c r="G239" s="12" t="s">
        <v>11</v>
      </c>
      <c r="H239" s="12">
        <v>8787683</v>
      </c>
      <c r="I239" s="12" t="s">
        <v>274</v>
      </c>
      <c r="J239" s="12" t="s">
        <v>275</v>
      </c>
    </row>
    <row r="240" spans="1:10" ht="84" x14ac:dyDescent="0.2">
      <c r="A240" s="12" t="s">
        <v>582</v>
      </c>
      <c r="B240" s="12">
        <v>2</v>
      </c>
      <c r="C240" s="12">
        <v>1</v>
      </c>
      <c r="D240" s="12">
        <v>1</v>
      </c>
      <c r="E240" s="12" t="s">
        <v>44</v>
      </c>
      <c r="F240" s="12" t="s">
        <v>34</v>
      </c>
      <c r="G240" s="12" t="s">
        <v>11</v>
      </c>
      <c r="H240" s="12">
        <v>10822809</v>
      </c>
      <c r="I240" s="12" t="s">
        <v>141</v>
      </c>
      <c r="J240" s="12" t="s">
        <v>142</v>
      </c>
    </row>
    <row r="241" spans="1:10" ht="126" x14ac:dyDescent="0.2">
      <c r="A241" s="12" t="s">
        <v>9</v>
      </c>
      <c r="B241" s="12">
        <v>1</v>
      </c>
      <c r="C241" s="12">
        <v>1</v>
      </c>
      <c r="D241" s="12">
        <v>0</v>
      </c>
      <c r="E241" s="12" t="s">
        <v>65</v>
      </c>
      <c r="F241" s="12"/>
      <c r="G241" s="12" t="s">
        <v>11</v>
      </c>
      <c r="H241" s="12">
        <v>6706634</v>
      </c>
      <c r="I241" s="12" t="s">
        <v>66</v>
      </c>
      <c r="J241" s="12" t="s">
        <v>67</v>
      </c>
    </row>
    <row r="242" spans="1:10" ht="84" x14ac:dyDescent="0.2">
      <c r="A242" s="12" t="s">
        <v>64</v>
      </c>
      <c r="B242" s="12">
        <v>2</v>
      </c>
      <c r="C242" s="12">
        <v>1</v>
      </c>
      <c r="D242" s="12">
        <v>1</v>
      </c>
      <c r="E242" s="12" t="s">
        <v>44</v>
      </c>
      <c r="F242" s="12" t="s">
        <v>34</v>
      </c>
      <c r="G242" s="12" t="s">
        <v>11</v>
      </c>
      <c r="H242" s="12">
        <v>12759882</v>
      </c>
      <c r="I242" s="12" t="s">
        <v>141</v>
      </c>
      <c r="J242" s="12" t="s">
        <v>142</v>
      </c>
    </row>
    <row r="243" spans="1:10" ht="56" x14ac:dyDescent="0.2">
      <c r="A243" s="12" t="s">
        <v>92</v>
      </c>
      <c r="B243" s="12">
        <v>2</v>
      </c>
      <c r="C243" s="12">
        <v>1</v>
      </c>
      <c r="D243" s="12">
        <v>1</v>
      </c>
      <c r="E243" s="12" t="s">
        <v>341</v>
      </c>
      <c r="F243" s="12" t="s">
        <v>34</v>
      </c>
      <c r="G243" s="12" t="s">
        <v>11</v>
      </c>
      <c r="H243" s="12">
        <v>5952706</v>
      </c>
      <c r="I243" s="12" t="s">
        <v>45</v>
      </c>
      <c r="J243" s="12" t="s">
        <v>46</v>
      </c>
    </row>
    <row r="244" spans="1:10" ht="98" x14ac:dyDescent="0.2">
      <c r="A244" s="12" t="s">
        <v>9</v>
      </c>
      <c r="B244" s="12">
        <v>2</v>
      </c>
      <c r="C244" s="12">
        <v>1</v>
      </c>
      <c r="D244" s="12">
        <v>1</v>
      </c>
      <c r="E244" s="12" t="s">
        <v>537</v>
      </c>
      <c r="F244" s="12" t="s">
        <v>124</v>
      </c>
      <c r="G244" s="12" t="s">
        <v>11</v>
      </c>
      <c r="H244" s="12">
        <v>13632099</v>
      </c>
      <c r="I244" s="12" t="s">
        <v>144</v>
      </c>
      <c r="J244" s="12" t="s">
        <v>145</v>
      </c>
    </row>
    <row r="245" spans="1:10" ht="70" x14ac:dyDescent="0.2">
      <c r="A245" s="12" t="s">
        <v>85</v>
      </c>
      <c r="B245" s="12">
        <v>2</v>
      </c>
      <c r="C245" s="12">
        <v>1</v>
      </c>
      <c r="D245" s="12">
        <v>1</v>
      </c>
      <c r="E245" s="12" t="s">
        <v>123</v>
      </c>
      <c r="F245" s="12" t="s">
        <v>124</v>
      </c>
      <c r="G245" s="12" t="s">
        <v>11</v>
      </c>
      <c r="H245" s="12">
        <v>10196704</v>
      </c>
      <c r="I245" s="12" t="s">
        <v>125</v>
      </c>
      <c r="J245" s="12" t="s">
        <v>126</v>
      </c>
    </row>
    <row r="246" spans="1:10" ht="28" x14ac:dyDescent="0.2">
      <c r="A246" s="12" t="s">
        <v>85</v>
      </c>
      <c r="B246" s="12">
        <v>2</v>
      </c>
      <c r="C246" s="12">
        <v>1</v>
      </c>
      <c r="D246" s="12">
        <v>1</v>
      </c>
      <c r="E246" s="12" t="s">
        <v>467</v>
      </c>
      <c r="F246" s="12" t="s">
        <v>34</v>
      </c>
      <c r="G246" s="12" t="s">
        <v>11</v>
      </c>
      <c r="H246" s="12">
        <v>17096809</v>
      </c>
      <c r="I246" s="12" t="s">
        <v>363</v>
      </c>
      <c r="J246" s="12" t="s">
        <v>364</v>
      </c>
    </row>
    <row r="247" spans="1:10" ht="84" x14ac:dyDescent="0.2">
      <c r="A247" s="12" t="s">
        <v>143</v>
      </c>
      <c r="B247" s="12">
        <v>2</v>
      </c>
      <c r="C247" s="12">
        <v>1</v>
      </c>
      <c r="D247" s="12">
        <v>1</v>
      </c>
      <c r="E247" s="12" t="s">
        <v>130</v>
      </c>
      <c r="F247" s="12" t="s">
        <v>34</v>
      </c>
      <c r="G247" s="12" t="s">
        <v>11</v>
      </c>
      <c r="H247" s="12">
        <v>5031611</v>
      </c>
      <c r="I247" s="12" t="s">
        <v>646</v>
      </c>
      <c r="J247" s="12" t="s">
        <v>647</v>
      </c>
    </row>
    <row r="248" spans="1:10" ht="126" x14ac:dyDescent="0.2">
      <c r="A248" s="12" t="s">
        <v>9</v>
      </c>
      <c r="B248" s="12">
        <v>2</v>
      </c>
      <c r="C248" s="12">
        <v>2</v>
      </c>
      <c r="D248" s="12">
        <v>0</v>
      </c>
      <c r="E248" s="12" t="s">
        <v>71</v>
      </c>
      <c r="F248" s="12"/>
      <c r="G248" s="12" t="s">
        <v>11</v>
      </c>
      <c r="H248" s="12">
        <v>7773840</v>
      </c>
      <c r="I248" s="12" t="s">
        <v>301</v>
      </c>
      <c r="J248" s="12" t="s">
        <v>302</v>
      </c>
    </row>
    <row r="249" spans="1:10" ht="84" x14ac:dyDescent="0.2">
      <c r="A249" s="12" t="s">
        <v>85</v>
      </c>
      <c r="B249" s="12">
        <v>1</v>
      </c>
      <c r="C249" s="12">
        <v>0</v>
      </c>
      <c r="D249" s="12">
        <v>1</v>
      </c>
      <c r="E249" s="12"/>
      <c r="F249" s="12" t="s">
        <v>654</v>
      </c>
      <c r="G249" s="12" t="s">
        <v>11</v>
      </c>
      <c r="H249" s="12">
        <v>15339248</v>
      </c>
      <c r="I249" s="12" t="s">
        <v>287</v>
      </c>
      <c r="J249" s="12" t="s">
        <v>288</v>
      </c>
    </row>
    <row r="250" spans="1:10" ht="126" x14ac:dyDescent="0.2">
      <c r="A250" s="12" t="s">
        <v>9</v>
      </c>
      <c r="B250" s="12">
        <v>2</v>
      </c>
      <c r="C250" s="12">
        <v>2</v>
      </c>
      <c r="D250" s="12">
        <v>0</v>
      </c>
      <c r="E250" s="12" t="s">
        <v>71</v>
      </c>
      <c r="F250" s="12"/>
      <c r="G250" s="12" t="s">
        <v>11</v>
      </c>
      <c r="H250" s="12">
        <v>20109482</v>
      </c>
      <c r="I250" s="12" t="s">
        <v>658</v>
      </c>
      <c r="J250" s="12" t="s">
        <v>659</v>
      </c>
    </row>
    <row r="251" spans="1:10" ht="84" x14ac:dyDescent="0.2">
      <c r="A251" s="12" t="s">
        <v>85</v>
      </c>
      <c r="B251" s="12">
        <v>2</v>
      </c>
      <c r="C251" s="12">
        <v>1</v>
      </c>
      <c r="D251" s="12">
        <v>1</v>
      </c>
      <c r="E251" s="12" t="s">
        <v>44</v>
      </c>
      <c r="F251" s="12" t="s">
        <v>34</v>
      </c>
      <c r="G251" s="12" t="s">
        <v>11</v>
      </c>
      <c r="H251" s="12">
        <v>4235574</v>
      </c>
      <c r="I251" s="12" t="s">
        <v>141</v>
      </c>
      <c r="J251" s="12" t="s">
        <v>142</v>
      </c>
    </row>
    <row r="252" spans="1:10" ht="70" x14ac:dyDescent="0.2">
      <c r="A252" s="12" t="s">
        <v>9</v>
      </c>
      <c r="B252" s="12">
        <v>1</v>
      </c>
      <c r="C252" s="12">
        <v>1</v>
      </c>
      <c r="D252" s="12">
        <v>0</v>
      </c>
      <c r="E252" s="12" t="s">
        <v>351</v>
      </c>
      <c r="F252" s="12"/>
      <c r="G252" s="12" t="s">
        <v>26</v>
      </c>
      <c r="H252" s="12">
        <v>3579386</v>
      </c>
      <c r="I252" s="12" t="s">
        <v>663</v>
      </c>
      <c r="J252" s="12" t="s">
        <v>664</v>
      </c>
    </row>
    <row r="253" spans="1:10" ht="56" x14ac:dyDescent="0.2">
      <c r="A253" s="12" t="s">
        <v>9</v>
      </c>
      <c r="B253" s="12">
        <v>2</v>
      </c>
      <c r="C253" s="12">
        <v>1</v>
      </c>
      <c r="D253" s="12">
        <v>1</v>
      </c>
      <c r="E253" s="12" t="s">
        <v>668</v>
      </c>
      <c r="F253" s="12" t="s">
        <v>34</v>
      </c>
      <c r="G253" s="12" t="s">
        <v>11</v>
      </c>
      <c r="H253" s="12">
        <v>4037503</v>
      </c>
      <c r="I253" s="12" t="s">
        <v>669</v>
      </c>
      <c r="J253" s="12" t="s">
        <v>670</v>
      </c>
    </row>
    <row r="254" spans="1:10" ht="112" x14ac:dyDescent="0.2">
      <c r="A254" s="12" t="s">
        <v>77</v>
      </c>
      <c r="B254" s="12">
        <v>1</v>
      </c>
      <c r="C254" s="12">
        <v>1</v>
      </c>
      <c r="D254" s="12">
        <v>0</v>
      </c>
      <c r="E254" s="12" t="s">
        <v>25</v>
      </c>
      <c r="F254" s="12"/>
      <c r="G254" s="12" t="s">
        <v>11</v>
      </c>
      <c r="H254" s="12">
        <v>13490045</v>
      </c>
      <c r="I254" s="12" t="s">
        <v>58</v>
      </c>
      <c r="J254" s="12" t="s">
        <v>59</v>
      </c>
    </row>
    <row r="255" spans="1:10" ht="126" x14ac:dyDescent="0.2">
      <c r="A255" s="12" t="s">
        <v>9</v>
      </c>
      <c r="B255" s="12">
        <v>2</v>
      </c>
      <c r="C255" s="12">
        <v>2</v>
      </c>
      <c r="D255" s="12">
        <v>0</v>
      </c>
      <c r="E255" s="12" t="s">
        <v>71</v>
      </c>
      <c r="F255" s="12"/>
      <c r="G255" s="12" t="s">
        <v>26</v>
      </c>
      <c r="H255" s="12">
        <v>18283763</v>
      </c>
      <c r="I255" s="12" t="s">
        <v>677</v>
      </c>
      <c r="J255" s="12" t="s">
        <v>678</v>
      </c>
    </row>
    <row r="256" spans="1:10" ht="84" x14ac:dyDescent="0.2">
      <c r="A256" s="12" t="s">
        <v>85</v>
      </c>
      <c r="B256" s="12">
        <v>1</v>
      </c>
      <c r="C256" s="12">
        <v>0</v>
      </c>
      <c r="D256" s="12">
        <v>1</v>
      </c>
      <c r="E256" s="12"/>
      <c r="F256" s="12" t="s">
        <v>52</v>
      </c>
      <c r="G256" s="12" t="s">
        <v>26</v>
      </c>
      <c r="H256" s="12">
        <v>5250000</v>
      </c>
      <c r="I256" s="12" t="s">
        <v>454</v>
      </c>
      <c r="J256" s="12" t="s">
        <v>455</v>
      </c>
    </row>
    <row r="257" spans="1:10" ht="70" x14ac:dyDescent="0.2">
      <c r="A257" s="12" t="s">
        <v>24</v>
      </c>
      <c r="B257" s="12">
        <v>2</v>
      </c>
      <c r="C257" s="12">
        <v>1</v>
      </c>
      <c r="D257" s="12">
        <v>1</v>
      </c>
      <c r="E257" s="12" t="s">
        <v>123</v>
      </c>
      <c r="F257" s="12" t="s">
        <v>124</v>
      </c>
      <c r="G257" s="12" t="s">
        <v>11</v>
      </c>
      <c r="H257" s="12">
        <v>7072579</v>
      </c>
      <c r="I257" s="12" t="s">
        <v>125</v>
      </c>
      <c r="J257" s="12" t="s">
        <v>126</v>
      </c>
    </row>
    <row r="258" spans="1:10" ht="126" x14ac:dyDescent="0.2">
      <c r="A258" s="12" t="s">
        <v>243</v>
      </c>
      <c r="B258" s="12">
        <v>1</v>
      </c>
      <c r="C258" s="12">
        <v>1</v>
      </c>
      <c r="D258" s="12">
        <v>0</v>
      </c>
      <c r="E258" s="12" t="s">
        <v>25</v>
      </c>
      <c r="F258" s="12"/>
      <c r="G258" s="12" t="s">
        <v>11</v>
      </c>
      <c r="H258" s="12">
        <v>17803301</v>
      </c>
      <c r="I258" s="12" t="s">
        <v>27</v>
      </c>
      <c r="J258" s="12" t="s">
        <v>28</v>
      </c>
    </row>
    <row r="259" spans="1:10" ht="112" x14ac:dyDescent="0.2">
      <c r="A259" s="12" t="s">
        <v>243</v>
      </c>
      <c r="B259" s="12">
        <v>1</v>
      </c>
      <c r="C259" s="12">
        <v>1</v>
      </c>
      <c r="D259" s="12">
        <v>0</v>
      </c>
      <c r="E259" s="12" t="s">
        <v>25</v>
      </c>
      <c r="F259" s="12"/>
      <c r="G259" s="12" t="s">
        <v>11</v>
      </c>
      <c r="H259" s="12">
        <v>5542164</v>
      </c>
      <c r="I259" s="12" t="s">
        <v>3275</v>
      </c>
      <c r="J259" s="12" t="s">
        <v>3276</v>
      </c>
    </row>
    <row r="260" spans="1:10" ht="84" x14ac:dyDescent="0.2">
      <c r="A260" s="12" t="s">
        <v>9</v>
      </c>
      <c r="B260" s="12">
        <v>2</v>
      </c>
      <c r="C260" s="12">
        <v>1</v>
      </c>
      <c r="D260" s="12">
        <v>1</v>
      </c>
      <c r="E260" s="12" t="s">
        <v>44</v>
      </c>
      <c r="F260" s="12" t="s">
        <v>34</v>
      </c>
      <c r="G260" s="12" t="s">
        <v>11</v>
      </c>
      <c r="H260" s="12">
        <v>7492843</v>
      </c>
      <c r="I260" s="12" t="s">
        <v>141</v>
      </c>
      <c r="J260" s="12" t="s">
        <v>142</v>
      </c>
    </row>
    <row r="261" spans="1:10" ht="126" x14ac:dyDescent="0.2">
      <c r="A261" s="12" t="s">
        <v>9</v>
      </c>
      <c r="B261" s="12">
        <v>0</v>
      </c>
      <c r="C261" s="12">
        <v>0</v>
      </c>
      <c r="D261" s="12">
        <v>0</v>
      </c>
      <c r="E261" s="12"/>
      <c r="F261" s="12"/>
      <c r="G261" s="12" t="s">
        <v>11</v>
      </c>
      <c r="H261" s="12">
        <v>9037834</v>
      </c>
      <c r="I261" s="12" t="s">
        <v>4508</v>
      </c>
      <c r="J261" s="12" t="s">
        <v>4509</v>
      </c>
    </row>
    <row r="262" spans="1:10" ht="84" x14ac:dyDescent="0.2">
      <c r="A262" s="12" t="s">
        <v>85</v>
      </c>
      <c r="B262" s="12">
        <v>2</v>
      </c>
      <c r="C262" s="12">
        <v>1</v>
      </c>
      <c r="D262" s="12">
        <v>1</v>
      </c>
      <c r="E262" s="12" t="s">
        <v>44</v>
      </c>
      <c r="F262" s="12" t="s">
        <v>34</v>
      </c>
      <c r="G262" s="12" t="s">
        <v>11</v>
      </c>
      <c r="H262" s="12">
        <v>3840327</v>
      </c>
      <c r="I262" s="12" t="s">
        <v>141</v>
      </c>
      <c r="J262" s="12" t="s">
        <v>142</v>
      </c>
    </row>
    <row r="263" spans="1:10" ht="70" x14ac:dyDescent="0.2">
      <c r="A263" s="12" t="s">
        <v>99</v>
      </c>
      <c r="B263" s="12">
        <v>1</v>
      </c>
      <c r="C263" s="12">
        <v>1</v>
      </c>
      <c r="D263" s="12">
        <v>0</v>
      </c>
      <c r="E263" s="12" t="s">
        <v>123</v>
      </c>
      <c r="F263" s="12"/>
      <c r="G263" s="12" t="s">
        <v>11</v>
      </c>
      <c r="H263" s="12">
        <v>9361458</v>
      </c>
      <c r="I263" s="12" t="s">
        <v>125</v>
      </c>
      <c r="J263" s="12" t="s">
        <v>126</v>
      </c>
    </row>
    <row r="264" spans="1:10" ht="140" x14ac:dyDescent="0.2">
      <c r="A264" s="12" t="s">
        <v>9</v>
      </c>
      <c r="B264" s="12">
        <v>2</v>
      </c>
      <c r="C264" s="12">
        <v>2</v>
      </c>
      <c r="D264" s="12">
        <v>0</v>
      </c>
      <c r="E264" s="12" t="s">
        <v>700</v>
      </c>
      <c r="F264" s="12"/>
      <c r="G264" s="12" t="s">
        <v>11</v>
      </c>
      <c r="H264" s="12">
        <v>5619927</v>
      </c>
      <c r="I264" s="12" t="s">
        <v>701</v>
      </c>
      <c r="J264" s="12" t="s">
        <v>702</v>
      </c>
    </row>
    <row r="265" spans="1:10" ht="56" x14ac:dyDescent="0.2">
      <c r="A265" s="12" t="s">
        <v>9</v>
      </c>
      <c r="B265" s="12">
        <v>2</v>
      </c>
      <c r="C265" s="12">
        <v>1</v>
      </c>
      <c r="D265" s="12">
        <v>1</v>
      </c>
      <c r="E265" s="12" t="s">
        <v>106</v>
      </c>
      <c r="F265" s="12" t="s">
        <v>34</v>
      </c>
      <c r="G265" s="12" t="s">
        <v>11</v>
      </c>
      <c r="H265" s="12">
        <v>7433594</v>
      </c>
      <c r="I265" s="12" t="s">
        <v>45</v>
      </c>
      <c r="J265" s="12" t="s">
        <v>46</v>
      </c>
    </row>
    <row r="266" spans="1:10" ht="126" x14ac:dyDescent="0.2">
      <c r="A266" s="12" t="s">
        <v>9</v>
      </c>
      <c r="B266" s="12">
        <v>1</v>
      </c>
      <c r="C266" s="12">
        <v>1</v>
      </c>
      <c r="D266" s="12">
        <v>0</v>
      </c>
      <c r="E266" s="12" t="s">
        <v>65</v>
      </c>
      <c r="F266" s="12"/>
      <c r="G266" s="12" t="s">
        <v>11</v>
      </c>
      <c r="H266" s="12">
        <v>13440747</v>
      </c>
      <c r="I266" s="12" t="s">
        <v>66</v>
      </c>
      <c r="J266" s="12" t="s">
        <v>67</v>
      </c>
    </row>
    <row r="267" spans="1:10" ht="112" x14ac:dyDescent="0.2">
      <c r="A267" s="12" t="s">
        <v>24</v>
      </c>
      <c r="B267" s="12">
        <v>2</v>
      </c>
      <c r="C267" s="12">
        <v>1</v>
      </c>
      <c r="D267" s="12">
        <v>1</v>
      </c>
      <c r="E267" s="12" t="s">
        <v>44</v>
      </c>
      <c r="F267" s="12" t="s">
        <v>34</v>
      </c>
      <c r="G267" s="12" t="s">
        <v>11</v>
      </c>
      <c r="H267" s="12">
        <v>5069536</v>
      </c>
      <c r="I267" s="12" t="s">
        <v>274</v>
      </c>
      <c r="J267" s="12" t="s">
        <v>275</v>
      </c>
    </row>
    <row r="268" spans="1:10" ht="112" x14ac:dyDescent="0.2">
      <c r="A268" s="12" t="s">
        <v>9</v>
      </c>
      <c r="B268" s="12">
        <v>1</v>
      </c>
      <c r="C268" s="12">
        <v>0</v>
      </c>
      <c r="D268" s="12">
        <v>1</v>
      </c>
      <c r="E268" s="12"/>
      <c r="F268" s="12" t="s">
        <v>52</v>
      </c>
      <c r="G268" s="12" t="s">
        <v>26</v>
      </c>
      <c r="H268" s="12">
        <v>7247070</v>
      </c>
      <c r="I268" s="12" t="s">
        <v>1858</v>
      </c>
      <c r="J268" s="12" t="s">
        <v>1859</v>
      </c>
    </row>
    <row r="269" spans="1:10" ht="70" x14ac:dyDescent="0.2">
      <c r="A269" s="12" t="s">
        <v>32</v>
      </c>
      <c r="B269" s="12">
        <v>2</v>
      </c>
      <c r="C269" s="12">
        <v>1</v>
      </c>
      <c r="D269" s="12">
        <v>1</v>
      </c>
      <c r="E269" s="12" t="s">
        <v>467</v>
      </c>
      <c r="F269" s="12" t="s">
        <v>34</v>
      </c>
      <c r="G269" s="12" t="s">
        <v>11</v>
      </c>
      <c r="H269" s="12">
        <v>4346775</v>
      </c>
      <c r="I269" s="12" t="s">
        <v>706</v>
      </c>
      <c r="J269" s="12" t="s">
        <v>707</v>
      </c>
    </row>
    <row r="270" spans="1:10" ht="70" x14ac:dyDescent="0.2">
      <c r="A270" s="12" t="s">
        <v>99</v>
      </c>
      <c r="B270" s="12">
        <v>1</v>
      </c>
      <c r="C270" s="12">
        <v>1</v>
      </c>
      <c r="D270" s="12">
        <v>0</v>
      </c>
      <c r="E270" s="12" t="s">
        <v>25</v>
      </c>
      <c r="F270" s="12"/>
      <c r="G270" s="12" t="s">
        <v>11</v>
      </c>
      <c r="H270" s="12">
        <v>5805739</v>
      </c>
      <c r="I270" s="12" t="s">
        <v>711</v>
      </c>
      <c r="J270" s="12" t="s">
        <v>712</v>
      </c>
    </row>
    <row r="271" spans="1:10" ht="56" x14ac:dyDescent="0.2">
      <c r="A271" s="12" t="s">
        <v>101</v>
      </c>
      <c r="B271" s="12">
        <v>1</v>
      </c>
      <c r="C271" s="12">
        <v>1</v>
      </c>
      <c r="D271" s="12">
        <v>0</v>
      </c>
      <c r="E271" s="12" t="s">
        <v>25</v>
      </c>
      <c r="F271" s="12"/>
      <c r="G271" s="12" t="s">
        <v>11</v>
      </c>
      <c r="H271" s="12">
        <v>6161118</v>
      </c>
      <c r="I271" s="12" t="s">
        <v>301</v>
      </c>
      <c r="J271" s="12" t="s">
        <v>302</v>
      </c>
    </row>
    <row r="272" spans="1:10" ht="126" x14ac:dyDescent="0.2">
      <c r="A272" s="12" t="s">
        <v>101</v>
      </c>
      <c r="B272" s="12">
        <v>1</v>
      </c>
      <c r="C272" s="12">
        <v>1</v>
      </c>
      <c r="D272" s="12">
        <v>0</v>
      </c>
      <c r="E272" s="12" t="s">
        <v>25</v>
      </c>
      <c r="F272" s="12"/>
      <c r="G272" s="12" t="s">
        <v>11</v>
      </c>
      <c r="H272" s="12">
        <v>4611175</v>
      </c>
      <c r="I272" s="12" t="s">
        <v>19</v>
      </c>
      <c r="J272" s="12" t="s">
        <v>20</v>
      </c>
    </row>
    <row r="273" spans="1:10" ht="70" x14ac:dyDescent="0.2">
      <c r="A273" s="12" t="s">
        <v>85</v>
      </c>
      <c r="B273" s="12">
        <v>1</v>
      </c>
      <c r="C273" s="12">
        <v>1</v>
      </c>
      <c r="D273" s="12">
        <v>0</v>
      </c>
      <c r="E273" s="12" t="s">
        <v>93</v>
      </c>
      <c r="F273" s="12"/>
      <c r="G273" s="12" t="s">
        <v>11</v>
      </c>
      <c r="H273" s="12">
        <v>8754825</v>
      </c>
      <c r="I273" s="12" t="s">
        <v>5292</v>
      </c>
      <c r="J273" s="12" t="s">
        <v>5293</v>
      </c>
    </row>
    <row r="274" spans="1:10" ht="84" x14ac:dyDescent="0.2">
      <c r="A274" s="12" t="s">
        <v>143</v>
      </c>
      <c r="B274" s="12">
        <v>2</v>
      </c>
      <c r="C274" s="12">
        <v>1</v>
      </c>
      <c r="D274" s="12">
        <v>1</v>
      </c>
      <c r="E274" s="12" t="s">
        <v>524</v>
      </c>
      <c r="F274" s="12" t="s">
        <v>34</v>
      </c>
      <c r="G274" s="12" t="s">
        <v>11</v>
      </c>
      <c r="H274" s="12">
        <v>11349208</v>
      </c>
      <c r="I274" s="12" t="s">
        <v>1464</v>
      </c>
      <c r="J274" s="12" t="s">
        <v>1465</v>
      </c>
    </row>
    <row r="275" spans="1:10" ht="98" x14ac:dyDescent="0.2">
      <c r="A275" s="12" t="s">
        <v>105</v>
      </c>
      <c r="B275" s="12">
        <v>1</v>
      </c>
      <c r="C275" s="12">
        <v>0</v>
      </c>
      <c r="D275" s="12">
        <v>1</v>
      </c>
      <c r="E275" s="12"/>
      <c r="F275" s="12" t="s">
        <v>52</v>
      </c>
      <c r="G275" s="12" t="s">
        <v>11</v>
      </c>
      <c r="H275" s="12">
        <v>18095637</v>
      </c>
      <c r="I275" s="12" t="s">
        <v>112</v>
      </c>
      <c r="J275" s="12" t="s">
        <v>113</v>
      </c>
    </row>
    <row r="276" spans="1:10" ht="42" x14ac:dyDescent="0.2">
      <c r="A276" s="12" t="s">
        <v>9</v>
      </c>
      <c r="B276" s="12">
        <v>1</v>
      </c>
      <c r="C276" s="12">
        <v>0</v>
      </c>
      <c r="D276" s="12">
        <v>1</v>
      </c>
      <c r="E276" s="12"/>
      <c r="F276" s="12" t="s">
        <v>52</v>
      </c>
      <c r="G276" s="12" t="s">
        <v>26</v>
      </c>
      <c r="H276" s="12">
        <v>4646067</v>
      </c>
      <c r="I276" s="12" t="s">
        <v>5294</v>
      </c>
      <c r="J276" s="12" t="s">
        <v>5295</v>
      </c>
    </row>
    <row r="277" spans="1:10" ht="126" x14ac:dyDescent="0.2">
      <c r="A277" s="12" t="s">
        <v>9</v>
      </c>
      <c r="B277" s="12">
        <v>2</v>
      </c>
      <c r="C277" s="12">
        <v>2</v>
      </c>
      <c r="D277" s="12">
        <v>0</v>
      </c>
      <c r="E277" s="12" t="s">
        <v>71</v>
      </c>
      <c r="F277" s="12"/>
      <c r="G277" s="12" t="s">
        <v>11</v>
      </c>
      <c r="H277" s="12">
        <v>10849714</v>
      </c>
      <c r="I277" s="12" t="s">
        <v>3284</v>
      </c>
      <c r="J277" s="12" t="s">
        <v>3285</v>
      </c>
    </row>
    <row r="278" spans="1:10" ht="56" x14ac:dyDescent="0.2">
      <c r="A278" s="12" t="s">
        <v>24</v>
      </c>
      <c r="B278" s="12">
        <v>0</v>
      </c>
      <c r="C278" s="12">
        <v>0</v>
      </c>
      <c r="D278" s="12">
        <v>0</v>
      </c>
      <c r="E278" s="12"/>
      <c r="F278" s="12"/>
      <c r="G278" s="12" t="s">
        <v>11</v>
      </c>
      <c r="H278" s="12">
        <v>4729652</v>
      </c>
      <c r="I278" s="12" t="s">
        <v>658</v>
      </c>
      <c r="J278" s="12" t="s">
        <v>659</v>
      </c>
    </row>
    <row r="279" spans="1:10" ht="98" x14ac:dyDescent="0.2">
      <c r="A279" s="12" t="s">
        <v>582</v>
      </c>
      <c r="B279" s="12">
        <v>1</v>
      </c>
      <c r="C279" s="12">
        <v>1</v>
      </c>
      <c r="D279" s="12">
        <v>0</v>
      </c>
      <c r="E279" s="12" t="s">
        <v>25</v>
      </c>
      <c r="F279" s="12"/>
      <c r="G279" s="12" t="s">
        <v>26</v>
      </c>
      <c r="H279" s="12">
        <v>4631145</v>
      </c>
      <c r="I279" s="12" t="s">
        <v>722</v>
      </c>
      <c r="J279" s="12" t="s">
        <v>723</v>
      </c>
    </row>
    <row r="280" spans="1:10" ht="56" x14ac:dyDescent="0.2">
      <c r="A280" s="12" t="s">
        <v>582</v>
      </c>
      <c r="B280" s="12">
        <v>2</v>
      </c>
      <c r="C280" s="12">
        <v>1</v>
      </c>
      <c r="D280" s="12">
        <v>1</v>
      </c>
      <c r="E280" s="12" t="s">
        <v>44</v>
      </c>
      <c r="F280" s="12" t="s">
        <v>34</v>
      </c>
      <c r="G280" s="12" t="s">
        <v>11</v>
      </c>
      <c r="H280" s="12">
        <v>5151446</v>
      </c>
      <c r="I280" s="12" t="s">
        <v>45</v>
      </c>
      <c r="J280" s="12" t="s">
        <v>46</v>
      </c>
    </row>
    <row r="281" spans="1:10" ht="70" x14ac:dyDescent="0.2">
      <c r="A281" s="12" t="s">
        <v>582</v>
      </c>
      <c r="B281" s="12">
        <v>2</v>
      </c>
      <c r="C281" s="12">
        <v>1</v>
      </c>
      <c r="D281" s="12">
        <v>1</v>
      </c>
      <c r="E281" s="12" t="s">
        <v>25</v>
      </c>
      <c r="F281" s="12" t="s">
        <v>52</v>
      </c>
      <c r="G281" s="12" t="s">
        <v>11</v>
      </c>
      <c r="H281" s="12">
        <v>2934889</v>
      </c>
      <c r="I281" s="12" t="s">
        <v>228</v>
      </c>
      <c r="J281" s="12" t="s">
        <v>229</v>
      </c>
    </row>
    <row r="282" spans="1:10" ht="84" x14ac:dyDescent="0.2">
      <c r="A282" s="12" t="s">
        <v>582</v>
      </c>
      <c r="B282" s="12">
        <v>0</v>
      </c>
      <c r="C282" s="12">
        <v>0</v>
      </c>
      <c r="D282" s="12">
        <v>0</v>
      </c>
      <c r="E282" s="12"/>
      <c r="F282" s="12"/>
      <c r="G282" s="12" t="s">
        <v>11</v>
      </c>
      <c r="H282" s="12">
        <v>2100021</v>
      </c>
      <c r="I282" s="12" t="s">
        <v>731</v>
      </c>
      <c r="J282" s="12" t="s">
        <v>732</v>
      </c>
    </row>
    <row r="283" spans="1:10" ht="84" x14ac:dyDescent="0.2">
      <c r="A283" s="12" t="s">
        <v>582</v>
      </c>
      <c r="B283" s="12">
        <v>1</v>
      </c>
      <c r="C283" s="12">
        <v>1</v>
      </c>
      <c r="D283" s="12">
        <v>0</v>
      </c>
      <c r="E283" s="12" t="s">
        <v>25</v>
      </c>
      <c r="F283" s="12"/>
      <c r="G283" s="12" t="s">
        <v>11</v>
      </c>
      <c r="H283" s="12">
        <v>5695330</v>
      </c>
      <c r="I283" s="12" t="s">
        <v>736</v>
      </c>
      <c r="J283" s="12" t="s">
        <v>737</v>
      </c>
    </row>
    <row r="284" spans="1:10" ht="154" x14ac:dyDescent="0.2">
      <c r="A284" s="12" t="s">
        <v>32</v>
      </c>
      <c r="B284" s="12">
        <v>4</v>
      </c>
      <c r="C284" s="12">
        <v>2</v>
      </c>
      <c r="D284" s="12">
        <v>2</v>
      </c>
      <c r="E284" s="12" t="s">
        <v>741</v>
      </c>
      <c r="F284" s="12" t="s">
        <v>742</v>
      </c>
      <c r="G284" s="12" t="s">
        <v>11</v>
      </c>
      <c r="H284" s="12">
        <v>28647516</v>
      </c>
      <c r="I284" s="12" t="s">
        <v>743</v>
      </c>
      <c r="J284" s="12" t="s">
        <v>744</v>
      </c>
    </row>
    <row r="285" spans="1:10" ht="84" x14ac:dyDescent="0.2">
      <c r="A285" s="12" t="s">
        <v>9</v>
      </c>
      <c r="B285" s="12">
        <v>2</v>
      </c>
      <c r="C285" s="12">
        <v>1</v>
      </c>
      <c r="D285" s="12">
        <v>1</v>
      </c>
      <c r="E285" s="12" t="s">
        <v>44</v>
      </c>
      <c r="F285" s="12" t="s">
        <v>34</v>
      </c>
      <c r="G285" s="12" t="s">
        <v>11</v>
      </c>
      <c r="H285" s="12">
        <v>5217912</v>
      </c>
      <c r="I285" s="12" t="s">
        <v>141</v>
      </c>
      <c r="J285" s="12" t="s">
        <v>142</v>
      </c>
    </row>
    <row r="286" spans="1:10" ht="126" x14ac:dyDescent="0.2">
      <c r="A286" s="12" t="s">
        <v>9</v>
      </c>
      <c r="B286" s="12">
        <v>1</v>
      </c>
      <c r="C286" s="12">
        <v>1</v>
      </c>
      <c r="D286" s="12">
        <v>0</v>
      </c>
      <c r="E286" s="12" t="s">
        <v>5296</v>
      </c>
      <c r="F286" s="12"/>
      <c r="G286" s="12" t="s">
        <v>11</v>
      </c>
      <c r="H286" s="12">
        <v>4809623</v>
      </c>
      <c r="I286" s="12" t="s">
        <v>12</v>
      </c>
      <c r="J286" s="12" t="s">
        <v>13</v>
      </c>
    </row>
    <row r="287" spans="1:10" ht="140" x14ac:dyDescent="0.2">
      <c r="A287" s="12" t="s">
        <v>101</v>
      </c>
      <c r="B287" s="12">
        <v>1</v>
      </c>
      <c r="C287" s="12">
        <v>1</v>
      </c>
      <c r="D287" s="12">
        <v>0</v>
      </c>
      <c r="E287" s="12" t="s">
        <v>25</v>
      </c>
      <c r="F287" s="12"/>
      <c r="G287" s="12" t="s">
        <v>11</v>
      </c>
      <c r="H287" s="12">
        <v>6081933</v>
      </c>
      <c r="I287" s="12" t="s">
        <v>751</v>
      </c>
      <c r="J287" s="12" t="s">
        <v>752</v>
      </c>
    </row>
    <row r="288" spans="1:10" ht="56" x14ac:dyDescent="0.2">
      <c r="A288" s="12" t="s">
        <v>24</v>
      </c>
      <c r="B288" s="12">
        <v>2</v>
      </c>
      <c r="C288" s="12">
        <v>1</v>
      </c>
      <c r="D288" s="12">
        <v>1</v>
      </c>
      <c r="E288" s="12" t="s">
        <v>106</v>
      </c>
      <c r="F288" s="12" t="s">
        <v>34</v>
      </c>
      <c r="G288" s="12" t="s">
        <v>11</v>
      </c>
      <c r="H288" s="12">
        <v>6416995</v>
      </c>
      <c r="I288" s="12" t="s">
        <v>45</v>
      </c>
      <c r="J288" s="12" t="s">
        <v>46</v>
      </c>
    </row>
    <row r="289" spans="1:10" ht="126" x14ac:dyDescent="0.2">
      <c r="A289" s="12" t="s">
        <v>85</v>
      </c>
      <c r="B289" s="12">
        <v>1</v>
      </c>
      <c r="C289" s="12">
        <v>1</v>
      </c>
      <c r="D289" s="12">
        <v>0</v>
      </c>
      <c r="E289" s="12" t="s">
        <v>756</v>
      </c>
      <c r="F289" s="12"/>
      <c r="G289" s="12" t="s">
        <v>11</v>
      </c>
      <c r="H289" s="12">
        <v>8081779</v>
      </c>
      <c r="I289" s="12" t="s">
        <v>757</v>
      </c>
      <c r="J289" s="12" t="s">
        <v>758</v>
      </c>
    </row>
    <row r="290" spans="1:10" ht="42" x14ac:dyDescent="0.2">
      <c r="A290" s="12" t="s">
        <v>17</v>
      </c>
      <c r="B290" s="12">
        <v>0</v>
      </c>
      <c r="C290" s="12">
        <v>0</v>
      </c>
      <c r="D290" s="12">
        <v>0</v>
      </c>
      <c r="E290" s="12"/>
      <c r="F290" s="12"/>
      <c r="G290" s="12" t="s">
        <v>11</v>
      </c>
      <c r="H290" s="12">
        <v>4800000</v>
      </c>
      <c r="I290" s="12" t="s">
        <v>853</v>
      </c>
      <c r="J290" s="12" t="s">
        <v>854</v>
      </c>
    </row>
    <row r="291" spans="1:10" ht="84" x14ac:dyDescent="0.2">
      <c r="A291" s="12" t="s">
        <v>101</v>
      </c>
      <c r="B291" s="12">
        <v>2</v>
      </c>
      <c r="C291" s="12">
        <v>1</v>
      </c>
      <c r="D291" s="12">
        <v>1</v>
      </c>
      <c r="E291" s="12" t="s">
        <v>44</v>
      </c>
      <c r="F291" s="12" t="s">
        <v>34</v>
      </c>
      <c r="G291" s="12" t="s">
        <v>11</v>
      </c>
      <c r="H291" s="12">
        <v>3103252</v>
      </c>
      <c r="I291" s="12" t="s">
        <v>141</v>
      </c>
      <c r="J291" s="12" t="s">
        <v>142</v>
      </c>
    </row>
    <row r="292" spans="1:10" ht="126" x14ac:dyDescent="0.2">
      <c r="A292" s="12" t="s">
        <v>143</v>
      </c>
      <c r="B292" s="12">
        <v>1</v>
      </c>
      <c r="C292" s="12">
        <v>1</v>
      </c>
      <c r="D292" s="12">
        <v>0</v>
      </c>
      <c r="E292" s="12" t="s">
        <v>65</v>
      </c>
      <c r="F292" s="12"/>
      <c r="G292" s="12" t="s">
        <v>11</v>
      </c>
      <c r="H292" s="12">
        <v>8696408</v>
      </c>
      <c r="I292" s="12" t="s">
        <v>66</v>
      </c>
      <c r="J292" s="12" t="s">
        <v>67</v>
      </c>
    </row>
    <row r="293" spans="1:10" ht="140" x14ac:dyDescent="0.2">
      <c r="A293" s="12" t="s">
        <v>9</v>
      </c>
      <c r="B293" s="12">
        <v>2</v>
      </c>
      <c r="C293" s="12">
        <v>1</v>
      </c>
      <c r="D293" s="12">
        <v>1</v>
      </c>
      <c r="E293" s="12" t="s">
        <v>44</v>
      </c>
      <c r="F293" s="12" t="s">
        <v>34</v>
      </c>
      <c r="G293" s="12" t="s">
        <v>11</v>
      </c>
      <c r="H293" s="12">
        <v>3326204</v>
      </c>
      <c r="I293" s="12" t="s">
        <v>35</v>
      </c>
      <c r="J293" s="12" t="s">
        <v>36</v>
      </c>
    </row>
    <row r="294" spans="1:10" ht="56" x14ac:dyDescent="0.2">
      <c r="A294" s="12" t="s">
        <v>143</v>
      </c>
      <c r="B294" s="12">
        <v>2</v>
      </c>
      <c r="C294" s="12">
        <v>1</v>
      </c>
      <c r="D294" s="12">
        <v>1</v>
      </c>
      <c r="E294" s="12" t="s">
        <v>341</v>
      </c>
      <c r="F294" s="12" t="s">
        <v>34</v>
      </c>
      <c r="G294" s="12" t="s">
        <v>11</v>
      </c>
      <c r="H294" s="12">
        <v>10083214</v>
      </c>
      <c r="I294" s="12" t="s">
        <v>771</v>
      </c>
      <c r="J294" s="12" t="s">
        <v>772</v>
      </c>
    </row>
    <row r="295" spans="1:10" ht="84" x14ac:dyDescent="0.2">
      <c r="A295" s="12" t="s">
        <v>50</v>
      </c>
      <c r="B295" s="12">
        <v>2</v>
      </c>
      <c r="C295" s="12">
        <v>1</v>
      </c>
      <c r="D295" s="12">
        <v>1</v>
      </c>
      <c r="E295" s="12" t="s">
        <v>467</v>
      </c>
      <c r="F295" s="12" t="s">
        <v>34</v>
      </c>
      <c r="G295" s="12" t="s">
        <v>11</v>
      </c>
      <c r="H295" s="12">
        <v>7611353</v>
      </c>
      <c r="I295" s="12" t="s">
        <v>646</v>
      </c>
      <c r="J295" s="12" t="s">
        <v>647</v>
      </c>
    </row>
    <row r="296" spans="1:10" ht="98" x14ac:dyDescent="0.2">
      <c r="A296" s="12" t="s">
        <v>101</v>
      </c>
      <c r="B296" s="12">
        <v>4</v>
      </c>
      <c r="C296" s="12">
        <v>2</v>
      </c>
      <c r="D296" s="12">
        <v>2</v>
      </c>
      <c r="E296" s="12" t="s">
        <v>779</v>
      </c>
      <c r="F296" s="12" t="s">
        <v>239</v>
      </c>
      <c r="G296" s="12" t="s">
        <v>11</v>
      </c>
      <c r="H296" s="12">
        <v>6471382</v>
      </c>
      <c r="I296" s="12" t="s">
        <v>125</v>
      </c>
      <c r="J296" s="12" t="s">
        <v>126</v>
      </c>
    </row>
    <row r="297" spans="1:10" ht="84" x14ac:dyDescent="0.2">
      <c r="A297" s="12" t="s">
        <v>143</v>
      </c>
      <c r="B297" s="12">
        <v>2</v>
      </c>
      <c r="C297" s="12">
        <v>1</v>
      </c>
      <c r="D297" s="12">
        <v>1</v>
      </c>
      <c r="E297" s="12" t="s">
        <v>341</v>
      </c>
      <c r="F297" s="12" t="s">
        <v>34</v>
      </c>
      <c r="G297" s="12" t="s">
        <v>11</v>
      </c>
      <c r="H297" s="12">
        <v>4484059</v>
      </c>
      <c r="I297" s="12" t="s">
        <v>646</v>
      </c>
      <c r="J297" s="12" t="s">
        <v>647</v>
      </c>
    </row>
    <row r="298" spans="1:10" ht="70" x14ac:dyDescent="0.2">
      <c r="A298" s="12" t="s">
        <v>32</v>
      </c>
      <c r="B298" s="12">
        <v>2</v>
      </c>
      <c r="C298" s="12">
        <v>1</v>
      </c>
      <c r="D298" s="12">
        <v>1</v>
      </c>
      <c r="E298" s="12" t="s">
        <v>123</v>
      </c>
      <c r="F298" s="12" t="s">
        <v>124</v>
      </c>
      <c r="G298" s="12" t="s">
        <v>11</v>
      </c>
      <c r="H298" s="12">
        <v>4358946</v>
      </c>
      <c r="I298" s="12" t="s">
        <v>125</v>
      </c>
      <c r="J298" s="12" t="s">
        <v>126</v>
      </c>
    </row>
    <row r="299" spans="1:10" ht="70" x14ac:dyDescent="0.2">
      <c r="A299" s="12" t="s">
        <v>212</v>
      </c>
      <c r="B299" s="12">
        <v>2</v>
      </c>
      <c r="C299" s="12">
        <v>1</v>
      </c>
      <c r="D299" s="12">
        <v>1</v>
      </c>
      <c r="E299" s="12" t="s">
        <v>123</v>
      </c>
      <c r="F299" s="12" t="s">
        <v>124</v>
      </c>
      <c r="G299" s="12" t="s">
        <v>11</v>
      </c>
      <c r="H299" s="12">
        <v>6987742</v>
      </c>
      <c r="I299" s="12" t="s">
        <v>125</v>
      </c>
      <c r="J299" s="12" t="s">
        <v>126</v>
      </c>
    </row>
    <row r="300" spans="1:10" ht="168" x14ac:dyDescent="0.2">
      <c r="A300" s="12" t="s">
        <v>9</v>
      </c>
      <c r="B300" s="12">
        <v>1</v>
      </c>
      <c r="C300" s="12">
        <v>1</v>
      </c>
      <c r="D300" s="12">
        <v>0</v>
      </c>
      <c r="E300" s="12" t="s">
        <v>93</v>
      </c>
      <c r="F300" s="12"/>
      <c r="G300" s="12" t="s">
        <v>11</v>
      </c>
      <c r="H300" s="12">
        <v>11491591</v>
      </c>
      <c r="I300" s="12" t="s">
        <v>786</v>
      </c>
      <c r="J300" s="12" t="s">
        <v>787</v>
      </c>
    </row>
    <row r="301" spans="1:10" ht="70" x14ac:dyDescent="0.2">
      <c r="A301" s="12" t="s">
        <v>9</v>
      </c>
      <c r="B301" s="12">
        <v>1</v>
      </c>
      <c r="C301" s="12">
        <v>1</v>
      </c>
      <c r="D301" s="12">
        <v>0</v>
      </c>
      <c r="E301" s="12" t="s">
        <v>149</v>
      </c>
      <c r="F301" s="12"/>
      <c r="G301" s="12" t="s">
        <v>11</v>
      </c>
      <c r="H301" s="12">
        <v>5323234</v>
      </c>
      <c r="I301" s="12" t="s">
        <v>301</v>
      </c>
      <c r="J301" s="12" t="s">
        <v>302</v>
      </c>
    </row>
    <row r="302" spans="1:10" ht="70" x14ac:dyDescent="0.2">
      <c r="A302" s="12" t="s">
        <v>24</v>
      </c>
      <c r="B302" s="12">
        <v>2</v>
      </c>
      <c r="C302" s="12">
        <v>1</v>
      </c>
      <c r="D302" s="12">
        <v>1</v>
      </c>
      <c r="E302" s="12" t="s">
        <v>123</v>
      </c>
      <c r="F302" s="12" t="s">
        <v>124</v>
      </c>
      <c r="G302" s="12" t="s">
        <v>11</v>
      </c>
      <c r="H302" s="12">
        <v>7762540</v>
      </c>
      <c r="I302" s="12" t="s">
        <v>125</v>
      </c>
      <c r="J302" s="12" t="s">
        <v>126</v>
      </c>
    </row>
    <row r="303" spans="1:10" ht="56" x14ac:dyDescent="0.2">
      <c r="A303" s="12" t="s">
        <v>9</v>
      </c>
      <c r="B303" s="12">
        <v>2</v>
      </c>
      <c r="C303" s="12">
        <v>1</v>
      </c>
      <c r="D303" s="12">
        <v>1</v>
      </c>
      <c r="E303" s="12" t="s">
        <v>44</v>
      </c>
      <c r="F303" s="12" t="s">
        <v>34</v>
      </c>
      <c r="G303" s="12" t="s">
        <v>11</v>
      </c>
      <c r="H303" s="12">
        <v>7343315</v>
      </c>
      <c r="I303" s="12" t="s">
        <v>45</v>
      </c>
      <c r="J303" s="12" t="s">
        <v>46</v>
      </c>
    </row>
    <row r="304" spans="1:10" ht="84" x14ac:dyDescent="0.2">
      <c r="A304" s="12" t="s">
        <v>85</v>
      </c>
      <c r="B304" s="12">
        <v>2</v>
      </c>
      <c r="C304" s="12">
        <v>1</v>
      </c>
      <c r="D304" s="12">
        <v>1</v>
      </c>
      <c r="E304" s="12" t="s">
        <v>44</v>
      </c>
      <c r="F304" s="12" t="s">
        <v>34</v>
      </c>
      <c r="G304" s="12" t="s">
        <v>11</v>
      </c>
      <c r="H304" s="12">
        <v>7450624</v>
      </c>
      <c r="I304" s="12" t="s">
        <v>141</v>
      </c>
      <c r="J304" s="12" t="s">
        <v>142</v>
      </c>
    </row>
    <row r="305" spans="1:10" ht="70" x14ac:dyDescent="0.2">
      <c r="A305" s="12" t="s">
        <v>32</v>
      </c>
      <c r="B305" s="12">
        <v>2</v>
      </c>
      <c r="C305" s="12">
        <v>1</v>
      </c>
      <c r="D305" s="12">
        <v>1</v>
      </c>
      <c r="E305" s="12" t="s">
        <v>123</v>
      </c>
      <c r="F305" s="12" t="s">
        <v>124</v>
      </c>
      <c r="G305" s="12" t="s">
        <v>11</v>
      </c>
      <c r="H305" s="12">
        <v>8364656</v>
      </c>
      <c r="I305" s="12" t="s">
        <v>125</v>
      </c>
      <c r="J305" s="12" t="s">
        <v>126</v>
      </c>
    </row>
    <row r="306" spans="1:10" ht="126" x14ac:dyDescent="0.2">
      <c r="A306" s="12" t="s">
        <v>77</v>
      </c>
      <c r="B306" s="12">
        <v>1</v>
      </c>
      <c r="C306" s="12">
        <v>1</v>
      </c>
      <c r="D306" s="12">
        <v>0</v>
      </c>
      <c r="E306" s="12" t="s">
        <v>65</v>
      </c>
      <c r="F306" s="12"/>
      <c r="G306" s="12" t="s">
        <v>11</v>
      </c>
      <c r="H306" s="12">
        <v>3699944</v>
      </c>
      <c r="I306" s="12" t="s">
        <v>66</v>
      </c>
      <c r="J306" s="12" t="s">
        <v>67</v>
      </c>
    </row>
    <row r="307" spans="1:10" ht="84" x14ac:dyDescent="0.2">
      <c r="A307" s="12" t="s">
        <v>9</v>
      </c>
      <c r="B307" s="12">
        <v>2</v>
      </c>
      <c r="C307" s="12">
        <v>1</v>
      </c>
      <c r="D307" s="12">
        <v>1</v>
      </c>
      <c r="E307" s="12" t="s">
        <v>44</v>
      </c>
      <c r="F307" s="12" t="s">
        <v>34</v>
      </c>
      <c r="G307" s="12" t="s">
        <v>11</v>
      </c>
      <c r="H307" s="12">
        <v>10859899</v>
      </c>
      <c r="I307" s="12" t="s">
        <v>141</v>
      </c>
      <c r="J307" s="12" t="s">
        <v>142</v>
      </c>
    </row>
    <row r="308" spans="1:10" ht="70" x14ac:dyDescent="0.2">
      <c r="A308" s="12" t="s">
        <v>64</v>
      </c>
      <c r="B308" s="12">
        <v>1</v>
      </c>
      <c r="C308" s="12">
        <v>1</v>
      </c>
      <c r="D308" s="12">
        <v>0</v>
      </c>
      <c r="E308" s="12" t="s">
        <v>123</v>
      </c>
      <c r="F308" s="12"/>
      <c r="G308" s="12" t="s">
        <v>11</v>
      </c>
      <c r="H308" s="12">
        <v>6833437</v>
      </c>
      <c r="I308" s="12" t="s">
        <v>125</v>
      </c>
      <c r="J308" s="12" t="s">
        <v>126</v>
      </c>
    </row>
    <row r="309" spans="1:10" ht="154" x14ac:dyDescent="0.2">
      <c r="A309" s="12" t="s">
        <v>24</v>
      </c>
      <c r="B309" s="12">
        <v>0</v>
      </c>
      <c r="C309" s="12">
        <v>0</v>
      </c>
      <c r="D309" s="12">
        <v>0</v>
      </c>
      <c r="E309" s="12"/>
      <c r="F309" s="12"/>
      <c r="G309" s="12" t="s">
        <v>26</v>
      </c>
      <c r="H309" s="12">
        <v>4753525</v>
      </c>
      <c r="I309" s="12" t="s">
        <v>167</v>
      </c>
      <c r="J309" s="12" t="s">
        <v>168</v>
      </c>
    </row>
    <row r="310" spans="1:10" ht="182" x14ac:dyDescent="0.2">
      <c r="A310" s="12" t="s">
        <v>101</v>
      </c>
      <c r="B310" s="12">
        <v>1</v>
      </c>
      <c r="C310" s="12">
        <v>1</v>
      </c>
      <c r="D310" s="12">
        <v>0</v>
      </c>
      <c r="E310" s="12" t="s">
        <v>25</v>
      </c>
      <c r="F310" s="12"/>
      <c r="G310" s="12" t="s">
        <v>11</v>
      </c>
      <c r="H310" s="12">
        <v>6776189</v>
      </c>
      <c r="I310" s="12" t="s">
        <v>817</v>
      </c>
      <c r="J310" s="12" t="s">
        <v>818</v>
      </c>
    </row>
    <row r="311" spans="1:10" ht="112" x14ac:dyDescent="0.2">
      <c r="A311" s="12" t="s">
        <v>9</v>
      </c>
      <c r="B311" s="12">
        <v>3</v>
      </c>
      <c r="C311" s="12">
        <v>1</v>
      </c>
      <c r="D311" s="12">
        <v>2</v>
      </c>
      <c r="E311" s="12" t="s">
        <v>822</v>
      </c>
      <c r="F311" s="12" t="s">
        <v>823</v>
      </c>
      <c r="G311" s="12" t="s">
        <v>26</v>
      </c>
      <c r="H311" s="12">
        <v>5750000</v>
      </c>
      <c r="I311" s="12" t="s">
        <v>150</v>
      </c>
      <c r="J311" s="12" t="s">
        <v>151</v>
      </c>
    </row>
    <row r="312" spans="1:10" ht="56" x14ac:dyDescent="0.2">
      <c r="A312" s="12" t="s">
        <v>212</v>
      </c>
      <c r="B312" s="12">
        <v>1</v>
      </c>
      <c r="C312" s="12">
        <v>1</v>
      </c>
      <c r="D312" s="12">
        <v>0</v>
      </c>
      <c r="E312" s="12" t="s">
        <v>25</v>
      </c>
      <c r="F312" s="12"/>
      <c r="G312" s="12" t="s">
        <v>11</v>
      </c>
      <c r="H312" s="12">
        <v>15019193</v>
      </c>
      <c r="I312" s="12" t="s">
        <v>301</v>
      </c>
      <c r="J312" s="12" t="s">
        <v>302</v>
      </c>
    </row>
    <row r="313" spans="1:10" ht="126" x14ac:dyDescent="0.2">
      <c r="A313" s="12" t="s">
        <v>9</v>
      </c>
      <c r="B313" s="12">
        <v>1</v>
      </c>
      <c r="C313" s="12">
        <v>1</v>
      </c>
      <c r="D313" s="12">
        <v>0</v>
      </c>
      <c r="E313" s="12" t="s">
        <v>65</v>
      </c>
      <c r="F313" s="12"/>
      <c r="G313" s="12" t="s">
        <v>11</v>
      </c>
      <c r="H313" s="12">
        <v>7273109</v>
      </c>
      <c r="I313" s="12" t="s">
        <v>66</v>
      </c>
      <c r="J313" s="12" t="s">
        <v>67</v>
      </c>
    </row>
    <row r="314" spans="1:10" ht="84" x14ac:dyDescent="0.2">
      <c r="A314" s="12" t="s">
        <v>9</v>
      </c>
      <c r="B314" s="12">
        <v>1</v>
      </c>
      <c r="C314" s="12">
        <v>0</v>
      </c>
      <c r="D314" s="12">
        <v>1</v>
      </c>
      <c r="E314" s="12"/>
      <c r="F314" s="12" t="s">
        <v>159</v>
      </c>
      <c r="G314" s="12" t="s">
        <v>26</v>
      </c>
      <c r="H314" s="12">
        <v>11543726</v>
      </c>
      <c r="I314" s="12" t="s">
        <v>828</v>
      </c>
      <c r="J314" s="12" t="s">
        <v>829</v>
      </c>
    </row>
    <row r="315" spans="1:10" ht="84" x14ac:dyDescent="0.2">
      <c r="A315" s="12" t="s">
        <v>101</v>
      </c>
      <c r="B315" s="12">
        <v>4</v>
      </c>
      <c r="C315" s="12">
        <v>3</v>
      </c>
      <c r="D315" s="12">
        <v>1</v>
      </c>
      <c r="E315" s="12" t="s">
        <v>3012</v>
      </c>
      <c r="F315" s="12" t="s">
        <v>34</v>
      </c>
      <c r="G315" s="12" t="s">
        <v>11</v>
      </c>
      <c r="H315" s="12">
        <v>4645960</v>
      </c>
      <c r="I315" s="12" t="s">
        <v>45</v>
      </c>
      <c r="J315" s="12" t="s">
        <v>46</v>
      </c>
    </row>
    <row r="316" spans="1:10" ht="140" x14ac:dyDescent="0.2">
      <c r="A316" s="12" t="s">
        <v>32</v>
      </c>
      <c r="B316" s="12">
        <v>2</v>
      </c>
      <c r="C316" s="12">
        <v>1</v>
      </c>
      <c r="D316" s="12">
        <v>1</v>
      </c>
      <c r="E316" s="12" t="s">
        <v>833</v>
      </c>
      <c r="F316" s="12" t="s">
        <v>34</v>
      </c>
      <c r="G316" s="12" t="s">
        <v>11</v>
      </c>
      <c r="H316" s="12">
        <v>6227846</v>
      </c>
      <c r="I316" s="12" t="s">
        <v>35</v>
      </c>
      <c r="J316" s="12" t="s">
        <v>36</v>
      </c>
    </row>
    <row r="317" spans="1:10" ht="140" x14ac:dyDescent="0.2">
      <c r="A317" s="12" t="s">
        <v>32</v>
      </c>
      <c r="B317" s="12">
        <v>2</v>
      </c>
      <c r="C317" s="12">
        <v>1</v>
      </c>
      <c r="D317" s="12">
        <v>1</v>
      </c>
      <c r="E317" s="12" t="s">
        <v>833</v>
      </c>
      <c r="F317" s="12" t="s">
        <v>34</v>
      </c>
      <c r="G317" s="12" t="s">
        <v>11</v>
      </c>
      <c r="H317" s="12">
        <v>4311161</v>
      </c>
      <c r="I317" s="12" t="s">
        <v>35</v>
      </c>
      <c r="J317" s="12" t="s">
        <v>36</v>
      </c>
    </row>
    <row r="318" spans="1:10" ht="112" x14ac:dyDescent="0.2">
      <c r="A318" s="12" t="s">
        <v>85</v>
      </c>
      <c r="B318" s="12">
        <v>1</v>
      </c>
      <c r="C318" s="12">
        <v>1</v>
      </c>
      <c r="D318" s="12">
        <v>0</v>
      </c>
      <c r="E318" s="12" t="s">
        <v>25</v>
      </c>
      <c r="F318" s="12"/>
      <c r="G318" s="12" t="s">
        <v>11</v>
      </c>
      <c r="H318" s="12">
        <v>4927330</v>
      </c>
      <c r="I318" s="12" t="s">
        <v>58</v>
      </c>
      <c r="J318" s="12" t="s">
        <v>59</v>
      </c>
    </row>
    <row r="319" spans="1:10" ht="126" x14ac:dyDescent="0.2">
      <c r="A319" s="12" t="s">
        <v>85</v>
      </c>
      <c r="B319" s="12">
        <v>2</v>
      </c>
      <c r="C319" s="12">
        <v>1</v>
      </c>
      <c r="D319" s="12">
        <v>1</v>
      </c>
      <c r="E319" s="12" t="s">
        <v>273</v>
      </c>
      <c r="F319" s="12" t="s">
        <v>34</v>
      </c>
      <c r="G319" s="12" t="s">
        <v>11</v>
      </c>
      <c r="H319" s="12">
        <v>4735398</v>
      </c>
      <c r="I319" s="12" t="s">
        <v>201</v>
      </c>
      <c r="J319" s="12" t="s">
        <v>202</v>
      </c>
    </row>
    <row r="320" spans="1:10" ht="126" x14ac:dyDescent="0.2">
      <c r="A320" s="12" t="s">
        <v>9</v>
      </c>
      <c r="B320" s="12">
        <v>2</v>
      </c>
      <c r="C320" s="12">
        <v>2</v>
      </c>
      <c r="D320" s="12">
        <v>0</v>
      </c>
      <c r="E320" s="12" t="s">
        <v>71</v>
      </c>
      <c r="F320" s="12"/>
      <c r="G320" s="12" t="s">
        <v>11</v>
      </c>
      <c r="H320" s="12">
        <v>6255818</v>
      </c>
      <c r="I320" s="12" t="s">
        <v>301</v>
      </c>
      <c r="J320" s="12" t="s">
        <v>302</v>
      </c>
    </row>
    <row r="321" spans="1:10" ht="84" x14ac:dyDescent="0.2">
      <c r="A321" s="12" t="s">
        <v>32</v>
      </c>
      <c r="B321" s="12">
        <v>2</v>
      </c>
      <c r="C321" s="12">
        <v>1</v>
      </c>
      <c r="D321" s="12">
        <v>1</v>
      </c>
      <c r="E321" s="12" t="s">
        <v>467</v>
      </c>
      <c r="F321" s="12" t="s">
        <v>34</v>
      </c>
      <c r="G321" s="12" t="s">
        <v>11</v>
      </c>
      <c r="H321" s="12">
        <v>10200399</v>
      </c>
      <c r="I321" s="12" t="s">
        <v>141</v>
      </c>
      <c r="J321" s="12" t="s">
        <v>142</v>
      </c>
    </row>
    <row r="322" spans="1:10" ht="84" x14ac:dyDescent="0.2">
      <c r="A322" s="12" t="s">
        <v>9</v>
      </c>
      <c r="B322" s="12">
        <v>1</v>
      </c>
      <c r="C322" s="12">
        <v>1</v>
      </c>
      <c r="D322" s="12">
        <v>0</v>
      </c>
      <c r="E322" s="12" t="s">
        <v>822</v>
      </c>
      <c r="F322" s="12"/>
      <c r="G322" s="12" t="s">
        <v>11</v>
      </c>
      <c r="H322" s="12">
        <v>7198172</v>
      </c>
      <c r="I322" s="12" t="s">
        <v>848</v>
      </c>
      <c r="J322" s="12" t="s">
        <v>849</v>
      </c>
    </row>
    <row r="323" spans="1:10" ht="56" x14ac:dyDescent="0.2">
      <c r="A323" s="12" t="s">
        <v>99</v>
      </c>
      <c r="B323" s="12">
        <v>2</v>
      </c>
      <c r="C323" s="12">
        <v>0</v>
      </c>
      <c r="D323" s="12">
        <v>2</v>
      </c>
      <c r="E323" s="12"/>
      <c r="F323" s="12" t="s">
        <v>485</v>
      </c>
      <c r="G323" s="12" t="s">
        <v>11</v>
      </c>
      <c r="H323" s="12">
        <v>6596175</v>
      </c>
      <c r="I323" s="12" t="s">
        <v>853</v>
      </c>
      <c r="J323" s="12" t="s">
        <v>854</v>
      </c>
    </row>
    <row r="324" spans="1:10" ht="140" x14ac:dyDescent="0.2">
      <c r="A324" s="12" t="s">
        <v>9</v>
      </c>
      <c r="B324" s="12">
        <v>2</v>
      </c>
      <c r="C324" s="12">
        <v>2</v>
      </c>
      <c r="D324" s="12">
        <v>0</v>
      </c>
      <c r="E324" s="12" t="s">
        <v>71</v>
      </c>
      <c r="F324" s="12"/>
      <c r="G324" s="12" t="s">
        <v>11</v>
      </c>
      <c r="H324" s="12">
        <v>19767867</v>
      </c>
      <c r="I324" s="12" t="s">
        <v>255</v>
      </c>
      <c r="J324" s="12" t="s">
        <v>256</v>
      </c>
    </row>
    <row r="325" spans="1:10" ht="140" x14ac:dyDescent="0.2">
      <c r="A325" s="12" t="s">
        <v>9</v>
      </c>
      <c r="B325" s="12">
        <v>2</v>
      </c>
      <c r="C325" s="12">
        <v>1</v>
      </c>
      <c r="D325" s="12">
        <v>1</v>
      </c>
      <c r="E325" s="12" t="s">
        <v>524</v>
      </c>
      <c r="F325" s="12" t="s">
        <v>34</v>
      </c>
      <c r="G325" s="12" t="s">
        <v>11</v>
      </c>
      <c r="H325" s="12">
        <v>5086891</v>
      </c>
      <c r="I325" s="12" t="s">
        <v>35</v>
      </c>
      <c r="J325" s="12" t="s">
        <v>36</v>
      </c>
    </row>
    <row r="326" spans="1:10" ht="126" x14ac:dyDescent="0.2">
      <c r="A326" s="12" t="s">
        <v>99</v>
      </c>
      <c r="B326" s="12">
        <v>1</v>
      </c>
      <c r="C326" s="12">
        <v>1</v>
      </c>
      <c r="D326" s="12">
        <v>0</v>
      </c>
      <c r="E326" s="12" t="s">
        <v>65</v>
      </c>
      <c r="F326" s="12"/>
      <c r="G326" s="12" t="s">
        <v>11</v>
      </c>
      <c r="H326" s="12">
        <v>13180800</v>
      </c>
      <c r="I326" s="12" t="s">
        <v>66</v>
      </c>
      <c r="J326" s="12" t="s">
        <v>67</v>
      </c>
    </row>
    <row r="327" spans="1:10" ht="112" x14ac:dyDescent="0.2">
      <c r="A327" s="12" t="s">
        <v>32</v>
      </c>
      <c r="B327" s="12">
        <v>1</v>
      </c>
      <c r="C327" s="12">
        <v>0</v>
      </c>
      <c r="D327" s="12">
        <v>1</v>
      </c>
      <c r="E327" s="12"/>
      <c r="F327" s="12" t="s">
        <v>52</v>
      </c>
      <c r="G327" s="12" t="s">
        <v>11</v>
      </c>
      <c r="H327" s="12">
        <v>5735123</v>
      </c>
      <c r="I327" s="12" t="s">
        <v>863</v>
      </c>
      <c r="J327" s="12" t="s">
        <v>864</v>
      </c>
    </row>
    <row r="328" spans="1:10" ht="140" x14ac:dyDescent="0.2">
      <c r="A328" s="12" t="s">
        <v>64</v>
      </c>
      <c r="B328" s="12">
        <v>2</v>
      </c>
      <c r="C328" s="12">
        <v>1</v>
      </c>
      <c r="D328" s="12">
        <v>1</v>
      </c>
      <c r="E328" s="12" t="s">
        <v>341</v>
      </c>
      <c r="F328" s="12" t="s">
        <v>34</v>
      </c>
      <c r="G328" s="12" t="s">
        <v>11</v>
      </c>
      <c r="H328" s="12">
        <v>6360255</v>
      </c>
      <c r="I328" s="12" t="s">
        <v>35</v>
      </c>
      <c r="J328" s="12" t="s">
        <v>36</v>
      </c>
    </row>
    <row r="329" spans="1:10" ht="140" x14ac:dyDescent="0.2">
      <c r="A329" s="12" t="s">
        <v>143</v>
      </c>
      <c r="B329" s="12">
        <v>2</v>
      </c>
      <c r="C329" s="12">
        <v>1</v>
      </c>
      <c r="D329" s="12">
        <v>1</v>
      </c>
      <c r="E329" s="12" t="s">
        <v>341</v>
      </c>
      <c r="F329" s="12" t="s">
        <v>34</v>
      </c>
      <c r="G329" s="12" t="s">
        <v>11</v>
      </c>
      <c r="H329" s="12">
        <v>8020417</v>
      </c>
      <c r="I329" s="12" t="s">
        <v>35</v>
      </c>
      <c r="J329" s="12" t="s">
        <v>36</v>
      </c>
    </row>
    <row r="330" spans="1:10" ht="70" x14ac:dyDescent="0.2">
      <c r="A330" s="12" t="s">
        <v>101</v>
      </c>
      <c r="B330" s="12">
        <v>4</v>
      </c>
      <c r="C330" s="12">
        <v>2</v>
      </c>
      <c r="D330" s="12">
        <v>2</v>
      </c>
      <c r="E330" s="12" t="s">
        <v>5297</v>
      </c>
      <c r="F330" s="12" t="s">
        <v>985</v>
      </c>
      <c r="G330" s="12" t="s">
        <v>11</v>
      </c>
      <c r="H330" s="12">
        <v>6475299</v>
      </c>
      <c r="I330" s="12" t="s">
        <v>927</v>
      </c>
      <c r="J330" s="12" t="s">
        <v>928</v>
      </c>
    </row>
    <row r="331" spans="1:10" ht="140" x14ac:dyDescent="0.2">
      <c r="A331" s="12" t="s">
        <v>117</v>
      </c>
      <c r="B331" s="12">
        <v>0</v>
      </c>
      <c r="C331" s="12">
        <v>0</v>
      </c>
      <c r="D331" s="12">
        <v>0</v>
      </c>
      <c r="E331" s="12"/>
      <c r="F331" s="12"/>
      <c r="G331" s="12" t="s">
        <v>11</v>
      </c>
      <c r="H331" s="12">
        <v>13352783</v>
      </c>
      <c r="I331" s="12" t="s">
        <v>35</v>
      </c>
      <c r="J331" s="12" t="s">
        <v>36</v>
      </c>
    </row>
    <row r="332" spans="1:10" ht="56" x14ac:dyDescent="0.2">
      <c r="A332" s="12" t="s">
        <v>212</v>
      </c>
      <c r="B332" s="12">
        <v>2</v>
      </c>
      <c r="C332" s="12">
        <v>1</v>
      </c>
      <c r="D332" s="12">
        <v>1</v>
      </c>
      <c r="E332" s="12" t="s">
        <v>44</v>
      </c>
      <c r="F332" s="12" t="s">
        <v>34</v>
      </c>
      <c r="G332" s="12" t="s">
        <v>11</v>
      </c>
      <c r="H332" s="12">
        <v>5156532</v>
      </c>
      <c r="I332" s="12" t="s">
        <v>45</v>
      </c>
      <c r="J332" s="12" t="s">
        <v>46</v>
      </c>
    </row>
    <row r="333" spans="1:10" ht="126" x14ac:dyDescent="0.2">
      <c r="A333" s="12" t="s">
        <v>9</v>
      </c>
      <c r="B333" s="12">
        <v>2</v>
      </c>
      <c r="C333" s="12">
        <v>2</v>
      </c>
      <c r="D333" s="12">
        <v>0</v>
      </c>
      <c r="E333" s="12" t="s">
        <v>71</v>
      </c>
      <c r="F333" s="12"/>
      <c r="G333" s="12" t="s">
        <v>11</v>
      </c>
      <c r="H333" s="12">
        <v>4990949</v>
      </c>
      <c r="I333" s="12" t="s">
        <v>874</v>
      </c>
      <c r="J333" s="12" t="s">
        <v>875</v>
      </c>
    </row>
    <row r="334" spans="1:10" ht="84" x14ac:dyDescent="0.2">
      <c r="A334" s="12" t="s">
        <v>17</v>
      </c>
      <c r="B334" s="12">
        <v>1</v>
      </c>
      <c r="C334" s="12">
        <v>1</v>
      </c>
      <c r="D334" s="12">
        <v>0</v>
      </c>
      <c r="E334" s="12" t="s">
        <v>25</v>
      </c>
      <c r="F334" s="12"/>
      <c r="G334" s="12" t="s">
        <v>11</v>
      </c>
      <c r="H334" s="12">
        <v>8188543</v>
      </c>
      <c r="I334" s="12" t="s">
        <v>310</v>
      </c>
      <c r="J334" s="12" t="s">
        <v>311</v>
      </c>
    </row>
    <row r="335" spans="1:10" ht="70" x14ac:dyDescent="0.2">
      <c r="A335" s="12" t="s">
        <v>50</v>
      </c>
      <c r="B335" s="12">
        <v>2</v>
      </c>
      <c r="C335" s="12">
        <v>1</v>
      </c>
      <c r="D335" s="12">
        <v>1</v>
      </c>
      <c r="E335" s="12" t="s">
        <v>123</v>
      </c>
      <c r="F335" s="12" t="s">
        <v>124</v>
      </c>
      <c r="G335" s="12" t="s">
        <v>11</v>
      </c>
      <c r="H335" s="12">
        <v>4230053</v>
      </c>
      <c r="I335" s="12" t="s">
        <v>125</v>
      </c>
      <c r="J335" s="12" t="s">
        <v>126</v>
      </c>
    </row>
    <row r="336" spans="1:10" ht="56" x14ac:dyDescent="0.2">
      <c r="A336" s="12" t="s">
        <v>105</v>
      </c>
      <c r="B336" s="12">
        <v>1</v>
      </c>
      <c r="C336" s="12">
        <v>1</v>
      </c>
      <c r="D336" s="12">
        <v>0</v>
      </c>
      <c r="E336" s="12" t="s">
        <v>25</v>
      </c>
      <c r="F336" s="12"/>
      <c r="G336" s="12" t="s">
        <v>11</v>
      </c>
      <c r="H336" s="12">
        <v>2294239</v>
      </c>
      <c r="I336" s="12" t="s">
        <v>301</v>
      </c>
      <c r="J336" s="12" t="s">
        <v>302</v>
      </c>
    </row>
    <row r="337" spans="1:10" ht="126" x14ac:dyDescent="0.2">
      <c r="A337" s="12" t="s">
        <v>9</v>
      </c>
      <c r="B337" s="12">
        <v>1</v>
      </c>
      <c r="C337" s="12">
        <v>0</v>
      </c>
      <c r="D337" s="12">
        <v>1</v>
      </c>
      <c r="E337" s="12"/>
      <c r="F337" s="12" t="s">
        <v>159</v>
      </c>
      <c r="G337" s="12" t="s">
        <v>26</v>
      </c>
      <c r="H337" s="12">
        <v>16302508</v>
      </c>
      <c r="I337" s="12" t="s">
        <v>881</v>
      </c>
      <c r="J337" s="12" t="s">
        <v>882</v>
      </c>
    </row>
    <row r="338" spans="1:10" ht="112" x14ac:dyDescent="0.2">
      <c r="A338" s="12" t="s">
        <v>17</v>
      </c>
      <c r="B338" s="12">
        <v>2</v>
      </c>
      <c r="C338" s="12">
        <v>1</v>
      </c>
      <c r="D338" s="12">
        <v>1</v>
      </c>
      <c r="E338" s="12" t="s">
        <v>130</v>
      </c>
      <c r="F338" s="12" t="s">
        <v>34</v>
      </c>
      <c r="G338" s="12" t="s">
        <v>11</v>
      </c>
      <c r="H338" s="12">
        <v>7882818</v>
      </c>
      <c r="I338" s="12" t="s">
        <v>885</v>
      </c>
      <c r="J338" s="12" t="s">
        <v>886</v>
      </c>
    </row>
    <row r="339" spans="1:10" ht="210" x14ac:dyDescent="0.2">
      <c r="A339" s="12" t="s">
        <v>77</v>
      </c>
      <c r="B339" s="12">
        <v>1</v>
      </c>
      <c r="C339" s="12">
        <v>1</v>
      </c>
      <c r="D339" s="12">
        <v>0</v>
      </c>
      <c r="E339" s="12" t="s">
        <v>25</v>
      </c>
      <c r="F339" s="12"/>
      <c r="G339" s="12" t="s">
        <v>11</v>
      </c>
      <c r="H339" s="12">
        <v>7722033</v>
      </c>
      <c r="I339" s="12" t="s">
        <v>118</v>
      </c>
      <c r="J339" s="12" t="s">
        <v>119</v>
      </c>
    </row>
    <row r="340" spans="1:10" ht="140" x14ac:dyDescent="0.2">
      <c r="A340" s="12" t="s">
        <v>9</v>
      </c>
      <c r="B340" s="12">
        <v>2</v>
      </c>
      <c r="C340" s="12">
        <v>1</v>
      </c>
      <c r="D340" s="12">
        <v>1</v>
      </c>
      <c r="E340" s="12" t="s">
        <v>158</v>
      </c>
      <c r="F340" s="12" t="s">
        <v>159</v>
      </c>
      <c r="G340" s="12" t="s">
        <v>26</v>
      </c>
      <c r="H340" s="12">
        <v>12549016</v>
      </c>
      <c r="I340" s="12" t="s">
        <v>160</v>
      </c>
      <c r="J340" s="12" t="s">
        <v>161</v>
      </c>
    </row>
    <row r="341" spans="1:10" ht="70" x14ac:dyDescent="0.2">
      <c r="A341" s="12" t="s">
        <v>9</v>
      </c>
      <c r="B341" s="12">
        <v>2</v>
      </c>
      <c r="C341" s="12">
        <v>1</v>
      </c>
      <c r="D341" s="12">
        <v>1</v>
      </c>
      <c r="E341" s="12" t="s">
        <v>896</v>
      </c>
      <c r="F341" s="12" t="s">
        <v>897</v>
      </c>
      <c r="G341" s="12" t="s">
        <v>11</v>
      </c>
      <c r="H341" s="12">
        <v>3766038</v>
      </c>
      <c r="I341" s="12" t="s">
        <v>898</v>
      </c>
      <c r="J341" s="12" t="s">
        <v>899</v>
      </c>
    </row>
    <row r="342" spans="1:10" ht="140" x14ac:dyDescent="0.2">
      <c r="A342" s="12" t="s">
        <v>24</v>
      </c>
      <c r="B342" s="12">
        <v>1</v>
      </c>
      <c r="C342" s="12">
        <v>1</v>
      </c>
      <c r="D342" s="12">
        <v>0</v>
      </c>
      <c r="E342" s="12" t="s">
        <v>65</v>
      </c>
      <c r="F342" s="12"/>
      <c r="G342" s="12" t="s">
        <v>11</v>
      </c>
      <c r="H342" s="12">
        <v>6085853</v>
      </c>
      <c r="I342" s="12" t="s">
        <v>903</v>
      </c>
      <c r="J342" s="12" t="s">
        <v>904</v>
      </c>
    </row>
    <row r="343" spans="1:10" ht="140" x14ac:dyDescent="0.2">
      <c r="A343" s="12" t="s">
        <v>9</v>
      </c>
      <c r="B343" s="12">
        <v>2</v>
      </c>
      <c r="C343" s="12">
        <v>1</v>
      </c>
      <c r="D343" s="12">
        <v>1</v>
      </c>
      <c r="E343" s="12" t="s">
        <v>25</v>
      </c>
      <c r="F343" s="12" t="s">
        <v>52</v>
      </c>
      <c r="G343" s="12" t="s">
        <v>11</v>
      </c>
      <c r="H343" s="12">
        <v>14293499</v>
      </c>
      <c r="I343" s="12" t="s">
        <v>1459</v>
      </c>
      <c r="J343" s="12" t="s">
        <v>1460</v>
      </c>
    </row>
    <row r="344" spans="1:10" ht="140" x14ac:dyDescent="0.2">
      <c r="A344" s="12" t="s">
        <v>50</v>
      </c>
      <c r="B344" s="12">
        <v>2</v>
      </c>
      <c r="C344" s="12">
        <v>1</v>
      </c>
      <c r="D344" s="12">
        <v>1</v>
      </c>
      <c r="E344" s="12" t="s">
        <v>833</v>
      </c>
      <c r="F344" s="12" t="s">
        <v>34</v>
      </c>
      <c r="G344" s="12" t="s">
        <v>11</v>
      </c>
      <c r="H344" s="12">
        <v>5493203</v>
      </c>
      <c r="I344" s="12" t="s">
        <v>35</v>
      </c>
      <c r="J344" s="12" t="s">
        <v>36</v>
      </c>
    </row>
    <row r="345" spans="1:10" ht="70" x14ac:dyDescent="0.2">
      <c r="A345" s="12" t="s">
        <v>24</v>
      </c>
      <c r="B345" s="12">
        <v>0</v>
      </c>
      <c r="C345" s="12">
        <v>0</v>
      </c>
      <c r="D345" s="12">
        <v>0</v>
      </c>
      <c r="E345" s="12"/>
      <c r="F345" s="12"/>
      <c r="G345" s="12" t="s">
        <v>11</v>
      </c>
      <c r="H345" s="12">
        <v>12039507</v>
      </c>
      <c r="I345" s="12" t="s">
        <v>315</v>
      </c>
      <c r="J345" s="12" t="s">
        <v>316</v>
      </c>
    </row>
    <row r="346" spans="1:10" ht="70" x14ac:dyDescent="0.2">
      <c r="A346" s="12" t="s">
        <v>9</v>
      </c>
      <c r="B346" s="12">
        <v>0</v>
      </c>
      <c r="C346" s="12">
        <v>0</v>
      </c>
      <c r="D346" s="12">
        <v>0</v>
      </c>
      <c r="E346" s="12"/>
      <c r="F346" s="12"/>
      <c r="G346" s="12" t="s">
        <v>11</v>
      </c>
      <c r="H346" s="12">
        <v>10773688</v>
      </c>
      <c r="I346" s="12" t="s">
        <v>315</v>
      </c>
      <c r="J346" s="12" t="s">
        <v>316</v>
      </c>
    </row>
    <row r="347" spans="1:10" ht="126" x14ac:dyDescent="0.2">
      <c r="A347" s="12" t="s">
        <v>9</v>
      </c>
      <c r="B347" s="12">
        <v>2</v>
      </c>
      <c r="C347" s="12">
        <v>1</v>
      </c>
      <c r="D347" s="12">
        <v>1</v>
      </c>
      <c r="E347" s="12" t="s">
        <v>351</v>
      </c>
      <c r="F347" s="12" t="s">
        <v>52</v>
      </c>
      <c r="G347" s="12" t="s">
        <v>11</v>
      </c>
      <c r="H347" s="12">
        <v>4496029</v>
      </c>
      <c r="I347" s="12" t="s">
        <v>911</v>
      </c>
      <c r="J347" s="12" t="s">
        <v>912</v>
      </c>
    </row>
    <row r="348" spans="1:10" ht="84" x14ac:dyDescent="0.2">
      <c r="A348" s="12" t="s">
        <v>85</v>
      </c>
      <c r="B348" s="12">
        <v>2</v>
      </c>
      <c r="C348" s="12">
        <v>1</v>
      </c>
      <c r="D348" s="12">
        <v>1</v>
      </c>
      <c r="E348" s="12" t="s">
        <v>896</v>
      </c>
      <c r="F348" s="12" t="s">
        <v>897</v>
      </c>
      <c r="G348" s="12" t="s">
        <v>11</v>
      </c>
      <c r="H348" s="12">
        <v>5318259</v>
      </c>
      <c r="I348" s="12" t="s">
        <v>1006</v>
      </c>
      <c r="J348" s="12" t="s">
        <v>1007</v>
      </c>
    </row>
    <row r="349" spans="1:10" ht="140" x14ac:dyDescent="0.2">
      <c r="A349" s="12" t="s">
        <v>9</v>
      </c>
      <c r="B349" s="12">
        <v>2</v>
      </c>
      <c r="C349" s="12">
        <v>1</v>
      </c>
      <c r="D349" s="12">
        <v>1</v>
      </c>
      <c r="E349" s="12" t="s">
        <v>44</v>
      </c>
      <c r="F349" s="12" t="s">
        <v>34</v>
      </c>
      <c r="G349" s="12" t="s">
        <v>11</v>
      </c>
      <c r="H349" s="12">
        <v>24101093</v>
      </c>
      <c r="I349" s="12" t="s">
        <v>35</v>
      </c>
      <c r="J349" s="12" t="s">
        <v>36</v>
      </c>
    </row>
    <row r="350" spans="1:10" ht="56" x14ac:dyDescent="0.2">
      <c r="A350" s="12" t="s">
        <v>77</v>
      </c>
      <c r="B350" s="12">
        <v>2</v>
      </c>
      <c r="C350" s="12">
        <v>1</v>
      </c>
      <c r="D350" s="12">
        <v>1</v>
      </c>
      <c r="E350" s="12" t="s">
        <v>106</v>
      </c>
      <c r="F350" s="12" t="s">
        <v>34</v>
      </c>
      <c r="G350" s="12" t="s">
        <v>11</v>
      </c>
      <c r="H350" s="12">
        <v>4967452</v>
      </c>
      <c r="I350" s="12" t="s">
        <v>45</v>
      </c>
      <c r="J350" s="12" t="s">
        <v>46</v>
      </c>
    </row>
    <row r="351" spans="1:10" ht="112" x14ac:dyDescent="0.2">
      <c r="A351" s="12" t="s">
        <v>85</v>
      </c>
      <c r="B351" s="12">
        <v>4</v>
      </c>
      <c r="C351" s="12">
        <v>3</v>
      </c>
      <c r="D351" s="12">
        <v>1</v>
      </c>
      <c r="E351" s="12" t="s">
        <v>916</v>
      </c>
      <c r="F351" s="12" t="s">
        <v>34</v>
      </c>
      <c r="G351" s="12" t="s">
        <v>11</v>
      </c>
      <c r="H351" s="12">
        <v>13361649</v>
      </c>
      <c r="I351" s="12" t="s">
        <v>141</v>
      </c>
      <c r="J351" s="12" t="s">
        <v>142</v>
      </c>
    </row>
    <row r="352" spans="1:10" ht="56" x14ac:dyDescent="0.2">
      <c r="A352" s="12" t="s">
        <v>17</v>
      </c>
      <c r="B352" s="12">
        <v>2</v>
      </c>
      <c r="C352" s="12">
        <v>1</v>
      </c>
      <c r="D352" s="12">
        <v>1</v>
      </c>
      <c r="E352" s="12" t="s">
        <v>44</v>
      </c>
      <c r="F352" s="12" t="s">
        <v>34</v>
      </c>
      <c r="G352" s="12" t="s">
        <v>11</v>
      </c>
      <c r="H352" s="12">
        <v>7303073</v>
      </c>
      <c r="I352" s="12" t="s">
        <v>45</v>
      </c>
      <c r="J352" s="12" t="s">
        <v>46</v>
      </c>
    </row>
    <row r="353" spans="1:10" ht="56" x14ac:dyDescent="0.2">
      <c r="A353" s="12" t="s">
        <v>64</v>
      </c>
      <c r="B353" s="12">
        <v>3</v>
      </c>
      <c r="C353" s="12">
        <v>2</v>
      </c>
      <c r="D353" s="12">
        <v>1</v>
      </c>
      <c r="E353" s="12" t="s">
        <v>40</v>
      </c>
      <c r="F353" s="12" t="s">
        <v>34</v>
      </c>
      <c r="G353" s="12" t="s">
        <v>11</v>
      </c>
      <c r="H353" s="12">
        <v>13364647</v>
      </c>
      <c r="I353" s="12" t="s">
        <v>45</v>
      </c>
      <c r="J353" s="12" t="s">
        <v>46</v>
      </c>
    </row>
    <row r="354" spans="1:10" ht="84" x14ac:dyDescent="0.2">
      <c r="A354" s="12" t="s">
        <v>24</v>
      </c>
      <c r="B354" s="12">
        <v>3</v>
      </c>
      <c r="C354" s="12">
        <v>2</v>
      </c>
      <c r="D354" s="12">
        <v>1</v>
      </c>
      <c r="E354" s="12" t="s">
        <v>1411</v>
      </c>
      <c r="F354" s="12" t="s">
        <v>34</v>
      </c>
      <c r="G354" s="12" t="s">
        <v>11</v>
      </c>
      <c r="H354" s="12">
        <v>5727104</v>
      </c>
      <c r="I354" s="12" t="s">
        <v>141</v>
      </c>
      <c r="J354" s="12" t="s">
        <v>142</v>
      </c>
    </row>
    <row r="355" spans="1:10" ht="140" x14ac:dyDescent="0.2">
      <c r="A355" s="12" t="s">
        <v>50</v>
      </c>
      <c r="B355" s="12">
        <v>5</v>
      </c>
      <c r="C355" s="12">
        <v>4</v>
      </c>
      <c r="D355" s="12">
        <v>1</v>
      </c>
      <c r="E355" s="12" t="s">
        <v>923</v>
      </c>
      <c r="F355" s="12" t="s">
        <v>34</v>
      </c>
      <c r="G355" s="12" t="s">
        <v>11</v>
      </c>
      <c r="H355" s="12">
        <v>5566307</v>
      </c>
      <c r="I355" s="12" t="s">
        <v>45</v>
      </c>
      <c r="J355" s="12" t="s">
        <v>46</v>
      </c>
    </row>
    <row r="356" spans="1:10" ht="84" x14ac:dyDescent="0.2">
      <c r="A356" s="12" t="s">
        <v>243</v>
      </c>
      <c r="B356" s="12">
        <v>3</v>
      </c>
      <c r="C356" s="12">
        <v>2</v>
      </c>
      <c r="D356" s="12">
        <v>1</v>
      </c>
      <c r="E356" s="12" t="s">
        <v>40</v>
      </c>
      <c r="F356" s="12" t="s">
        <v>34</v>
      </c>
      <c r="G356" s="12" t="s">
        <v>11</v>
      </c>
      <c r="H356" s="12">
        <v>7136061</v>
      </c>
      <c r="I356" s="12" t="s">
        <v>141</v>
      </c>
      <c r="J356" s="12" t="s">
        <v>142</v>
      </c>
    </row>
    <row r="357" spans="1:10" ht="56" x14ac:dyDescent="0.2">
      <c r="A357" s="12" t="s">
        <v>9</v>
      </c>
      <c r="B357" s="12">
        <v>0</v>
      </c>
      <c r="C357" s="12">
        <v>0</v>
      </c>
      <c r="D357" s="12">
        <v>0</v>
      </c>
      <c r="E357" s="12"/>
      <c r="F357" s="12"/>
      <c r="G357" s="12" t="s">
        <v>11</v>
      </c>
      <c r="H357" s="12">
        <v>4413373</v>
      </c>
      <c r="I357" s="12" t="s">
        <v>927</v>
      </c>
      <c r="J357" s="12" t="s">
        <v>928</v>
      </c>
    </row>
    <row r="358" spans="1:10" ht="84" x14ac:dyDescent="0.2">
      <c r="A358" s="12" t="s">
        <v>77</v>
      </c>
      <c r="B358" s="12">
        <v>2</v>
      </c>
      <c r="C358" s="12">
        <v>1</v>
      </c>
      <c r="D358" s="12">
        <v>1</v>
      </c>
      <c r="E358" s="12" t="s">
        <v>44</v>
      </c>
      <c r="F358" s="12" t="s">
        <v>34</v>
      </c>
      <c r="G358" s="12" t="s">
        <v>11</v>
      </c>
      <c r="H358" s="12">
        <v>4977589</v>
      </c>
      <c r="I358" s="12" t="s">
        <v>141</v>
      </c>
      <c r="J358" s="12" t="s">
        <v>142</v>
      </c>
    </row>
    <row r="359" spans="1:10" ht="84" x14ac:dyDescent="0.2">
      <c r="A359" s="12" t="s">
        <v>77</v>
      </c>
      <c r="B359" s="12">
        <v>3</v>
      </c>
      <c r="C359" s="12">
        <v>2</v>
      </c>
      <c r="D359" s="12">
        <v>1</v>
      </c>
      <c r="E359" s="12" t="s">
        <v>40</v>
      </c>
      <c r="F359" s="12" t="s">
        <v>34</v>
      </c>
      <c r="G359" s="12" t="s">
        <v>11</v>
      </c>
      <c r="H359" s="12">
        <v>4383918</v>
      </c>
      <c r="I359" s="12" t="s">
        <v>141</v>
      </c>
      <c r="J359" s="12" t="s">
        <v>142</v>
      </c>
    </row>
    <row r="360" spans="1:10" ht="70" x14ac:dyDescent="0.2">
      <c r="A360" s="12" t="s">
        <v>105</v>
      </c>
      <c r="B360" s="12">
        <v>1</v>
      </c>
      <c r="C360" s="12">
        <v>1</v>
      </c>
      <c r="D360" s="12">
        <v>0</v>
      </c>
      <c r="E360" s="12" t="s">
        <v>93</v>
      </c>
      <c r="F360" s="12"/>
      <c r="G360" s="12" t="s">
        <v>11</v>
      </c>
      <c r="H360" s="12">
        <v>6791841</v>
      </c>
      <c r="I360" s="12" t="s">
        <v>233</v>
      </c>
      <c r="J360" s="12" t="s">
        <v>234</v>
      </c>
    </row>
    <row r="361" spans="1:10" ht="98" x14ac:dyDescent="0.2">
      <c r="A361" s="12" t="s">
        <v>17</v>
      </c>
      <c r="B361" s="12">
        <v>2</v>
      </c>
      <c r="C361" s="12">
        <v>1</v>
      </c>
      <c r="D361" s="12">
        <v>1</v>
      </c>
      <c r="E361" s="12" t="s">
        <v>93</v>
      </c>
      <c r="F361" s="12" t="s">
        <v>79</v>
      </c>
      <c r="G361" s="12" t="s">
        <v>11</v>
      </c>
      <c r="H361" s="12">
        <v>3738726</v>
      </c>
      <c r="I361" s="12" t="s">
        <v>934</v>
      </c>
      <c r="J361" s="12" t="s">
        <v>935</v>
      </c>
    </row>
    <row r="362" spans="1:10" ht="28" x14ac:dyDescent="0.2">
      <c r="A362" s="12" t="s">
        <v>92</v>
      </c>
      <c r="B362" s="12">
        <v>2</v>
      </c>
      <c r="C362" s="12">
        <v>1</v>
      </c>
      <c r="D362" s="12">
        <v>1</v>
      </c>
      <c r="E362" s="12" t="s">
        <v>44</v>
      </c>
      <c r="F362" s="12" t="s">
        <v>34</v>
      </c>
      <c r="G362" s="12" t="s">
        <v>11</v>
      </c>
      <c r="H362" s="12">
        <v>15700126</v>
      </c>
      <c r="I362" s="12" t="s">
        <v>486</v>
      </c>
      <c r="J362" s="12" t="s">
        <v>487</v>
      </c>
    </row>
    <row r="363" spans="1:10" ht="126" x14ac:dyDescent="0.2">
      <c r="A363" s="12" t="s">
        <v>85</v>
      </c>
      <c r="B363" s="12">
        <v>1</v>
      </c>
      <c r="C363" s="12">
        <v>1</v>
      </c>
      <c r="D363" s="12">
        <v>0</v>
      </c>
      <c r="E363" s="12" t="s">
        <v>65</v>
      </c>
      <c r="F363" s="12"/>
      <c r="G363" s="12" t="s">
        <v>11</v>
      </c>
      <c r="H363" s="12">
        <v>3535823</v>
      </c>
      <c r="I363" s="12" t="s">
        <v>66</v>
      </c>
      <c r="J363" s="12" t="s">
        <v>67</v>
      </c>
    </row>
    <row r="364" spans="1:10" ht="112" x14ac:dyDescent="0.2">
      <c r="A364" s="12" t="s">
        <v>17</v>
      </c>
      <c r="B364" s="12">
        <v>2</v>
      </c>
      <c r="C364" s="12">
        <v>1</v>
      </c>
      <c r="D364" s="12">
        <v>1</v>
      </c>
      <c r="E364" s="12" t="s">
        <v>1032</v>
      </c>
      <c r="F364" s="12" t="s">
        <v>34</v>
      </c>
      <c r="G364" s="12" t="s">
        <v>11</v>
      </c>
      <c r="H364" s="12">
        <v>16389269</v>
      </c>
      <c r="I364" s="12" t="s">
        <v>1033</v>
      </c>
      <c r="J364" s="12" t="s">
        <v>1034</v>
      </c>
    </row>
    <row r="365" spans="1:10" ht="42" x14ac:dyDescent="0.2">
      <c r="A365" s="12" t="s">
        <v>117</v>
      </c>
      <c r="B365" s="12">
        <v>2</v>
      </c>
      <c r="C365" s="12">
        <v>1</v>
      </c>
      <c r="D365" s="12">
        <v>1</v>
      </c>
      <c r="E365" s="12" t="s">
        <v>44</v>
      </c>
      <c r="F365" s="12" t="s">
        <v>34</v>
      </c>
      <c r="G365" s="12" t="s">
        <v>11</v>
      </c>
      <c r="H365" s="12">
        <v>13698633</v>
      </c>
      <c r="I365" s="12" t="s">
        <v>486</v>
      </c>
      <c r="J365" s="12" t="s">
        <v>487</v>
      </c>
    </row>
    <row r="366" spans="1:10" ht="84" x14ac:dyDescent="0.2">
      <c r="A366" s="12" t="s">
        <v>92</v>
      </c>
      <c r="B366" s="12">
        <v>3</v>
      </c>
      <c r="C366" s="12">
        <v>2</v>
      </c>
      <c r="D366" s="12">
        <v>1</v>
      </c>
      <c r="E366" s="12" t="s">
        <v>945</v>
      </c>
      <c r="F366" s="12" t="s">
        <v>34</v>
      </c>
      <c r="G366" s="12" t="s">
        <v>11</v>
      </c>
      <c r="H366" s="12">
        <v>4751487</v>
      </c>
      <c r="I366" s="12" t="s">
        <v>141</v>
      </c>
      <c r="J366" s="12" t="s">
        <v>142</v>
      </c>
    </row>
    <row r="367" spans="1:10" ht="70" x14ac:dyDescent="0.2">
      <c r="A367" s="12" t="s">
        <v>77</v>
      </c>
      <c r="B367" s="12">
        <v>2</v>
      </c>
      <c r="C367" s="12">
        <v>1</v>
      </c>
      <c r="D367" s="12">
        <v>1</v>
      </c>
      <c r="E367" s="12" t="s">
        <v>123</v>
      </c>
      <c r="F367" s="12" t="s">
        <v>124</v>
      </c>
      <c r="G367" s="12" t="s">
        <v>11</v>
      </c>
      <c r="H367" s="12">
        <v>6657468</v>
      </c>
      <c r="I367" s="12" t="s">
        <v>125</v>
      </c>
      <c r="J367" s="12" t="s">
        <v>126</v>
      </c>
    </row>
    <row r="368" spans="1:10" ht="42" x14ac:dyDescent="0.2">
      <c r="A368" s="12" t="s">
        <v>9</v>
      </c>
      <c r="B368" s="12">
        <v>0</v>
      </c>
      <c r="C368" s="12">
        <v>0</v>
      </c>
      <c r="D368" s="12">
        <v>0</v>
      </c>
      <c r="E368" s="12"/>
      <c r="F368" s="12"/>
      <c r="G368" s="12" t="s">
        <v>11</v>
      </c>
      <c r="H368" s="12">
        <v>7481434</v>
      </c>
      <c r="I368" s="12" t="s">
        <v>949</v>
      </c>
      <c r="J368" s="12" t="s">
        <v>950</v>
      </c>
    </row>
    <row r="369" spans="1:10" ht="84" x14ac:dyDescent="0.2">
      <c r="A369" s="12" t="s">
        <v>212</v>
      </c>
      <c r="B369" s="12">
        <v>1</v>
      </c>
      <c r="C369" s="12">
        <v>1</v>
      </c>
      <c r="D369" s="12">
        <v>0</v>
      </c>
      <c r="E369" s="12" t="s">
        <v>25</v>
      </c>
      <c r="F369" s="12"/>
      <c r="G369" s="12" t="s">
        <v>26</v>
      </c>
      <c r="H369" s="12">
        <v>10736485</v>
      </c>
      <c r="I369" s="12" t="s">
        <v>1452</v>
      </c>
      <c r="J369" s="12" t="s">
        <v>1453</v>
      </c>
    </row>
    <row r="370" spans="1:10" ht="84" x14ac:dyDescent="0.2">
      <c r="A370" s="12" t="s">
        <v>9</v>
      </c>
      <c r="B370" s="12">
        <v>1</v>
      </c>
      <c r="C370" s="12">
        <v>1</v>
      </c>
      <c r="D370" s="12">
        <v>0</v>
      </c>
      <c r="E370" s="12" t="s">
        <v>954</v>
      </c>
      <c r="F370" s="12"/>
      <c r="G370" s="12" t="s">
        <v>11</v>
      </c>
      <c r="H370" s="12">
        <v>8953223</v>
      </c>
      <c r="I370" s="12" t="s">
        <v>955</v>
      </c>
      <c r="J370" s="12" t="s">
        <v>956</v>
      </c>
    </row>
    <row r="371" spans="1:10" ht="56" x14ac:dyDescent="0.2">
      <c r="A371" s="12" t="s">
        <v>32</v>
      </c>
      <c r="B371" s="12">
        <v>3</v>
      </c>
      <c r="C371" s="12">
        <v>2</v>
      </c>
      <c r="D371" s="12">
        <v>1</v>
      </c>
      <c r="E371" s="12" t="s">
        <v>40</v>
      </c>
      <c r="F371" s="12" t="s">
        <v>34</v>
      </c>
      <c r="G371" s="12" t="s">
        <v>11</v>
      </c>
      <c r="H371" s="12">
        <v>16679637</v>
      </c>
      <c r="I371" s="12" t="s">
        <v>363</v>
      </c>
      <c r="J371" s="12" t="s">
        <v>364</v>
      </c>
    </row>
    <row r="372" spans="1:10" ht="98" x14ac:dyDescent="0.2">
      <c r="A372" s="12" t="s">
        <v>77</v>
      </c>
      <c r="B372" s="12">
        <v>1</v>
      </c>
      <c r="C372" s="12">
        <v>1</v>
      </c>
      <c r="D372" s="12">
        <v>0</v>
      </c>
      <c r="E372" s="12" t="s">
        <v>2336</v>
      </c>
      <c r="F372" s="12"/>
      <c r="G372" s="12" t="s">
        <v>11</v>
      </c>
      <c r="H372" s="12">
        <v>3156375</v>
      </c>
      <c r="I372" s="12" t="s">
        <v>2337</v>
      </c>
      <c r="J372" s="12" t="s">
        <v>2338</v>
      </c>
    </row>
    <row r="373" spans="1:10" ht="84" x14ac:dyDescent="0.2">
      <c r="A373" s="12" t="s">
        <v>9</v>
      </c>
      <c r="B373" s="12">
        <v>1</v>
      </c>
      <c r="C373" s="12">
        <v>1</v>
      </c>
      <c r="D373" s="12">
        <v>0</v>
      </c>
      <c r="E373" s="12" t="s">
        <v>25</v>
      </c>
      <c r="F373" s="12"/>
      <c r="G373" s="12" t="s">
        <v>26</v>
      </c>
      <c r="H373" s="12">
        <v>5309390</v>
      </c>
      <c r="I373" s="12" t="s">
        <v>454</v>
      </c>
      <c r="J373" s="12" t="s">
        <v>455</v>
      </c>
    </row>
    <row r="374" spans="1:10" ht="112" x14ac:dyDescent="0.2">
      <c r="A374" s="12" t="s">
        <v>105</v>
      </c>
      <c r="B374" s="12">
        <v>1</v>
      </c>
      <c r="C374" s="12">
        <v>1</v>
      </c>
      <c r="D374" s="12">
        <v>0</v>
      </c>
      <c r="E374" s="12" t="s">
        <v>25</v>
      </c>
      <c r="F374" s="12"/>
      <c r="G374" s="12" t="s">
        <v>11</v>
      </c>
      <c r="H374" s="12">
        <v>4665832</v>
      </c>
      <c r="I374" s="12" t="s">
        <v>556</v>
      </c>
      <c r="J374" s="12" t="s">
        <v>557</v>
      </c>
    </row>
    <row r="375" spans="1:10" ht="140" x14ac:dyDescent="0.2">
      <c r="A375" s="12" t="s">
        <v>9</v>
      </c>
      <c r="B375" s="12">
        <v>2</v>
      </c>
      <c r="C375" s="12">
        <v>1</v>
      </c>
      <c r="D375" s="12">
        <v>1</v>
      </c>
      <c r="E375" s="12" t="s">
        <v>467</v>
      </c>
      <c r="F375" s="12" t="s">
        <v>34</v>
      </c>
      <c r="G375" s="12" t="s">
        <v>11</v>
      </c>
      <c r="H375" s="12">
        <v>11379238</v>
      </c>
      <c r="I375" s="12" t="s">
        <v>35</v>
      </c>
      <c r="J375" s="12" t="s">
        <v>36</v>
      </c>
    </row>
    <row r="376" spans="1:10" ht="84" x14ac:dyDescent="0.2">
      <c r="A376" s="12" t="s">
        <v>99</v>
      </c>
      <c r="B376" s="12">
        <v>2</v>
      </c>
      <c r="C376" s="12">
        <v>1</v>
      </c>
      <c r="D376" s="12">
        <v>1</v>
      </c>
      <c r="E376" s="12" t="s">
        <v>25</v>
      </c>
      <c r="F376" s="12" t="s">
        <v>206</v>
      </c>
      <c r="G376" s="12" t="s">
        <v>11</v>
      </c>
      <c r="H376" s="12">
        <v>10431512</v>
      </c>
      <c r="I376" s="12" t="s">
        <v>310</v>
      </c>
      <c r="J376" s="12" t="s">
        <v>311</v>
      </c>
    </row>
    <row r="377" spans="1:10" ht="70" x14ac:dyDescent="0.2">
      <c r="A377" s="12" t="s">
        <v>92</v>
      </c>
      <c r="B377" s="12">
        <v>1</v>
      </c>
      <c r="C377" s="12">
        <v>0</v>
      </c>
      <c r="D377" s="12">
        <v>1</v>
      </c>
      <c r="E377" s="12"/>
      <c r="F377" s="12" t="s">
        <v>213</v>
      </c>
      <c r="G377" s="12" t="s">
        <v>26</v>
      </c>
      <c r="H377" s="12">
        <v>16000000</v>
      </c>
      <c r="I377" s="12" t="s">
        <v>848</v>
      </c>
      <c r="J377" s="12" t="s">
        <v>849</v>
      </c>
    </row>
    <row r="378" spans="1:10" ht="126" x14ac:dyDescent="0.2">
      <c r="A378" s="12" t="s">
        <v>9</v>
      </c>
      <c r="B378" s="12">
        <v>3</v>
      </c>
      <c r="C378" s="12">
        <v>2</v>
      </c>
      <c r="D378" s="12">
        <v>1</v>
      </c>
      <c r="E378" s="12" t="s">
        <v>71</v>
      </c>
      <c r="F378" s="12" t="s">
        <v>124</v>
      </c>
      <c r="G378" s="12" t="s">
        <v>11</v>
      </c>
      <c r="H378" s="12">
        <v>19235437</v>
      </c>
      <c r="I378" s="12" t="s">
        <v>722</v>
      </c>
      <c r="J378" s="12" t="s">
        <v>723</v>
      </c>
    </row>
    <row r="379" spans="1:10" ht="56" x14ac:dyDescent="0.2">
      <c r="A379" s="12" t="s">
        <v>9</v>
      </c>
      <c r="B379" s="12">
        <v>2</v>
      </c>
      <c r="C379" s="12">
        <v>1</v>
      </c>
      <c r="D379" s="12">
        <v>1</v>
      </c>
      <c r="E379" s="12" t="s">
        <v>44</v>
      </c>
      <c r="F379" s="12" t="s">
        <v>34</v>
      </c>
      <c r="G379" s="12" t="s">
        <v>11</v>
      </c>
      <c r="H379" s="12">
        <v>4766337</v>
      </c>
      <c r="I379" s="12" t="s">
        <v>45</v>
      </c>
      <c r="J379" s="12" t="s">
        <v>46</v>
      </c>
    </row>
    <row r="380" spans="1:10" ht="56" x14ac:dyDescent="0.2">
      <c r="A380" s="12" t="s">
        <v>9</v>
      </c>
      <c r="B380" s="12">
        <v>0</v>
      </c>
      <c r="C380" s="12">
        <v>0</v>
      </c>
      <c r="D380" s="12">
        <v>0</v>
      </c>
      <c r="E380" s="12"/>
      <c r="F380" s="12"/>
      <c r="G380" s="12" t="s">
        <v>26</v>
      </c>
      <c r="H380" s="12">
        <v>6319763</v>
      </c>
      <c r="I380" s="12" t="s">
        <v>268</v>
      </c>
      <c r="J380" s="12" t="s">
        <v>269</v>
      </c>
    </row>
    <row r="381" spans="1:10" ht="126" x14ac:dyDescent="0.2">
      <c r="A381" s="12" t="s">
        <v>9</v>
      </c>
      <c r="B381" s="12">
        <v>1</v>
      </c>
      <c r="C381" s="12">
        <v>0</v>
      </c>
      <c r="D381" s="12">
        <v>1</v>
      </c>
      <c r="E381" s="12"/>
      <c r="F381" s="12" t="s">
        <v>213</v>
      </c>
      <c r="G381" s="12" t="s">
        <v>26</v>
      </c>
      <c r="H381" s="12">
        <v>19059469</v>
      </c>
      <c r="I381" s="12" t="s">
        <v>1253</v>
      </c>
      <c r="J381" s="12" t="s">
        <v>1254</v>
      </c>
    </row>
    <row r="382" spans="1:10" ht="98" x14ac:dyDescent="0.2">
      <c r="A382" s="12" t="s">
        <v>9</v>
      </c>
      <c r="B382" s="12">
        <v>1</v>
      </c>
      <c r="C382" s="12">
        <v>1</v>
      </c>
      <c r="D382" s="12">
        <v>0</v>
      </c>
      <c r="E382" s="12" t="s">
        <v>25</v>
      </c>
      <c r="F382" s="12"/>
      <c r="G382" s="12" t="s">
        <v>26</v>
      </c>
      <c r="H382" s="12">
        <v>12500000</v>
      </c>
      <c r="I382" s="12" t="s">
        <v>722</v>
      </c>
      <c r="J382" s="12" t="s">
        <v>723</v>
      </c>
    </row>
    <row r="383" spans="1:10" ht="56" x14ac:dyDescent="0.2">
      <c r="A383" s="12" t="s">
        <v>9</v>
      </c>
      <c r="B383" s="12">
        <v>1</v>
      </c>
      <c r="C383" s="12">
        <v>0</v>
      </c>
      <c r="D383" s="12">
        <v>1</v>
      </c>
      <c r="E383" s="12"/>
      <c r="F383" s="12" t="s">
        <v>206</v>
      </c>
      <c r="G383" s="12" t="s">
        <v>26</v>
      </c>
      <c r="H383" s="12">
        <v>5961931</v>
      </c>
      <c r="I383" s="12" t="s">
        <v>180</v>
      </c>
      <c r="J383" s="12" t="s">
        <v>181</v>
      </c>
    </row>
    <row r="384" spans="1:10" ht="126" x14ac:dyDescent="0.2">
      <c r="A384" s="12" t="s">
        <v>101</v>
      </c>
      <c r="B384" s="12">
        <v>1</v>
      </c>
      <c r="C384" s="12">
        <v>1</v>
      </c>
      <c r="D384" s="12">
        <v>0</v>
      </c>
      <c r="E384" s="12" t="s">
        <v>65</v>
      </c>
      <c r="F384" s="12"/>
      <c r="G384" s="12" t="s">
        <v>11</v>
      </c>
      <c r="H384" s="12">
        <v>10835581</v>
      </c>
      <c r="I384" s="12" t="s">
        <v>66</v>
      </c>
      <c r="J384" s="12" t="s">
        <v>67</v>
      </c>
    </row>
    <row r="385" spans="1:10" ht="126" x14ac:dyDescent="0.2">
      <c r="A385" s="12" t="s">
        <v>212</v>
      </c>
      <c r="B385" s="12">
        <v>1</v>
      </c>
      <c r="C385" s="12">
        <v>1</v>
      </c>
      <c r="D385" s="12">
        <v>0</v>
      </c>
      <c r="E385" s="12" t="s">
        <v>65</v>
      </c>
      <c r="F385" s="12"/>
      <c r="G385" s="12" t="s">
        <v>11</v>
      </c>
      <c r="H385" s="12">
        <v>7603385</v>
      </c>
      <c r="I385" s="12" t="s">
        <v>66</v>
      </c>
      <c r="J385" s="12" t="s">
        <v>67</v>
      </c>
    </row>
    <row r="386" spans="1:10" ht="98" x14ac:dyDescent="0.2">
      <c r="A386" s="12" t="s">
        <v>143</v>
      </c>
      <c r="B386" s="12">
        <v>3</v>
      </c>
      <c r="C386" s="12">
        <v>1</v>
      </c>
      <c r="D386" s="12">
        <v>2</v>
      </c>
      <c r="E386" s="12" t="s">
        <v>537</v>
      </c>
      <c r="F386" s="12" t="s">
        <v>985</v>
      </c>
      <c r="G386" s="12" t="s">
        <v>11</v>
      </c>
      <c r="H386" s="12">
        <v>4022876</v>
      </c>
      <c r="I386" s="12" t="s">
        <v>144</v>
      </c>
      <c r="J386" s="12" t="s">
        <v>145</v>
      </c>
    </row>
    <row r="387" spans="1:10" ht="154" x14ac:dyDescent="0.2">
      <c r="A387" s="12" t="s">
        <v>92</v>
      </c>
      <c r="B387" s="12">
        <v>1</v>
      </c>
      <c r="C387" s="12">
        <v>1</v>
      </c>
      <c r="D387" s="12">
        <v>0</v>
      </c>
      <c r="E387" s="12" t="s">
        <v>25</v>
      </c>
      <c r="F387" s="12"/>
      <c r="G387" s="12" t="s">
        <v>11</v>
      </c>
      <c r="H387" s="12">
        <v>15237110</v>
      </c>
      <c r="I387" s="12" t="s">
        <v>987</v>
      </c>
      <c r="J387" s="12" t="s">
        <v>988</v>
      </c>
    </row>
    <row r="388" spans="1:10" ht="98" x14ac:dyDescent="0.2">
      <c r="A388" s="12" t="s">
        <v>77</v>
      </c>
      <c r="B388" s="12">
        <v>3</v>
      </c>
      <c r="C388" s="12">
        <v>1</v>
      </c>
      <c r="D388" s="12">
        <v>2</v>
      </c>
      <c r="E388" s="12" t="s">
        <v>25</v>
      </c>
      <c r="F388" s="12" t="s">
        <v>985</v>
      </c>
      <c r="G388" s="12" t="s">
        <v>11</v>
      </c>
      <c r="H388" s="12">
        <v>22189422</v>
      </c>
      <c r="I388" s="12" t="s">
        <v>722</v>
      </c>
      <c r="J388" s="12" t="s">
        <v>723</v>
      </c>
    </row>
    <row r="389" spans="1:10" ht="126" x14ac:dyDescent="0.2">
      <c r="A389" s="12" t="s">
        <v>9</v>
      </c>
      <c r="B389" s="12">
        <v>1</v>
      </c>
      <c r="C389" s="12">
        <v>0</v>
      </c>
      <c r="D389" s="12">
        <v>1</v>
      </c>
      <c r="E389" s="12"/>
      <c r="F389" s="12" t="s">
        <v>159</v>
      </c>
      <c r="G389" s="12" t="s">
        <v>26</v>
      </c>
      <c r="H389" s="12">
        <v>6530773</v>
      </c>
      <c r="I389" s="12" t="s">
        <v>1124</v>
      </c>
      <c r="J389" s="12" t="s">
        <v>1125</v>
      </c>
    </row>
    <row r="390" spans="1:10" ht="126" x14ac:dyDescent="0.2">
      <c r="A390" s="12" t="s">
        <v>9</v>
      </c>
      <c r="B390" s="12">
        <v>2</v>
      </c>
      <c r="C390" s="12">
        <v>2</v>
      </c>
      <c r="D390" s="12">
        <v>0</v>
      </c>
      <c r="E390" s="12" t="s">
        <v>71</v>
      </c>
      <c r="F390" s="12"/>
      <c r="G390" s="12" t="s">
        <v>26</v>
      </c>
      <c r="H390" s="12">
        <v>3807271</v>
      </c>
      <c r="I390" s="12" t="s">
        <v>992</v>
      </c>
      <c r="J390" s="12" t="s">
        <v>993</v>
      </c>
    </row>
    <row r="391" spans="1:10" ht="84" x14ac:dyDescent="0.2">
      <c r="A391" s="12" t="s">
        <v>85</v>
      </c>
      <c r="B391" s="12">
        <v>1</v>
      </c>
      <c r="C391" s="12">
        <v>1</v>
      </c>
      <c r="D391" s="12">
        <v>0</v>
      </c>
      <c r="E391" s="12" t="s">
        <v>51</v>
      </c>
      <c r="F391" s="12"/>
      <c r="G391" s="12" t="s">
        <v>11</v>
      </c>
      <c r="H391" s="12">
        <v>4555835</v>
      </c>
      <c r="I391" s="12" t="s">
        <v>53</v>
      </c>
      <c r="J391" s="12" t="s">
        <v>54</v>
      </c>
    </row>
    <row r="392" spans="1:10" ht="84" x14ac:dyDescent="0.2">
      <c r="A392" s="12" t="s">
        <v>77</v>
      </c>
      <c r="B392" s="12">
        <v>2</v>
      </c>
      <c r="C392" s="12">
        <v>1</v>
      </c>
      <c r="D392" s="12">
        <v>1</v>
      </c>
      <c r="E392" s="12" t="s">
        <v>44</v>
      </c>
      <c r="F392" s="12" t="s">
        <v>34</v>
      </c>
      <c r="G392" s="12" t="s">
        <v>11</v>
      </c>
      <c r="H392" s="12">
        <v>15651259</v>
      </c>
      <c r="I392" s="12" t="s">
        <v>141</v>
      </c>
      <c r="J392" s="12" t="s">
        <v>142</v>
      </c>
    </row>
    <row r="393" spans="1:10" ht="70" x14ac:dyDescent="0.2">
      <c r="A393" s="12" t="s">
        <v>32</v>
      </c>
      <c r="B393" s="12">
        <v>1</v>
      </c>
      <c r="C393" s="12">
        <v>1</v>
      </c>
      <c r="D393" s="12">
        <v>0</v>
      </c>
      <c r="E393" s="12" t="s">
        <v>351</v>
      </c>
      <c r="F393" s="12"/>
      <c r="G393" s="12" t="s">
        <v>26</v>
      </c>
      <c r="H393" s="12">
        <v>3249634</v>
      </c>
      <c r="I393" s="12" t="s">
        <v>5298</v>
      </c>
      <c r="J393" s="12" t="s">
        <v>5299</v>
      </c>
    </row>
    <row r="394" spans="1:10" ht="84" x14ac:dyDescent="0.2">
      <c r="A394" s="12" t="s">
        <v>85</v>
      </c>
      <c r="B394" s="12">
        <v>2</v>
      </c>
      <c r="C394" s="12">
        <v>1</v>
      </c>
      <c r="D394" s="12">
        <v>1</v>
      </c>
      <c r="E394" s="12" t="s">
        <v>44</v>
      </c>
      <c r="F394" s="12" t="s">
        <v>34</v>
      </c>
      <c r="G394" s="12" t="s">
        <v>11</v>
      </c>
      <c r="H394" s="12">
        <v>5272631</v>
      </c>
      <c r="I394" s="12" t="s">
        <v>141</v>
      </c>
      <c r="J394" s="12" t="s">
        <v>142</v>
      </c>
    </row>
    <row r="395" spans="1:10" ht="42" x14ac:dyDescent="0.2">
      <c r="A395" s="12" t="s">
        <v>243</v>
      </c>
      <c r="B395" s="12">
        <v>2</v>
      </c>
      <c r="C395" s="12">
        <v>1</v>
      </c>
      <c r="D395" s="12">
        <v>1</v>
      </c>
      <c r="E395" s="12" t="s">
        <v>467</v>
      </c>
      <c r="F395" s="12" t="s">
        <v>34</v>
      </c>
      <c r="G395" s="12" t="s">
        <v>11</v>
      </c>
      <c r="H395" s="12">
        <v>6512399</v>
      </c>
      <c r="I395" s="12" t="s">
        <v>363</v>
      </c>
      <c r="J395" s="12" t="s">
        <v>364</v>
      </c>
    </row>
    <row r="396" spans="1:10" ht="126" x14ac:dyDescent="0.2">
      <c r="A396" s="12" t="s">
        <v>9</v>
      </c>
      <c r="B396" s="12">
        <v>2</v>
      </c>
      <c r="C396" s="12">
        <v>2</v>
      </c>
      <c r="D396" s="12">
        <v>0</v>
      </c>
      <c r="E396" s="12" t="s">
        <v>71</v>
      </c>
      <c r="F396" s="12"/>
      <c r="G396" s="12" t="s">
        <v>11</v>
      </c>
      <c r="H396" s="12">
        <v>6494579</v>
      </c>
      <c r="I396" s="12" t="s">
        <v>53</v>
      </c>
      <c r="J396" s="12" t="s">
        <v>54</v>
      </c>
    </row>
    <row r="397" spans="1:10" ht="84" x14ac:dyDescent="0.2">
      <c r="A397" s="12" t="s">
        <v>9</v>
      </c>
      <c r="B397" s="12">
        <v>1</v>
      </c>
      <c r="C397" s="12">
        <v>0</v>
      </c>
      <c r="D397" s="12">
        <v>1</v>
      </c>
      <c r="E397" s="12"/>
      <c r="F397" s="12" t="s">
        <v>897</v>
      </c>
      <c r="G397" s="12" t="s">
        <v>11</v>
      </c>
      <c r="H397" s="12">
        <v>3760521</v>
      </c>
      <c r="I397" s="12" t="s">
        <v>1006</v>
      </c>
      <c r="J397" s="12" t="s">
        <v>1007</v>
      </c>
    </row>
    <row r="398" spans="1:10" ht="56" x14ac:dyDescent="0.2">
      <c r="A398" s="12" t="s">
        <v>92</v>
      </c>
      <c r="B398" s="12">
        <v>2</v>
      </c>
      <c r="C398" s="12">
        <v>1</v>
      </c>
      <c r="D398" s="12">
        <v>1</v>
      </c>
      <c r="E398" s="12" t="s">
        <v>10</v>
      </c>
      <c r="F398" s="12" t="s">
        <v>159</v>
      </c>
      <c r="G398" s="12" t="s">
        <v>11</v>
      </c>
      <c r="H398" s="12">
        <v>13791842</v>
      </c>
      <c r="I398" s="12" t="s">
        <v>12</v>
      </c>
      <c r="J398" s="12" t="s">
        <v>13</v>
      </c>
    </row>
    <row r="399" spans="1:10" ht="112" x14ac:dyDescent="0.2">
      <c r="A399" s="12" t="s">
        <v>92</v>
      </c>
      <c r="B399" s="12">
        <v>1</v>
      </c>
      <c r="C399" s="12">
        <v>1</v>
      </c>
      <c r="D399" s="12">
        <v>0</v>
      </c>
      <c r="E399" s="12" t="s">
        <v>351</v>
      </c>
      <c r="F399" s="12"/>
      <c r="G399" s="12" t="s">
        <v>11</v>
      </c>
      <c r="H399" s="12">
        <v>8886738</v>
      </c>
      <c r="I399" s="12" t="s">
        <v>1014</v>
      </c>
      <c r="J399" s="12" t="s">
        <v>1015</v>
      </c>
    </row>
    <row r="400" spans="1:10" ht="70" x14ac:dyDescent="0.2">
      <c r="A400" s="12" t="s">
        <v>50</v>
      </c>
      <c r="B400" s="12">
        <v>1</v>
      </c>
      <c r="C400" s="12">
        <v>0</v>
      </c>
      <c r="D400" s="12">
        <v>1</v>
      </c>
      <c r="E400" s="12"/>
      <c r="F400" s="12" t="s">
        <v>159</v>
      </c>
      <c r="G400" s="12" t="s">
        <v>26</v>
      </c>
      <c r="H400" s="12">
        <v>7965434</v>
      </c>
      <c r="I400" s="12" t="s">
        <v>1019</v>
      </c>
      <c r="J400" s="12" t="s">
        <v>1020</v>
      </c>
    </row>
    <row r="401" spans="1:10" ht="140" x14ac:dyDescent="0.2">
      <c r="A401" s="12" t="s">
        <v>32</v>
      </c>
      <c r="B401" s="12">
        <v>2</v>
      </c>
      <c r="C401" s="12">
        <v>1</v>
      </c>
      <c r="D401" s="12">
        <v>1</v>
      </c>
      <c r="E401" s="12" t="s">
        <v>341</v>
      </c>
      <c r="F401" s="12" t="s">
        <v>34</v>
      </c>
      <c r="G401" s="12" t="s">
        <v>11</v>
      </c>
      <c r="H401" s="12">
        <v>12600000</v>
      </c>
      <c r="I401" s="12" t="s">
        <v>35</v>
      </c>
      <c r="J401" s="12" t="s">
        <v>36</v>
      </c>
    </row>
    <row r="402" spans="1:10" ht="56" x14ac:dyDescent="0.2">
      <c r="A402" s="12" t="s">
        <v>143</v>
      </c>
      <c r="B402" s="12">
        <v>2</v>
      </c>
      <c r="C402" s="12">
        <v>1</v>
      </c>
      <c r="D402" s="12">
        <v>1</v>
      </c>
      <c r="E402" s="12" t="s">
        <v>44</v>
      </c>
      <c r="F402" s="12" t="s">
        <v>34</v>
      </c>
      <c r="G402" s="12" t="s">
        <v>11</v>
      </c>
      <c r="H402" s="12">
        <v>4446388</v>
      </c>
      <c r="I402" s="12" t="s">
        <v>45</v>
      </c>
      <c r="J402" s="12" t="s">
        <v>46</v>
      </c>
    </row>
    <row r="403" spans="1:10" ht="98" x14ac:dyDescent="0.2">
      <c r="A403" s="12" t="s">
        <v>85</v>
      </c>
      <c r="B403" s="12">
        <v>4</v>
      </c>
      <c r="C403" s="12">
        <v>1</v>
      </c>
      <c r="D403" s="12">
        <v>3</v>
      </c>
      <c r="E403" s="12" t="s">
        <v>25</v>
      </c>
      <c r="F403" s="12" t="s">
        <v>1027</v>
      </c>
      <c r="G403" s="12" t="s">
        <v>11</v>
      </c>
      <c r="H403" s="12">
        <v>18326288</v>
      </c>
      <c r="I403" s="12" t="s">
        <v>144</v>
      </c>
      <c r="J403" s="12" t="s">
        <v>145</v>
      </c>
    </row>
    <row r="404" spans="1:10" ht="112" x14ac:dyDescent="0.2">
      <c r="A404" s="12" t="s">
        <v>17</v>
      </c>
      <c r="B404" s="12">
        <v>0</v>
      </c>
      <c r="C404" s="12">
        <v>0</v>
      </c>
      <c r="D404" s="12">
        <v>0</v>
      </c>
      <c r="E404" s="12"/>
      <c r="F404" s="12"/>
      <c r="G404" s="12" t="s">
        <v>26</v>
      </c>
      <c r="H404" s="12">
        <v>4797755</v>
      </c>
      <c r="I404" s="12" t="s">
        <v>150</v>
      </c>
      <c r="J404" s="12" t="s">
        <v>151</v>
      </c>
    </row>
    <row r="405" spans="1:10" ht="126" x14ac:dyDescent="0.2">
      <c r="A405" s="12" t="s">
        <v>9</v>
      </c>
      <c r="B405" s="12">
        <v>2</v>
      </c>
      <c r="C405" s="12">
        <v>0</v>
      </c>
      <c r="D405" s="12">
        <v>2</v>
      </c>
      <c r="E405" s="12"/>
      <c r="F405" s="12" t="s">
        <v>823</v>
      </c>
      <c r="G405" s="12" t="s">
        <v>26</v>
      </c>
      <c r="H405" s="12">
        <v>3700685</v>
      </c>
      <c r="I405" s="12" t="s">
        <v>1124</v>
      </c>
      <c r="J405" s="12" t="s">
        <v>1125</v>
      </c>
    </row>
    <row r="406" spans="1:10" ht="112" x14ac:dyDescent="0.2">
      <c r="A406" s="12" t="s">
        <v>117</v>
      </c>
      <c r="B406" s="12">
        <v>2</v>
      </c>
      <c r="C406" s="12">
        <v>1</v>
      </c>
      <c r="D406" s="12">
        <v>1</v>
      </c>
      <c r="E406" s="12" t="s">
        <v>1032</v>
      </c>
      <c r="F406" s="12" t="s">
        <v>34</v>
      </c>
      <c r="G406" s="12" t="s">
        <v>11</v>
      </c>
      <c r="H406" s="12">
        <v>13344260</v>
      </c>
      <c r="I406" s="12" t="s">
        <v>1033</v>
      </c>
      <c r="J406" s="12" t="s">
        <v>1034</v>
      </c>
    </row>
    <row r="407" spans="1:10" ht="70" x14ac:dyDescent="0.2">
      <c r="A407" s="12" t="s">
        <v>92</v>
      </c>
      <c r="B407" s="12">
        <v>2</v>
      </c>
      <c r="C407" s="12">
        <v>1</v>
      </c>
      <c r="D407" s="12">
        <v>1</v>
      </c>
      <c r="E407" s="12" t="s">
        <v>351</v>
      </c>
      <c r="F407" s="12" t="s">
        <v>52</v>
      </c>
      <c r="G407" s="12" t="s">
        <v>11</v>
      </c>
      <c r="H407" s="12">
        <v>13166869</v>
      </c>
      <c r="I407" s="12" t="s">
        <v>1038</v>
      </c>
      <c r="J407" s="12" t="s">
        <v>1039</v>
      </c>
    </row>
    <row r="408" spans="1:10" ht="70" x14ac:dyDescent="0.2">
      <c r="A408" s="12" t="s">
        <v>77</v>
      </c>
      <c r="B408" s="12">
        <v>2</v>
      </c>
      <c r="C408" s="12">
        <v>1</v>
      </c>
      <c r="D408" s="12">
        <v>1</v>
      </c>
      <c r="E408" s="12" t="s">
        <v>954</v>
      </c>
      <c r="F408" s="12" t="s">
        <v>124</v>
      </c>
      <c r="G408" s="12" t="s">
        <v>11</v>
      </c>
      <c r="H408" s="12">
        <v>15322727</v>
      </c>
      <c r="I408" s="12" t="s">
        <v>5300</v>
      </c>
      <c r="J408" s="12" t="s">
        <v>5301</v>
      </c>
    </row>
    <row r="409" spans="1:10" ht="126" x14ac:dyDescent="0.2">
      <c r="A409" s="12" t="s">
        <v>550</v>
      </c>
      <c r="B409" s="12">
        <v>1</v>
      </c>
      <c r="C409" s="12">
        <v>1</v>
      </c>
      <c r="D409" s="12">
        <v>0</v>
      </c>
      <c r="E409" s="12" t="s">
        <v>25</v>
      </c>
      <c r="F409" s="12"/>
      <c r="G409" s="12" t="s">
        <v>26</v>
      </c>
      <c r="H409" s="12">
        <v>8757813</v>
      </c>
      <c r="I409" s="12" t="s">
        <v>27</v>
      </c>
      <c r="J409" s="12" t="s">
        <v>28</v>
      </c>
    </row>
    <row r="410" spans="1:10" ht="126" x14ac:dyDescent="0.2">
      <c r="A410" s="12" t="s">
        <v>9</v>
      </c>
      <c r="B410" s="12">
        <v>1</v>
      </c>
      <c r="C410" s="12">
        <v>1</v>
      </c>
      <c r="D410" s="12">
        <v>0</v>
      </c>
      <c r="E410" s="12" t="s">
        <v>25</v>
      </c>
      <c r="F410" s="12"/>
      <c r="G410" s="12" t="s">
        <v>11</v>
      </c>
      <c r="H410" s="12">
        <v>5468756</v>
      </c>
      <c r="I410" s="12" t="s">
        <v>1046</v>
      </c>
      <c r="J410" s="12" t="s">
        <v>1047</v>
      </c>
    </row>
    <row r="411" spans="1:10" ht="84" x14ac:dyDescent="0.2">
      <c r="A411" s="12" t="s">
        <v>32</v>
      </c>
      <c r="B411" s="12">
        <v>1</v>
      </c>
      <c r="C411" s="12">
        <v>1</v>
      </c>
      <c r="D411" s="12">
        <v>0</v>
      </c>
      <c r="E411" s="12" t="s">
        <v>1051</v>
      </c>
      <c r="F411" s="12"/>
      <c r="G411" s="12" t="s">
        <v>26</v>
      </c>
      <c r="H411" s="12">
        <v>5153347</v>
      </c>
      <c r="I411" s="12" t="s">
        <v>454</v>
      </c>
      <c r="J411" s="12" t="s">
        <v>455</v>
      </c>
    </row>
    <row r="412" spans="1:10" ht="56" x14ac:dyDescent="0.2">
      <c r="A412" s="12" t="s">
        <v>92</v>
      </c>
      <c r="B412" s="12">
        <v>0</v>
      </c>
      <c r="C412" s="12">
        <v>0</v>
      </c>
      <c r="D412" s="12">
        <v>0</v>
      </c>
      <c r="E412" s="12"/>
      <c r="F412" s="12"/>
      <c r="G412" s="12" t="s">
        <v>26</v>
      </c>
      <c r="H412" s="12">
        <v>6159053</v>
      </c>
      <c r="I412" s="12" t="s">
        <v>214</v>
      </c>
      <c r="J412" s="12" t="s">
        <v>215</v>
      </c>
    </row>
    <row r="413" spans="1:10" ht="70" x14ac:dyDescent="0.2">
      <c r="A413" s="12" t="s">
        <v>85</v>
      </c>
      <c r="B413" s="12">
        <v>2</v>
      </c>
      <c r="C413" s="12">
        <v>1</v>
      </c>
      <c r="D413" s="12">
        <v>1</v>
      </c>
      <c r="E413" s="12" t="s">
        <v>123</v>
      </c>
      <c r="F413" s="12" t="s">
        <v>124</v>
      </c>
      <c r="G413" s="12" t="s">
        <v>11</v>
      </c>
      <c r="H413" s="12">
        <v>7007896</v>
      </c>
      <c r="I413" s="12" t="s">
        <v>125</v>
      </c>
      <c r="J413" s="12" t="s">
        <v>126</v>
      </c>
    </row>
    <row r="414" spans="1:10" ht="84" x14ac:dyDescent="0.2">
      <c r="A414" s="12" t="s">
        <v>85</v>
      </c>
      <c r="B414" s="12">
        <v>2</v>
      </c>
      <c r="C414" s="12">
        <v>1</v>
      </c>
      <c r="D414" s="12">
        <v>1</v>
      </c>
      <c r="E414" s="12" t="s">
        <v>33</v>
      </c>
      <c r="F414" s="12" t="s">
        <v>34</v>
      </c>
      <c r="G414" s="12" t="s">
        <v>11</v>
      </c>
      <c r="H414" s="12">
        <v>5287428</v>
      </c>
      <c r="I414" s="12" t="s">
        <v>141</v>
      </c>
      <c r="J414" s="12" t="s">
        <v>142</v>
      </c>
    </row>
    <row r="415" spans="1:10" ht="70" x14ac:dyDescent="0.2">
      <c r="A415" s="12" t="s">
        <v>77</v>
      </c>
      <c r="B415" s="12">
        <v>2</v>
      </c>
      <c r="C415" s="12">
        <v>1</v>
      </c>
      <c r="D415" s="12">
        <v>1</v>
      </c>
      <c r="E415" s="12" t="s">
        <v>123</v>
      </c>
      <c r="F415" s="12" t="s">
        <v>124</v>
      </c>
      <c r="G415" s="12" t="s">
        <v>11</v>
      </c>
      <c r="H415" s="12">
        <v>6806682</v>
      </c>
      <c r="I415" s="12" t="s">
        <v>125</v>
      </c>
      <c r="J415" s="12" t="s">
        <v>126</v>
      </c>
    </row>
    <row r="416" spans="1:10" ht="84" x14ac:dyDescent="0.2">
      <c r="A416" s="12" t="s">
        <v>9</v>
      </c>
      <c r="B416" s="12">
        <v>2</v>
      </c>
      <c r="C416" s="12">
        <v>1</v>
      </c>
      <c r="D416" s="12">
        <v>1</v>
      </c>
      <c r="E416" s="12" t="s">
        <v>44</v>
      </c>
      <c r="F416" s="12" t="s">
        <v>34</v>
      </c>
      <c r="G416" s="12" t="s">
        <v>11</v>
      </c>
      <c r="H416" s="12">
        <v>7680759</v>
      </c>
      <c r="I416" s="12" t="s">
        <v>141</v>
      </c>
      <c r="J416" s="12" t="s">
        <v>142</v>
      </c>
    </row>
    <row r="417" spans="1:10" ht="84" x14ac:dyDescent="0.2">
      <c r="A417" s="12" t="s">
        <v>99</v>
      </c>
      <c r="B417" s="12">
        <v>2</v>
      </c>
      <c r="C417" s="12">
        <v>1</v>
      </c>
      <c r="D417" s="12">
        <v>1</v>
      </c>
      <c r="E417" s="12" t="s">
        <v>640</v>
      </c>
      <c r="F417" s="12" t="s">
        <v>124</v>
      </c>
      <c r="G417" s="12" t="s">
        <v>11</v>
      </c>
      <c r="H417" s="12">
        <v>13307424</v>
      </c>
      <c r="I417" s="12" t="s">
        <v>641</v>
      </c>
      <c r="J417" s="12" t="s">
        <v>642</v>
      </c>
    </row>
    <row r="418" spans="1:10" ht="154" x14ac:dyDescent="0.2">
      <c r="A418" s="12" t="s">
        <v>550</v>
      </c>
      <c r="B418" s="12">
        <v>1</v>
      </c>
      <c r="C418" s="12">
        <v>1</v>
      </c>
      <c r="D418" s="12">
        <v>0</v>
      </c>
      <c r="E418" s="12" t="s">
        <v>640</v>
      </c>
      <c r="F418" s="12"/>
      <c r="G418" s="12" t="s">
        <v>11</v>
      </c>
      <c r="H418" s="12">
        <v>9388870</v>
      </c>
      <c r="I418" s="12" t="s">
        <v>1547</v>
      </c>
      <c r="J418" s="12" t="s">
        <v>1548</v>
      </c>
    </row>
    <row r="419" spans="1:10" ht="98" x14ac:dyDescent="0.2">
      <c r="A419" s="12" t="s">
        <v>9</v>
      </c>
      <c r="B419" s="12">
        <v>0</v>
      </c>
      <c r="C419" s="12">
        <v>0</v>
      </c>
      <c r="D419" s="12">
        <v>0</v>
      </c>
      <c r="E419" s="12"/>
      <c r="F419" s="12"/>
      <c r="G419" s="12" t="s">
        <v>26</v>
      </c>
      <c r="H419" s="12">
        <v>11339898</v>
      </c>
      <c r="I419" s="12" t="s">
        <v>3176</v>
      </c>
      <c r="J419" s="12" t="s">
        <v>3177</v>
      </c>
    </row>
    <row r="420" spans="1:10" ht="84" x14ac:dyDescent="0.2">
      <c r="A420" s="12" t="s">
        <v>9</v>
      </c>
      <c r="B420" s="12">
        <v>2</v>
      </c>
      <c r="C420" s="12">
        <v>1</v>
      </c>
      <c r="D420" s="12">
        <v>1</v>
      </c>
      <c r="E420" s="12" t="s">
        <v>341</v>
      </c>
      <c r="F420" s="12" t="s">
        <v>34</v>
      </c>
      <c r="G420" s="12" t="s">
        <v>11</v>
      </c>
      <c r="H420" s="12">
        <v>15681212</v>
      </c>
      <c r="I420" s="12" t="s">
        <v>141</v>
      </c>
      <c r="J420" s="12" t="s">
        <v>142</v>
      </c>
    </row>
    <row r="421" spans="1:10" ht="140" x14ac:dyDescent="0.2">
      <c r="A421" s="12" t="s">
        <v>9</v>
      </c>
      <c r="B421" s="12">
        <v>2</v>
      </c>
      <c r="C421" s="12">
        <v>1</v>
      </c>
      <c r="D421" s="12">
        <v>1</v>
      </c>
      <c r="E421" s="12" t="s">
        <v>341</v>
      </c>
      <c r="F421" s="12" t="s">
        <v>34</v>
      </c>
      <c r="G421" s="12" t="s">
        <v>11</v>
      </c>
      <c r="H421" s="12">
        <v>7093438</v>
      </c>
      <c r="I421" s="12" t="s">
        <v>35</v>
      </c>
      <c r="J421" s="12" t="s">
        <v>36</v>
      </c>
    </row>
    <row r="422" spans="1:10" ht="56" x14ac:dyDescent="0.2">
      <c r="A422" s="12" t="s">
        <v>9</v>
      </c>
      <c r="B422" s="12">
        <v>2</v>
      </c>
      <c r="C422" s="12">
        <v>1</v>
      </c>
      <c r="D422" s="12">
        <v>1</v>
      </c>
      <c r="E422" s="12" t="s">
        <v>106</v>
      </c>
      <c r="F422" s="12" t="s">
        <v>34</v>
      </c>
      <c r="G422" s="12" t="s">
        <v>11</v>
      </c>
      <c r="H422" s="12">
        <v>4906886</v>
      </c>
      <c r="I422" s="12" t="s">
        <v>416</v>
      </c>
      <c r="J422" s="12" t="s">
        <v>417</v>
      </c>
    </row>
    <row r="423" spans="1:10" ht="154" x14ac:dyDescent="0.2">
      <c r="A423" s="12" t="s">
        <v>9</v>
      </c>
      <c r="B423" s="12">
        <v>2</v>
      </c>
      <c r="C423" s="12">
        <v>1</v>
      </c>
      <c r="D423" s="12">
        <v>1</v>
      </c>
      <c r="E423" s="12" t="s">
        <v>166</v>
      </c>
      <c r="F423" s="12" t="s">
        <v>34</v>
      </c>
      <c r="G423" s="12" t="s">
        <v>11</v>
      </c>
      <c r="H423" s="12">
        <v>6759190</v>
      </c>
      <c r="I423" s="12" t="s">
        <v>167</v>
      </c>
      <c r="J423" s="12" t="s">
        <v>168</v>
      </c>
    </row>
    <row r="424" spans="1:10" ht="70" x14ac:dyDescent="0.2">
      <c r="A424" s="12" t="s">
        <v>9</v>
      </c>
      <c r="B424" s="12">
        <v>1</v>
      </c>
      <c r="C424" s="12">
        <v>1</v>
      </c>
      <c r="D424" s="12">
        <v>0</v>
      </c>
      <c r="E424" s="12" t="s">
        <v>351</v>
      </c>
      <c r="F424" s="12"/>
      <c r="G424" s="12" t="s">
        <v>26</v>
      </c>
      <c r="H424" s="12">
        <v>4437460</v>
      </c>
      <c r="I424" s="12" t="s">
        <v>1073</v>
      </c>
      <c r="J424" s="12" t="s">
        <v>1074</v>
      </c>
    </row>
    <row r="425" spans="1:10" ht="56" x14ac:dyDescent="0.2">
      <c r="A425" s="12" t="s">
        <v>92</v>
      </c>
      <c r="B425" s="12">
        <v>2</v>
      </c>
      <c r="C425" s="12">
        <v>1</v>
      </c>
      <c r="D425" s="12">
        <v>1</v>
      </c>
      <c r="E425" s="12" t="s">
        <v>106</v>
      </c>
      <c r="F425" s="12" t="s">
        <v>34</v>
      </c>
      <c r="G425" s="12" t="s">
        <v>11</v>
      </c>
      <c r="H425" s="12">
        <v>7065250</v>
      </c>
      <c r="I425" s="12" t="s">
        <v>45</v>
      </c>
      <c r="J425" s="12" t="s">
        <v>46</v>
      </c>
    </row>
    <row r="426" spans="1:10" ht="84" x14ac:dyDescent="0.2">
      <c r="A426" s="12" t="s">
        <v>105</v>
      </c>
      <c r="B426" s="12">
        <v>2</v>
      </c>
      <c r="C426" s="12">
        <v>1</v>
      </c>
      <c r="D426" s="12">
        <v>1</v>
      </c>
      <c r="E426" s="12" t="s">
        <v>896</v>
      </c>
      <c r="F426" s="12" t="s">
        <v>897</v>
      </c>
      <c r="G426" s="12" t="s">
        <v>11</v>
      </c>
      <c r="H426" s="12">
        <v>5636435</v>
      </c>
      <c r="I426" s="12" t="s">
        <v>1006</v>
      </c>
      <c r="J426" s="12" t="s">
        <v>1007</v>
      </c>
    </row>
    <row r="427" spans="1:10" ht="84" x14ac:dyDescent="0.2">
      <c r="A427" s="12" t="s">
        <v>32</v>
      </c>
      <c r="B427" s="12">
        <v>2</v>
      </c>
      <c r="C427" s="12">
        <v>1</v>
      </c>
      <c r="D427" s="12">
        <v>1</v>
      </c>
      <c r="E427" s="12" t="s">
        <v>106</v>
      </c>
      <c r="F427" s="12" t="s">
        <v>34</v>
      </c>
      <c r="G427" s="12" t="s">
        <v>11</v>
      </c>
      <c r="H427" s="12">
        <v>5352419</v>
      </c>
      <c r="I427" s="12" t="s">
        <v>141</v>
      </c>
      <c r="J427" s="12" t="s">
        <v>142</v>
      </c>
    </row>
    <row r="428" spans="1:10" ht="56" x14ac:dyDescent="0.2">
      <c r="A428" s="12" t="s">
        <v>9</v>
      </c>
      <c r="B428" s="12">
        <v>2</v>
      </c>
      <c r="C428" s="12">
        <v>1</v>
      </c>
      <c r="D428" s="12">
        <v>1</v>
      </c>
      <c r="E428" s="12" t="s">
        <v>341</v>
      </c>
      <c r="F428" s="12" t="s">
        <v>34</v>
      </c>
      <c r="G428" s="12" t="s">
        <v>11</v>
      </c>
      <c r="H428" s="12">
        <v>5052315</v>
      </c>
      <c r="I428" s="12" t="s">
        <v>45</v>
      </c>
      <c r="J428" s="12" t="s">
        <v>46</v>
      </c>
    </row>
    <row r="429" spans="1:10" ht="84" x14ac:dyDescent="0.2">
      <c r="A429" s="12" t="s">
        <v>101</v>
      </c>
      <c r="B429" s="12">
        <v>1</v>
      </c>
      <c r="C429" s="12">
        <v>1</v>
      </c>
      <c r="D429" s="12">
        <v>0</v>
      </c>
      <c r="E429" s="12" t="s">
        <v>25</v>
      </c>
      <c r="F429" s="12"/>
      <c r="G429" s="12" t="s">
        <v>26</v>
      </c>
      <c r="H429" s="12">
        <v>14195058</v>
      </c>
      <c r="I429" s="12" t="s">
        <v>72</v>
      </c>
      <c r="J429" s="12" t="s">
        <v>73</v>
      </c>
    </row>
    <row r="430" spans="1:10" ht="140" x14ac:dyDescent="0.2">
      <c r="A430" s="12" t="s">
        <v>117</v>
      </c>
      <c r="B430" s="12">
        <v>2</v>
      </c>
      <c r="C430" s="12">
        <v>1</v>
      </c>
      <c r="D430" s="12">
        <v>1</v>
      </c>
      <c r="E430" s="12" t="s">
        <v>896</v>
      </c>
      <c r="F430" s="12" t="s">
        <v>897</v>
      </c>
      <c r="G430" s="12" t="s">
        <v>11</v>
      </c>
      <c r="H430" s="12">
        <v>5072000</v>
      </c>
      <c r="I430" s="12" t="s">
        <v>1087</v>
      </c>
      <c r="J430" s="12" t="s">
        <v>1088</v>
      </c>
    </row>
    <row r="431" spans="1:10" ht="70" x14ac:dyDescent="0.2">
      <c r="A431" s="12" t="s">
        <v>9</v>
      </c>
      <c r="B431" s="12">
        <v>3</v>
      </c>
      <c r="C431" s="12">
        <v>1</v>
      </c>
      <c r="D431" s="12">
        <v>2</v>
      </c>
      <c r="E431" s="12" t="s">
        <v>351</v>
      </c>
      <c r="F431" s="12" t="s">
        <v>3319</v>
      </c>
      <c r="G431" s="12" t="s">
        <v>11</v>
      </c>
      <c r="H431" s="12">
        <v>10063028</v>
      </c>
      <c r="I431" s="12" t="s">
        <v>3215</v>
      </c>
      <c r="J431" s="12" t="s">
        <v>3216</v>
      </c>
    </row>
    <row r="432" spans="1:10" ht="112" x14ac:dyDescent="0.2">
      <c r="A432" s="12" t="s">
        <v>92</v>
      </c>
      <c r="B432" s="12">
        <v>1</v>
      </c>
      <c r="C432" s="12">
        <v>0</v>
      </c>
      <c r="D432" s="12">
        <v>1</v>
      </c>
      <c r="E432" s="12"/>
      <c r="F432" s="12" t="s">
        <v>213</v>
      </c>
      <c r="G432" s="12" t="s">
        <v>26</v>
      </c>
      <c r="H432" s="12">
        <v>8630921</v>
      </c>
      <c r="I432" s="12" t="s">
        <v>150</v>
      </c>
      <c r="J432" s="12" t="s">
        <v>151</v>
      </c>
    </row>
    <row r="433" spans="1:10" ht="126" x14ac:dyDescent="0.2">
      <c r="A433" s="12" t="s">
        <v>143</v>
      </c>
      <c r="B433" s="12">
        <v>1</v>
      </c>
      <c r="C433" s="12">
        <v>1</v>
      </c>
      <c r="D433" s="12">
        <v>0</v>
      </c>
      <c r="E433" s="12" t="s">
        <v>25</v>
      </c>
      <c r="F433" s="12"/>
      <c r="G433" s="12" t="s">
        <v>11</v>
      </c>
      <c r="H433" s="12">
        <v>5294404</v>
      </c>
      <c r="I433" s="12" t="s">
        <v>1092</v>
      </c>
      <c r="J433" s="12" t="s">
        <v>1093</v>
      </c>
    </row>
    <row r="434" spans="1:10" ht="84" x14ac:dyDescent="0.2">
      <c r="A434" s="12" t="s">
        <v>17</v>
      </c>
      <c r="B434" s="12">
        <v>2</v>
      </c>
      <c r="C434" s="12">
        <v>1</v>
      </c>
      <c r="D434" s="12">
        <v>1</v>
      </c>
      <c r="E434" s="12" t="s">
        <v>44</v>
      </c>
      <c r="F434" s="12" t="s">
        <v>34</v>
      </c>
      <c r="G434" s="12" t="s">
        <v>11</v>
      </c>
      <c r="H434" s="12">
        <v>8781059</v>
      </c>
      <c r="I434" s="12" t="s">
        <v>141</v>
      </c>
      <c r="J434" s="12" t="s">
        <v>142</v>
      </c>
    </row>
    <row r="435" spans="1:10" ht="98" x14ac:dyDescent="0.2">
      <c r="A435" s="12" t="s">
        <v>212</v>
      </c>
      <c r="B435" s="12">
        <v>1</v>
      </c>
      <c r="C435" s="12">
        <v>1</v>
      </c>
      <c r="D435" s="12">
        <v>0</v>
      </c>
      <c r="E435" s="12" t="s">
        <v>25</v>
      </c>
      <c r="F435" s="12"/>
      <c r="G435" s="12" t="s">
        <v>11</v>
      </c>
      <c r="H435" s="12">
        <v>5603456</v>
      </c>
      <c r="I435" s="12" t="s">
        <v>153</v>
      </c>
      <c r="J435" s="12" t="s">
        <v>154</v>
      </c>
    </row>
    <row r="436" spans="1:10" ht="70" x14ac:dyDescent="0.2">
      <c r="A436" s="12" t="s">
        <v>32</v>
      </c>
      <c r="B436" s="12">
        <v>0</v>
      </c>
      <c r="C436" s="12">
        <v>0</v>
      </c>
      <c r="D436" s="12">
        <v>0</v>
      </c>
      <c r="E436" s="12"/>
      <c r="F436" s="12"/>
      <c r="G436" s="12" t="s">
        <v>11</v>
      </c>
      <c r="H436" s="12">
        <v>14470578</v>
      </c>
      <c r="I436" s="12" t="s">
        <v>2506</v>
      </c>
      <c r="J436" s="12" t="s">
        <v>2507</v>
      </c>
    </row>
    <row r="437" spans="1:10" ht="42" x14ac:dyDescent="0.2">
      <c r="A437" s="12" t="s">
        <v>9</v>
      </c>
      <c r="B437" s="12">
        <v>2</v>
      </c>
      <c r="C437" s="12">
        <v>1</v>
      </c>
      <c r="D437" s="12">
        <v>1</v>
      </c>
      <c r="E437" s="12" t="s">
        <v>1213</v>
      </c>
      <c r="F437" s="12" t="s">
        <v>159</v>
      </c>
      <c r="G437" s="12" t="s">
        <v>26</v>
      </c>
      <c r="H437" s="12">
        <v>9359912</v>
      </c>
      <c r="I437" s="12" t="s">
        <v>540</v>
      </c>
      <c r="J437" s="12" t="s">
        <v>541</v>
      </c>
    </row>
    <row r="438" spans="1:10" ht="84" x14ac:dyDescent="0.2">
      <c r="A438" s="12" t="s">
        <v>9</v>
      </c>
      <c r="B438" s="12">
        <v>1</v>
      </c>
      <c r="C438" s="12">
        <v>0</v>
      </c>
      <c r="D438" s="12">
        <v>1</v>
      </c>
      <c r="E438" s="12"/>
      <c r="F438" s="12" t="s">
        <v>352</v>
      </c>
      <c r="G438" s="12" t="s">
        <v>26</v>
      </c>
      <c r="H438" s="12">
        <v>9120000</v>
      </c>
      <c r="I438" s="12" t="s">
        <v>828</v>
      </c>
      <c r="J438" s="12" t="s">
        <v>829</v>
      </c>
    </row>
    <row r="439" spans="1:10" ht="140" x14ac:dyDescent="0.2">
      <c r="A439" s="12" t="s">
        <v>32</v>
      </c>
      <c r="B439" s="12">
        <v>0</v>
      </c>
      <c r="C439" s="12">
        <v>0</v>
      </c>
      <c r="D439" s="12">
        <v>0</v>
      </c>
      <c r="E439" s="12"/>
      <c r="F439" s="12"/>
      <c r="G439" s="12" t="s">
        <v>26</v>
      </c>
      <c r="H439" s="12">
        <v>4930357</v>
      </c>
      <c r="I439" s="12" t="s">
        <v>751</v>
      </c>
      <c r="J439" s="12" t="s">
        <v>752</v>
      </c>
    </row>
    <row r="440" spans="1:10" ht="84" x14ac:dyDescent="0.2">
      <c r="A440" s="12" t="s">
        <v>9</v>
      </c>
      <c r="B440" s="12">
        <v>1</v>
      </c>
      <c r="C440" s="12">
        <v>0</v>
      </c>
      <c r="D440" s="12">
        <v>1</v>
      </c>
      <c r="E440" s="12"/>
      <c r="F440" s="12" t="s">
        <v>52</v>
      </c>
      <c r="G440" s="12" t="s">
        <v>26</v>
      </c>
      <c r="H440" s="12">
        <v>3167200</v>
      </c>
      <c r="I440" s="12" t="s">
        <v>1101</v>
      </c>
      <c r="J440" s="12" t="s">
        <v>1102</v>
      </c>
    </row>
    <row r="441" spans="1:10" ht="112" x14ac:dyDescent="0.2">
      <c r="A441" s="12" t="s">
        <v>9</v>
      </c>
      <c r="B441" s="12">
        <v>5</v>
      </c>
      <c r="C441" s="12">
        <v>2</v>
      </c>
      <c r="D441" s="12">
        <v>3</v>
      </c>
      <c r="E441" s="12" t="s">
        <v>5302</v>
      </c>
      <c r="F441" s="12" t="s">
        <v>5303</v>
      </c>
      <c r="G441" s="12" t="s">
        <v>11</v>
      </c>
      <c r="H441" s="12">
        <v>11168854</v>
      </c>
      <c r="I441" s="12" t="s">
        <v>383</v>
      </c>
      <c r="J441" s="12" t="s">
        <v>384</v>
      </c>
    </row>
    <row r="442" spans="1:10" ht="56" x14ac:dyDescent="0.2">
      <c r="A442" s="12" t="s">
        <v>64</v>
      </c>
      <c r="B442" s="12">
        <v>1</v>
      </c>
      <c r="C442" s="12">
        <v>1</v>
      </c>
      <c r="D442" s="12">
        <v>0</v>
      </c>
      <c r="E442" s="12" t="s">
        <v>93</v>
      </c>
      <c r="F442" s="12"/>
      <c r="G442" s="12" t="s">
        <v>11</v>
      </c>
      <c r="H442" s="12">
        <v>4572495</v>
      </c>
      <c r="I442" s="12" t="s">
        <v>1106</v>
      </c>
      <c r="J442" s="12" t="s">
        <v>1107</v>
      </c>
    </row>
    <row r="443" spans="1:10" ht="84" x14ac:dyDescent="0.2">
      <c r="A443" s="12" t="s">
        <v>117</v>
      </c>
      <c r="B443" s="12">
        <v>1</v>
      </c>
      <c r="C443" s="12">
        <v>0</v>
      </c>
      <c r="D443" s="12">
        <v>1</v>
      </c>
      <c r="E443" s="12"/>
      <c r="F443" s="12" t="s">
        <v>52</v>
      </c>
      <c r="G443" s="12" t="s">
        <v>26</v>
      </c>
      <c r="H443" s="12">
        <v>5000000</v>
      </c>
      <c r="I443" s="12" t="s">
        <v>1111</v>
      </c>
      <c r="J443" s="12" t="s">
        <v>1112</v>
      </c>
    </row>
    <row r="444" spans="1:10" ht="84" x14ac:dyDescent="0.2">
      <c r="A444" s="12" t="s">
        <v>32</v>
      </c>
      <c r="B444" s="12">
        <v>2</v>
      </c>
      <c r="C444" s="12">
        <v>1</v>
      </c>
      <c r="D444" s="12">
        <v>1</v>
      </c>
      <c r="E444" s="12" t="s">
        <v>896</v>
      </c>
      <c r="F444" s="12" t="s">
        <v>897</v>
      </c>
      <c r="G444" s="12" t="s">
        <v>11</v>
      </c>
      <c r="H444" s="12">
        <v>12228553</v>
      </c>
      <c r="I444" s="12" t="s">
        <v>1006</v>
      </c>
      <c r="J444" s="12" t="s">
        <v>1007</v>
      </c>
    </row>
    <row r="445" spans="1:10" ht="56" x14ac:dyDescent="0.2">
      <c r="A445" s="12" t="s">
        <v>85</v>
      </c>
      <c r="B445" s="12">
        <v>1</v>
      </c>
      <c r="C445" s="12">
        <v>0</v>
      </c>
      <c r="D445" s="12">
        <v>1</v>
      </c>
      <c r="E445" s="12"/>
      <c r="F445" s="12" t="s">
        <v>52</v>
      </c>
      <c r="G445" s="12" t="s">
        <v>26</v>
      </c>
      <c r="H445" s="12">
        <v>14581284</v>
      </c>
      <c r="I445" s="12" t="s">
        <v>214</v>
      </c>
      <c r="J445" s="12" t="s">
        <v>215</v>
      </c>
    </row>
    <row r="446" spans="1:10" ht="70" x14ac:dyDescent="0.2">
      <c r="A446" s="12" t="s">
        <v>117</v>
      </c>
      <c r="B446" s="12">
        <v>2</v>
      </c>
      <c r="C446" s="12">
        <v>1</v>
      </c>
      <c r="D446" s="12">
        <v>1</v>
      </c>
      <c r="E446" s="12" t="s">
        <v>25</v>
      </c>
      <c r="F446" s="12" t="s">
        <v>124</v>
      </c>
      <c r="G446" s="12" t="s">
        <v>11</v>
      </c>
      <c r="H446" s="12">
        <v>9764582</v>
      </c>
      <c r="I446" s="12" t="s">
        <v>1119</v>
      </c>
      <c r="J446" s="12" t="s">
        <v>1120</v>
      </c>
    </row>
    <row r="447" spans="1:10" ht="42" x14ac:dyDescent="0.2">
      <c r="A447" s="12" t="s">
        <v>9</v>
      </c>
      <c r="B447" s="12">
        <v>1</v>
      </c>
      <c r="C447" s="12">
        <v>0</v>
      </c>
      <c r="D447" s="12">
        <v>1</v>
      </c>
      <c r="E447" s="12"/>
      <c r="F447" s="12" t="s">
        <v>52</v>
      </c>
      <c r="G447" s="12" t="s">
        <v>26</v>
      </c>
      <c r="H447" s="12">
        <v>5564590</v>
      </c>
      <c r="I447" s="12" t="s">
        <v>3049</v>
      </c>
      <c r="J447" s="12" t="s">
        <v>3050</v>
      </c>
    </row>
    <row r="448" spans="1:10" ht="56" x14ac:dyDescent="0.2">
      <c r="A448" s="12" t="s">
        <v>17</v>
      </c>
      <c r="B448" s="12">
        <v>2</v>
      </c>
      <c r="C448" s="12">
        <v>1</v>
      </c>
      <c r="D448" s="12">
        <v>1</v>
      </c>
      <c r="E448" s="12" t="s">
        <v>25</v>
      </c>
      <c r="F448" s="12" t="s">
        <v>213</v>
      </c>
      <c r="G448" s="12" t="s">
        <v>11</v>
      </c>
      <c r="H448" s="12">
        <v>7137261</v>
      </c>
      <c r="I448" s="12" t="s">
        <v>2556</v>
      </c>
      <c r="J448" s="12" t="s">
        <v>2557</v>
      </c>
    </row>
    <row r="449" spans="1:10" ht="126" x14ac:dyDescent="0.2">
      <c r="A449" s="12" t="s">
        <v>9</v>
      </c>
      <c r="B449" s="12">
        <v>1</v>
      </c>
      <c r="C449" s="12">
        <v>0</v>
      </c>
      <c r="D449" s="12">
        <v>1</v>
      </c>
      <c r="E449" s="12"/>
      <c r="F449" s="12" t="s">
        <v>213</v>
      </c>
      <c r="G449" s="12" t="s">
        <v>26</v>
      </c>
      <c r="H449" s="12">
        <v>12214878</v>
      </c>
      <c r="I449" s="12" t="s">
        <v>1124</v>
      </c>
      <c r="J449" s="12" t="s">
        <v>1125</v>
      </c>
    </row>
    <row r="450" spans="1:10" ht="84" x14ac:dyDescent="0.2">
      <c r="A450" s="12" t="s">
        <v>32</v>
      </c>
      <c r="B450" s="12">
        <v>1</v>
      </c>
      <c r="C450" s="12">
        <v>1</v>
      </c>
      <c r="D450" s="12">
        <v>0</v>
      </c>
      <c r="E450" s="12" t="s">
        <v>5304</v>
      </c>
      <c r="F450" s="12"/>
      <c r="G450" s="12" t="s">
        <v>26</v>
      </c>
      <c r="H450" s="12">
        <v>9562025</v>
      </c>
      <c r="I450" s="12" t="s">
        <v>828</v>
      </c>
      <c r="J450" s="12" t="s">
        <v>829</v>
      </c>
    </row>
    <row r="451" spans="1:10" ht="70" x14ac:dyDescent="0.2">
      <c r="A451" s="12" t="s">
        <v>92</v>
      </c>
      <c r="B451" s="12">
        <v>1</v>
      </c>
      <c r="C451" s="12">
        <v>0</v>
      </c>
      <c r="D451" s="12">
        <v>1</v>
      </c>
      <c r="E451" s="12"/>
      <c r="F451" s="12" t="s">
        <v>52</v>
      </c>
      <c r="G451" s="12" t="s">
        <v>26</v>
      </c>
      <c r="H451" s="12">
        <v>12000000</v>
      </c>
      <c r="I451" s="12" t="s">
        <v>848</v>
      </c>
      <c r="J451" s="12" t="s">
        <v>849</v>
      </c>
    </row>
    <row r="452" spans="1:10" ht="168" x14ac:dyDescent="0.2">
      <c r="A452" s="12" t="s">
        <v>9</v>
      </c>
      <c r="B452" s="12">
        <v>3</v>
      </c>
      <c r="C452" s="12">
        <v>3</v>
      </c>
      <c r="D452" s="12">
        <v>0</v>
      </c>
      <c r="E452" s="12" t="s">
        <v>1132</v>
      </c>
      <c r="F452" s="12"/>
      <c r="G452" s="12" t="s">
        <v>11</v>
      </c>
      <c r="H452" s="12">
        <v>12885968</v>
      </c>
      <c r="I452" s="12" t="s">
        <v>1133</v>
      </c>
      <c r="J452" s="12" t="s">
        <v>1134</v>
      </c>
    </row>
    <row r="453" spans="1:10" ht="70" x14ac:dyDescent="0.2">
      <c r="A453" s="12" t="s">
        <v>9</v>
      </c>
      <c r="B453" s="12">
        <v>3</v>
      </c>
      <c r="C453" s="12">
        <v>1</v>
      </c>
      <c r="D453" s="12">
        <v>2</v>
      </c>
      <c r="E453" s="12" t="s">
        <v>537</v>
      </c>
      <c r="F453" s="12" t="s">
        <v>985</v>
      </c>
      <c r="G453" s="12" t="s">
        <v>11</v>
      </c>
      <c r="H453" s="12">
        <v>26241343</v>
      </c>
      <c r="I453" s="12" t="s">
        <v>1136</v>
      </c>
      <c r="J453" s="12" t="s">
        <v>1137</v>
      </c>
    </row>
    <row r="454" spans="1:10" ht="70" x14ac:dyDescent="0.2">
      <c r="A454" s="12" t="s">
        <v>77</v>
      </c>
      <c r="B454" s="12">
        <v>2</v>
      </c>
      <c r="C454" s="12">
        <v>1</v>
      </c>
      <c r="D454" s="12">
        <v>1</v>
      </c>
      <c r="E454" s="12" t="s">
        <v>123</v>
      </c>
      <c r="F454" s="12" t="s">
        <v>124</v>
      </c>
      <c r="G454" s="12" t="s">
        <v>11</v>
      </c>
      <c r="H454" s="12">
        <v>9625360</v>
      </c>
      <c r="I454" s="12" t="s">
        <v>125</v>
      </c>
      <c r="J454" s="12" t="s">
        <v>126</v>
      </c>
    </row>
    <row r="455" spans="1:10" ht="126" x14ac:dyDescent="0.2">
      <c r="A455" s="12" t="s">
        <v>9</v>
      </c>
      <c r="B455" s="12">
        <v>2</v>
      </c>
      <c r="C455" s="12">
        <v>2</v>
      </c>
      <c r="D455" s="12">
        <v>0</v>
      </c>
      <c r="E455" s="12" t="s">
        <v>71</v>
      </c>
      <c r="F455" s="12"/>
      <c r="G455" s="12" t="s">
        <v>26</v>
      </c>
      <c r="H455" s="12">
        <v>12790340</v>
      </c>
      <c r="I455" s="12" t="s">
        <v>207</v>
      </c>
      <c r="J455" s="12" t="s">
        <v>208</v>
      </c>
    </row>
    <row r="456" spans="1:10" ht="140" x14ac:dyDescent="0.2">
      <c r="A456" s="12" t="s">
        <v>9</v>
      </c>
      <c r="B456" s="12">
        <v>0</v>
      </c>
      <c r="C456" s="12">
        <v>0</v>
      </c>
      <c r="D456" s="12">
        <v>0</v>
      </c>
      <c r="E456" s="12"/>
      <c r="F456" s="12"/>
      <c r="G456" s="12" t="s">
        <v>26</v>
      </c>
      <c r="H456" s="12">
        <v>8860865</v>
      </c>
      <c r="I456" s="12" t="s">
        <v>160</v>
      </c>
      <c r="J456" s="12" t="s">
        <v>161</v>
      </c>
    </row>
    <row r="457" spans="1:10" ht="56" x14ac:dyDescent="0.2">
      <c r="A457" s="12" t="s">
        <v>9</v>
      </c>
      <c r="B457" s="12">
        <v>2</v>
      </c>
      <c r="C457" s="12">
        <v>0</v>
      </c>
      <c r="D457" s="12">
        <v>2</v>
      </c>
      <c r="E457" s="12"/>
      <c r="F457" s="12" t="s">
        <v>2497</v>
      </c>
      <c r="G457" s="12" t="s">
        <v>26</v>
      </c>
      <c r="H457" s="12">
        <v>5473000</v>
      </c>
      <c r="I457" s="12" t="s">
        <v>180</v>
      </c>
      <c r="J457" s="12" t="s">
        <v>181</v>
      </c>
    </row>
    <row r="458" spans="1:10" ht="126" x14ac:dyDescent="0.2">
      <c r="A458" s="12" t="s">
        <v>9</v>
      </c>
      <c r="B458" s="12">
        <v>3</v>
      </c>
      <c r="C458" s="12">
        <v>2</v>
      </c>
      <c r="D458" s="12">
        <v>1</v>
      </c>
      <c r="E458" s="12" t="s">
        <v>71</v>
      </c>
      <c r="F458" s="12" t="s">
        <v>52</v>
      </c>
      <c r="G458" s="12" t="s">
        <v>11</v>
      </c>
      <c r="H458" s="12">
        <v>19560839</v>
      </c>
      <c r="I458" s="12" t="s">
        <v>722</v>
      </c>
      <c r="J458" s="12" t="s">
        <v>723</v>
      </c>
    </row>
    <row r="459" spans="1:10" ht="98" x14ac:dyDescent="0.2">
      <c r="A459" s="12" t="s">
        <v>143</v>
      </c>
      <c r="B459" s="12">
        <v>0</v>
      </c>
      <c r="C459" s="12">
        <v>0</v>
      </c>
      <c r="D459" s="12">
        <v>0</v>
      </c>
      <c r="E459" s="12"/>
      <c r="F459" s="12"/>
      <c r="G459" s="12" t="s">
        <v>26</v>
      </c>
      <c r="H459" s="12">
        <v>3971122</v>
      </c>
      <c r="I459" s="12" t="s">
        <v>722</v>
      </c>
      <c r="J459" s="12" t="s">
        <v>723</v>
      </c>
    </row>
    <row r="460" spans="1:10" ht="112" x14ac:dyDescent="0.2">
      <c r="A460" s="12" t="s">
        <v>9</v>
      </c>
      <c r="B460" s="12">
        <v>1</v>
      </c>
      <c r="C460" s="12">
        <v>1</v>
      </c>
      <c r="D460" s="12">
        <v>0</v>
      </c>
      <c r="E460" s="12" t="s">
        <v>822</v>
      </c>
      <c r="F460" s="12"/>
      <c r="G460" s="12" t="s">
        <v>26</v>
      </c>
      <c r="H460" s="12">
        <v>13045650</v>
      </c>
      <c r="I460" s="12" t="s">
        <v>5305</v>
      </c>
      <c r="J460" s="12" t="s">
        <v>5306</v>
      </c>
    </row>
    <row r="461" spans="1:10" ht="56" x14ac:dyDescent="0.2">
      <c r="A461" s="12" t="s">
        <v>32</v>
      </c>
      <c r="B461" s="12">
        <v>1</v>
      </c>
      <c r="C461" s="12">
        <v>1</v>
      </c>
      <c r="D461" s="12">
        <v>0</v>
      </c>
      <c r="E461" s="12" t="s">
        <v>10</v>
      </c>
      <c r="F461" s="12"/>
      <c r="G461" s="12" t="s">
        <v>11</v>
      </c>
      <c r="H461" s="12">
        <v>3920317</v>
      </c>
      <c r="I461" s="12" t="s">
        <v>12</v>
      </c>
      <c r="J461" s="12" t="s">
        <v>13</v>
      </c>
    </row>
    <row r="462" spans="1:10" ht="56" x14ac:dyDescent="0.2">
      <c r="A462" s="12" t="s">
        <v>9</v>
      </c>
      <c r="B462" s="12">
        <v>2</v>
      </c>
      <c r="C462" s="12">
        <v>1</v>
      </c>
      <c r="D462" s="12">
        <v>1</v>
      </c>
      <c r="E462" s="12" t="s">
        <v>467</v>
      </c>
      <c r="F462" s="12" t="s">
        <v>34</v>
      </c>
      <c r="G462" s="12" t="s">
        <v>11</v>
      </c>
      <c r="H462" s="12">
        <v>15313699</v>
      </c>
      <c r="I462" s="12" t="s">
        <v>45</v>
      </c>
      <c r="J462" s="12" t="s">
        <v>46</v>
      </c>
    </row>
    <row r="463" spans="1:10" ht="98" x14ac:dyDescent="0.2">
      <c r="A463" s="12" t="s">
        <v>24</v>
      </c>
      <c r="B463" s="12">
        <v>1</v>
      </c>
      <c r="C463" s="12">
        <v>1</v>
      </c>
      <c r="D463" s="12">
        <v>0</v>
      </c>
      <c r="E463" s="12" t="s">
        <v>351</v>
      </c>
      <c r="F463" s="12"/>
      <c r="G463" s="12" t="s">
        <v>11</v>
      </c>
      <c r="H463" s="12">
        <v>5511117</v>
      </c>
      <c r="I463" s="12" t="s">
        <v>1142</v>
      </c>
      <c r="J463" s="12" t="s">
        <v>1143</v>
      </c>
    </row>
    <row r="464" spans="1:10" ht="126" x14ac:dyDescent="0.2">
      <c r="A464" s="12" t="s">
        <v>9</v>
      </c>
      <c r="B464" s="12">
        <v>3</v>
      </c>
      <c r="C464" s="12">
        <v>2</v>
      </c>
      <c r="D464" s="12">
        <v>1</v>
      </c>
      <c r="E464" s="12" t="s">
        <v>71</v>
      </c>
      <c r="F464" s="12" t="s">
        <v>124</v>
      </c>
      <c r="G464" s="12" t="s">
        <v>26</v>
      </c>
      <c r="H464" s="12">
        <v>11694300</v>
      </c>
      <c r="I464" s="12" t="s">
        <v>1146</v>
      </c>
      <c r="J464" s="12" t="s">
        <v>1147</v>
      </c>
    </row>
    <row r="465" spans="1:10" ht="140" x14ac:dyDescent="0.2">
      <c r="A465" s="12" t="s">
        <v>9</v>
      </c>
      <c r="B465" s="12">
        <v>2</v>
      </c>
      <c r="C465" s="12">
        <v>1</v>
      </c>
      <c r="D465" s="12">
        <v>1</v>
      </c>
      <c r="E465" s="12" t="s">
        <v>341</v>
      </c>
      <c r="F465" s="12" t="s">
        <v>34</v>
      </c>
      <c r="G465" s="12" t="s">
        <v>11</v>
      </c>
      <c r="H465" s="12">
        <v>15745081</v>
      </c>
      <c r="I465" s="12" t="s">
        <v>35</v>
      </c>
      <c r="J465" s="12" t="s">
        <v>36</v>
      </c>
    </row>
    <row r="466" spans="1:10" ht="56" x14ac:dyDescent="0.2">
      <c r="A466" s="12" t="s">
        <v>9</v>
      </c>
      <c r="B466" s="12">
        <v>1</v>
      </c>
      <c r="C466" s="12">
        <v>0</v>
      </c>
      <c r="D466" s="12">
        <v>1</v>
      </c>
      <c r="E466" s="12"/>
      <c r="F466" s="12" t="s">
        <v>213</v>
      </c>
      <c r="G466" s="12" t="s">
        <v>26</v>
      </c>
      <c r="H466" s="12">
        <v>5924733</v>
      </c>
      <c r="I466" s="12" t="s">
        <v>214</v>
      </c>
      <c r="J466" s="12" t="s">
        <v>215</v>
      </c>
    </row>
    <row r="467" spans="1:10" ht="56" x14ac:dyDescent="0.2">
      <c r="A467" s="12" t="s">
        <v>101</v>
      </c>
      <c r="B467" s="12">
        <v>1</v>
      </c>
      <c r="C467" s="12">
        <v>1</v>
      </c>
      <c r="D467" s="12">
        <v>0</v>
      </c>
      <c r="E467" s="12" t="s">
        <v>10</v>
      </c>
      <c r="F467" s="12"/>
      <c r="G467" s="12" t="s">
        <v>11</v>
      </c>
      <c r="H467" s="12">
        <v>18545020</v>
      </c>
      <c r="I467" s="12" t="s">
        <v>12</v>
      </c>
      <c r="J467" s="12" t="s">
        <v>13</v>
      </c>
    </row>
    <row r="468" spans="1:10" ht="126" x14ac:dyDescent="0.2">
      <c r="A468" s="12" t="s">
        <v>105</v>
      </c>
      <c r="B468" s="12">
        <v>2</v>
      </c>
      <c r="C468" s="12">
        <v>2</v>
      </c>
      <c r="D468" s="12">
        <v>0</v>
      </c>
      <c r="E468" s="12" t="s">
        <v>71</v>
      </c>
      <c r="F468" s="12"/>
      <c r="G468" s="12" t="s">
        <v>26</v>
      </c>
      <c r="H468" s="12">
        <v>10930800</v>
      </c>
      <c r="I468" s="12" t="s">
        <v>279</v>
      </c>
      <c r="J468" s="12" t="s">
        <v>280</v>
      </c>
    </row>
    <row r="469" spans="1:10" ht="140" x14ac:dyDescent="0.2">
      <c r="A469" s="12" t="s">
        <v>92</v>
      </c>
      <c r="B469" s="12">
        <v>2</v>
      </c>
      <c r="C469" s="12">
        <v>1</v>
      </c>
      <c r="D469" s="12">
        <v>1</v>
      </c>
      <c r="E469" s="12" t="s">
        <v>524</v>
      </c>
      <c r="F469" s="12" t="s">
        <v>34</v>
      </c>
      <c r="G469" s="12" t="s">
        <v>11</v>
      </c>
      <c r="H469" s="12">
        <v>14255939</v>
      </c>
      <c r="I469" s="12" t="s">
        <v>35</v>
      </c>
      <c r="J469" s="12" t="s">
        <v>36</v>
      </c>
    </row>
    <row r="470" spans="1:10" ht="56" x14ac:dyDescent="0.2">
      <c r="A470" s="12" t="s">
        <v>92</v>
      </c>
      <c r="B470" s="12">
        <v>1</v>
      </c>
      <c r="C470" s="12">
        <v>1</v>
      </c>
      <c r="D470" s="12">
        <v>0</v>
      </c>
      <c r="E470" s="12" t="s">
        <v>25</v>
      </c>
      <c r="F470" s="12"/>
      <c r="G470" s="12" t="s">
        <v>11</v>
      </c>
      <c r="H470" s="12">
        <v>4464189</v>
      </c>
      <c r="I470" s="12" t="s">
        <v>301</v>
      </c>
      <c r="J470" s="12" t="s">
        <v>302</v>
      </c>
    </row>
    <row r="471" spans="1:10" ht="154" x14ac:dyDescent="0.2">
      <c r="A471" s="12" t="s">
        <v>101</v>
      </c>
      <c r="B471" s="12">
        <v>1</v>
      </c>
      <c r="C471" s="12">
        <v>1</v>
      </c>
      <c r="D471" s="12">
        <v>0</v>
      </c>
      <c r="E471" s="12" t="s">
        <v>25</v>
      </c>
      <c r="F471" s="12"/>
      <c r="G471" s="12" t="s">
        <v>11</v>
      </c>
      <c r="H471" s="12">
        <v>12112373</v>
      </c>
      <c r="I471" s="12" t="s">
        <v>3642</v>
      </c>
      <c r="J471" s="12" t="s">
        <v>3643</v>
      </c>
    </row>
    <row r="472" spans="1:10" ht="70" x14ac:dyDescent="0.2">
      <c r="A472" s="12" t="s">
        <v>9</v>
      </c>
      <c r="B472" s="12">
        <v>0</v>
      </c>
      <c r="C472" s="12">
        <v>0</v>
      </c>
      <c r="D472" s="12">
        <v>0</v>
      </c>
      <c r="E472" s="12"/>
      <c r="F472" s="12"/>
      <c r="G472" s="12" t="s">
        <v>26</v>
      </c>
      <c r="H472" s="12">
        <v>12616611</v>
      </c>
      <c r="I472" s="12" t="s">
        <v>3873</v>
      </c>
      <c r="J472" s="12" t="s">
        <v>3874</v>
      </c>
    </row>
    <row r="473" spans="1:10" ht="42" x14ac:dyDescent="0.2">
      <c r="A473" s="12" t="s">
        <v>9</v>
      </c>
      <c r="B473" s="12">
        <v>1</v>
      </c>
      <c r="C473" s="12">
        <v>0</v>
      </c>
      <c r="D473" s="12">
        <v>1</v>
      </c>
      <c r="E473" s="12"/>
      <c r="F473" s="12" t="s">
        <v>79</v>
      </c>
      <c r="G473" s="12" t="s">
        <v>26</v>
      </c>
      <c r="H473" s="12">
        <v>11843042</v>
      </c>
      <c r="I473" s="12" t="s">
        <v>12</v>
      </c>
      <c r="J473" s="12" t="s">
        <v>13</v>
      </c>
    </row>
    <row r="474" spans="1:10" ht="84" x14ac:dyDescent="0.2">
      <c r="A474" s="12" t="s">
        <v>9</v>
      </c>
      <c r="B474" s="12">
        <v>1</v>
      </c>
      <c r="C474" s="12">
        <v>1</v>
      </c>
      <c r="D474" s="12">
        <v>0</v>
      </c>
      <c r="E474" s="12" t="s">
        <v>822</v>
      </c>
      <c r="F474" s="12"/>
      <c r="G474" s="12" t="s">
        <v>26</v>
      </c>
      <c r="H474" s="12">
        <v>10407338</v>
      </c>
      <c r="I474" s="12" t="s">
        <v>214</v>
      </c>
      <c r="J474" s="12" t="s">
        <v>215</v>
      </c>
    </row>
    <row r="475" spans="1:10" ht="84" x14ac:dyDescent="0.2">
      <c r="A475" s="12" t="s">
        <v>143</v>
      </c>
      <c r="B475" s="12">
        <v>2</v>
      </c>
      <c r="C475" s="12">
        <v>2</v>
      </c>
      <c r="D475" s="12">
        <v>0</v>
      </c>
      <c r="E475" s="12" t="s">
        <v>51</v>
      </c>
      <c r="F475" s="12"/>
      <c r="G475" s="12" t="s">
        <v>11</v>
      </c>
      <c r="H475" s="12">
        <v>10722390</v>
      </c>
      <c r="I475" s="12" t="s">
        <v>53</v>
      </c>
      <c r="J475" s="12" t="s">
        <v>54</v>
      </c>
    </row>
    <row r="476" spans="1:10" ht="70" x14ac:dyDescent="0.2">
      <c r="A476" s="12" t="s">
        <v>9</v>
      </c>
      <c r="B476" s="12">
        <v>2</v>
      </c>
      <c r="C476" s="12">
        <v>1</v>
      </c>
      <c r="D476" s="12">
        <v>1</v>
      </c>
      <c r="E476" s="12" t="s">
        <v>896</v>
      </c>
      <c r="F476" s="12" t="s">
        <v>897</v>
      </c>
      <c r="G476" s="12" t="s">
        <v>11</v>
      </c>
      <c r="H476" s="12">
        <v>16262620</v>
      </c>
      <c r="I476" s="12" t="s">
        <v>1168</v>
      </c>
      <c r="J476" s="12" t="s">
        <v>1169</v>
      </c>
    </row>
    <row r="477" spans="1:10" ht="84" x14ac:dyDescent="0.2">
      <c r="A477" s="12" t="s">
        <v>9</v>
      </c>
      <c r="B477" s="12">
        <v>3</v>
      </c>
      <c r="C477" s="12">
        <v>2</v>
      </c>
      <c r="D477" s="12">
        <v>1</v>
      </c>
      <c r="E477" s="12" t="s">
        <v>945</v>
      </c>
      <c r="F477" s="12" t="s">
        <v>34</v>
      </c>
      <c r="G477" s="12" t="s">
        <v>11</v>
      </c>
      <c r="H477" s="12">
        <v>12079076</v>
      </c>
      <c r="I477" s="12" t="s">
        <v>141</v>
      </c>
      <c r="J477" s="12" t="s">
        <v>142</v>
      </c>
    </row>
    <row r="478" spans="1:10" ht="42" x14ac:dyDescent="0.2">
      <c r="A478" s="12" t="s">
        <v>50</v>
      </c>
      <c r="B478" s="12">
        <v>0</v>
      </c>
      <c r="C478" s="12">
        <v>0</v>
      </c>
      <c r="D478" s="12">
        <v>0</v>
      </c>
      <c r="E478" s="12"/>
      <c r="F478" s="12"/>
      <c r="G478" s="12" t="s">
        <v>11</v>
      </c>
      <c r="H478" s="12">
        <v>10756645</v>
      </c>
      <c r="I478" s="12" t="s">
        <v>1176</v>
      </c>
      <c r="J478" s="12" t="s">
        <v>1177</v>
      </c>
    </row>
    <row r="479" spans="1:10" ht="112" x14ac:dyDescent="0.2">
      <c r="A479" s="12" t="s">
        <v>143</v>
      </c>
      <c r="B479" s="12">
        <v>4</v>
      </c>
      <c r="C479" s="12">
        <v>3</v>
      </c>
      <c r="D479" s="12">
        <v>1</v>
      </c>
      <c r="E479" s="12" t="s">
        <v>1181</v>
      </c>
      <c r="F479" s="12" t="s">
        <v>34</v>
      </c>
      <c r="G479" s="12" t="s">
        <v>11</v>
      </c>
      <c r="H479" s="12">
        <v>6266256</v>
      </c>
      <c r="I479" s="12" t="s">
        <v>363</v>
      </c>
      <c r="J479" s="12" t="s">
        <v>364</v>
      </c>
    </row>
    <row r="480" spans="1:10" ht="140" x14ac:dyDescent="0.2">
      <c r="A480" s="12" t="s">
        <v>50</v>
      </c>
      <c r="B480" s="12">
        <v>2</v>
      </c>
      <c r="C480" s="12">
        <v>2</v>
      </c>
      <c r="D480" s="12">
        <v>0</v>
      </c>
      <c r="E480" s="12" t="s">
        <v>71</v>
      </c>
      <c r="F480" s="12"/>
      <c r="G480" s="12" t="s">
        <v>11</v>
      </c>
      <c r="H480" s="12">
        <v>4527893</v>
      </c>
      <c r="I480" s="12" t="s">
        <v>35</v>
      </c>
      <c r="J480" s="12" t="s">
        <v>36</v>
      </c>
    </row>
    <row r="481" spans="1:10" ht="140" x14ac:dyDescent="0.2">
      <c r="A481" s="12" t="s">
        <v>9</v>
      </c>
      <c r="B481" s="12">
        <v>1</v>
      </c>
      <c r="C481" s="12">
        <v>1</v>
      </c>
      <c r="D481" s="12">
        <v>0</v>
      </c>
      <c r="E481" s="12" t="s">
        <v>158</v>
      </c>
      <c r="F481" s="12"/>
      <c r="G481" s="12" t="s">
        <v>26</v>
      </c>
      <c r="H481" s="12">
        <v>5857321</v>
      </c>
      <c r="I481" s="12" t="s">
        <v>292</v>
      </c>
      <c r="J481" s="12" t="s">
        <v>293</v>
      </c>
    </row>
    <row r="482" spans="1:10" ht="84" x14ac:dyDescent="0.2">
      <c r="A482" s="12" t="s">
        <v>9</v>
      </c>
      <c r="B482" s="12">
        <v>2</v>
      </c>
      <c r="C482" s="12">
        <v>1</v>
      </c>
      <c r="D482" s="12">
        <v>1</v>
      </c>
      <c r="E482" s="12" t="s">
        <v>44</v>
      </c>
      <c r="F482" s="12" t="s">
        <v>34</v>
      </c>
      <c r="G482" s="12" t="s">
        <v>11</v>
      </c>
      <c r="H482" s="12">
        <v>7089814</v>
      </c>
      <c r="I482" s="12" t="s">
        <v>141</v>
      </c>
      <c r="J482" s="12" t="s">
        <v>142</v>
      </c>
    </row>
    <row r="483" spans="1:10" ht="112" x14ac:dyDescent="0.2">
      <c r="A483" s="12" t="s">
        <v>105</v>
      </c>
      <c r="B483" s="12">
        <v>1</v>
      </c>
      <c r="C483" s="12">
        <v>1</v>
      </c>
      <c r="D483" s="12">
        <v>0</v>
      </c>
      <c r="E483" s="12" t="s">
        <v>25</v>
      </c>
      <c r="F483" s="12"/>
      <c r="G483" s="12" t="s">
        <v>11</v>
      </c>
      <c r="H483" s="12">
        <v>8473498</v>
      </c>
      <c r="I483" s="12" t="s">
        <v>58</v>
      </c>
      <c r="J483" s="12" t="s">
        <v>59</v>
      </c>
    </row>
    <row r="484" spans="1:10" ht="70" x14ac:dyDescent="0.2">
      <c r="A484" s="12" t="s">
        <v>9</v>
      </c>
      <c r="B484" s="12">
        <v>1</v>
      </c>
      <c r="C484" s="12">
        <v>1</v>
      </c>
      <c r="D484" s="12">
        <v>0</v>
      </c>
      <c r="E484" s="12" t="s">
        <v>149</v>
      </c>
      <c r="F484" s="12"/>
      <c r="G484" s="12" t="s">
        <v>26</v>
      </c>
      <c r="H484" s="12">
        <v>8321856</v>
      </c>
      <c r="I484" s="12" t="s">
        <v>1194</v>
      </c>
      <c r="J484" s="12" t="s">
        <v>1195</v>
      </c>
    </row>
    <row r="485" spans="1:10" ht="126" x14ac:dyDescent="0.2">
      <c r="A485" s="12" t="s">
        <v>9</v>
      </c>
      <c r="B485" s="12">
        <v>3</v>
      </c>
      <c r="C485" s="12">
        <v>2</v>
      </c>
      <c r="D485" s="12">
        <v>1</v>
      </c>
      <c r="E485" s="12" t="s">
        <v>71</v>
      </c>
      <c r="F485" s="12" t="s">
        <v>79</v>
      </c>
      <c r="G485" s="12" t="s">
        <v>11</v>
      </c>
      <c r="H485" s="12">
        <v>6594784</v>
      </c>
      <c r="I485" s="12" t="s">
        <v>144</v>
      </c>
      <c r="J485" s="12" t="s">
        <v>145</v>
      </c>
    </row>
    <row r="486" spans="1:10" ht="126" x14ac:dyDescent="0.2">
      <c r="A486" s="12" t="s">
        <v>99</v>
      </c>
      <c r="B486" s="12">
        <v>1</v>
      </c>
      <c r="C486" s="12">
        <v>1</v>
      </c>
      <c r="D486" s="12">
        <v>0</v>
      </c>
      <c r="E486" s="12" t="s">
        <v>65</v>
      </c>
      <c r="F486" s="12"/>
      <c r="G486" s="12" t="s">
        <v>11</v>
      </c>
      <c r="H486" s="12">
        <v>7341202</v>
      </c>
      <c r="I486" s="12" t="s">
        <v>66</v>
      </c>
      <c r="J486" s="12" t="s">
        <v>67</v>
      </c>
    </row>
    <row r="487" spans="1:10" ht="112" x14ac:dyDescent="0.2">
      <c r="A487" s="12" t="s">
        <v>24</v>
      </c>
      <c r="B487" s="12">
        <v>2</v>
      </c>
      <c r="C487" s="12">
        <v>1</v>
      </c>
      <c r="D487" s="12">
        <v>1</v>
      </c>
      <c r="E487" s="12" t="s">
        <v>1032</v>
      </c>
      <c r="F487" s="12" t="s">
        <v>34</v>
      </c>
      <c r="G487" s="12" t="s">
        <v>11</v>
      </c>
      <c r="H487" s="12">
        <v>13808040</v>
      </c>
      <c r="I487" s="12" t="s">
        <v>1033</v>
      </c>
      <c r="J487" s="12" t="s">
        <v>1034</v>
      </c>
    </row>
    <row r="488" spans="1:10" ht="140" x14ac:dyDescent="0.2">
      <c r="A488" s="12" t="s">
        <v>9</v>
      </c>
      <c r="B488" s="12">
        <v>3</v>
      </c>
      <c r="C488" s="12">
        <v>2</v>
      </c>
      <c r="D488" s="12">
        <v>1</v>
      </c>
      <c r="E488" s="12" t="s">
        <v>71</v>
      </c>
      <c r="F488" s="12" t="s">
        <v>206</v>
      </c>
      <c r="G488" s="12" t="s">
        <v>11</v>
      </c>
      <c r="H488" s="12">
        <v>15241367</v>
      </c>
      <c r="I488" s="12" t="s">
        <v>1208</v>
      </c>
      <c r="J488" s="12" t="s">
        <v>1209</v>
      </c>
    </row>
    <row r="489" spans="1:10" ht="126" x14ac:dyDescent="0.2">
      <c r="A489" s="12" t="s">
        <v>9</v>
      </c>
      <c r="B489" s="12">
        <v>3</v>
      </c>
      <c r="C489" s="12">
        <v>1</v>
      </c>
      <c r="D489" s="12">
        <v>2</v>
      </c>
      <c r="E489" s="12" t="s">
        <v>1213</v>
      </c>
      <c r="F489" s="12" t="s">
        <v>823</v>
      </c>
      <c r="G489" s="12" t="s">
        <v>26</v>
      </c>
      <c r="H489" s="12">
        <v>10113310</v>
      </c>
      <c r="I489" s="12" t="s">
        <v>881</v>
      </c>
      <c r="J489" s="12" t="s">
        <v>882</v>
      </c>
    </row>
    <row r="490" spans="1:10" ht="98" x14ac:dyDescent="0.2">
      <c r="A490" s="12" t="s">
        <v>24</v>
      </c>
      <c r="B490" s="12">
        <v>1</v>
      </c>
      <c r="C490" s="12">
        <v>1</v>
      </c>
      <c r="D490" s="12">
        <v>0</v>
      </c>
      <c r="E490" s="12" t="s">
        <v>25</v>
      </c>
      <c r="F490" s="12"/>
      <c r="G490" s="12" t="s">
        <v>11</v>
      </c>
      <c r="H490" s="12">
        <v>12561564</v>
      </c>
      <c r="I490" s="12" t="s">
        <v>153</v>
      </c>
      <c r="J490" s="12" t="s">
        <v>154</v>
      </c>
    </row>
    <row r="491" spans="1:10" ht="84" x14ac:dyDescent="0.2">
      <c r="A491" s="12" t="s">
        <v>143</v>
      </c>
      <c r="B491" s="12">
        <v>1</v>
      </c>
      <c r="C491" s="12">
        <v>1</v>
      </c>
      <c r="D491" s="12">
        <v>0</v>
      </c>
      <c r="E491" s="12" t="s">
        <v>25</v>
      </c>
      <c r="F491" s="12"/>
      <c r="G491" s="12" t="s">
        <v>11</v>
      </c>
      <c r="H491" s="12">
        <v>19590416</v>
      </c>
      <c r="I491" s="12" t="s">
        <v>310</v>
      </c>
      <c r="J491" s="12" t="s">
        <v>311</v>
      </c>
    </row>
    <row r="492" spans="1:10" ht="56" x14ac:dyDescent="0.2">
      <c r="A492" s="12" t="s">
        <v>77</v>
      </c>
      <c r="B492" s="12">
        <v>1</v>
      </c>
      <c r="C492" s="12">
        <v>1</v>
      </c>
      <c r="D492" s="12">
        <v>0</v>
      </c>
      <c r="E492" s="12" t="s">
        <v>25</v>
      </c>
      <c r="F492" s="12"/>
      <c r="G492" s="12" t="s">
        <v>11</v>
      </c>
      <c r="H492" s="12">
        <v>9410403</v>
      </c>
      <c r="I492" s="12" t="s">
        <v>301</v>
      </c>
      <c r="J492" s="12" t="s">
        <v>302</v>
      </c>
    </row>
    <row r="493" spans="1:10" ht="112" x14ac:dyDescent="0.2">
      <c r="A493" s="12" t="s">
        <v>64</v>
      </c>
      <c r="B493" s="12">
        <v>2</v>
      </c>
      <c r="C493" s="12">
        <v>1</v>
      </c>
      <c r="D493" s="12">
        <v>1</v>
      </c>
      <c r="E493" s="12" t="s">
        <v>93</v>
      </c>
      <c r="F493" s="12" t="s">
        <v>79</v>
      </c>
      <c r="G493" s="12" t="s">
        <v>11</v>
      </c>
      <c r="H493" s="12">
        <v>7787693</v>
      </c>
      <c r="I493" s="12" t="s">
        <v>1033</v>
      </c>
      <c r="J493" s="12" t="s">
        <v>1034</v>
      </c>
    </row>
    <row r="494" spans="1:10" ht="126" x14ac:dyDescent="0.2">
      <c r="A494" s="12" t="s">
        <v>143</v>
      </c>
      <c r="B494" s="12">
        <v>1</v>
      </c>
      <c r="C494" s="12">
        <v>1</v>
      </c>
      <c r="D494" s="12">
        <v>0</v>
      </c>
      <c r="E494" s="12" t="s">
        <v>25</v>
      </c>
      <c r="F494" s="12"/>
      <c r="G494" s="12" t="s">
        <v>11</v>
      </c>
      <c r="H494" s="12">
        <v>5840412</v>
      </c>
      <c r="I494" s="12" t="s">
        <v>1092</v>
      </c>
      <c r="J494" s="12" t="s">
        <v>1093</v>
      </c>
    </row>
    <row r="495" spans="1:10" ht="140" x14ac:dyDescent="0.2">
      <c r="A495" s="12" t="s">
        <v>117</v>
      </c>
      <c r="B495" s="12">
        <v>2</v>
      </c>
      <c r="C495" s="12">
        <v>1</v>
      </c>
      <c r="D495" s="12">
        <v>1</v>
      </c>
      <c r="E495" s="12" t="s">
        <v>5193</v>
      </c>
      <c r="F495" s="12" t="s">
        <v>34</v>
      </c>
      <c r="G495" s="12" t="s">
        <v>11</v>
      </c>
      <c r="H495" s="12">
        <v>15843982</v>
      </c>
      <c r="I495" s="12" t="s">
        <v>35</v>
      </c>
      <c r="J495" s="12" t="s">
        <v>36</v>
      </c>
    </row>
    <row r="496" spans="1:10" ht="70" x14ac:dyDescent="0.2">
      <c r="A496" s="12" t="s">
        <v>24</v>
      </c>
      <c r="B496" s="12">
        <v>2</v>
      </c>
      <c r="C496" s="12">
        <v>1</v>
      </c>
      <c r="D496" s="12">
        <v>1</v>
      </c>
      <c r="E496" s="12" t="s">
        <v>351</v>
      </c>
      <c r="F496" s="12" t="s">
        <v>594</v>
      </c>
      <c r="G496" s="12" t="s">
        <v>11</v>
      </c>
      <c r="H496" s="12">
        <v>1992762</v>
      </c>
      <c r="I496" s="12" t="s">
        <v>1228</v>
      </c>
      <c r="J496" s="12" t="s">
        <v>1229</v>
      </c>
    </row>
    <row r="497" spans="1:10" ht="112" x14ac:dyDescent="0.2">
      <c r="A497" s="12" t="s">
        <v>117</v>
      </c>
      <c r="B497" s="12">
        <v>4</v>
      </c>
      <c r="C497" s="12">
        <v>3</v>
      </c>
      <c r="D497" s="12">
        <v>1</v>
      </c>
      <c r="E497" s="12" t="s">
        <v>5307</v>
      </c>
      <c r="F497" s="12" t="s">
        <v>34</v>
      </c>
      <c r="G497" s="12" t="s">
        <v>11</v>
      </c>
      <c r="H497" s="12">
        <v>16833513</v>
      </c>
      <c r="I497" s="12" t="s">
        <v>1106</v>
      </c>
      <c r="J497" s="12" t="s">
        <v>1107</v>
      </c>
    </row>
    <row r="498" spans="1:10" ht="84" x14ac:dyDescent="0.2">
      <c r="A498" s="12" t="s">
        <v>24</v>
      </c>
      <c r="B498" s="12">
        <v>2</v>
      </c>
      <c r="C498" s="12">
        <v>1</v>
      </c>
      <c r="D498" s="12">
        <v>1</v>
      </c>
      <c r="E498" s="12" t="s">
        <v>25</v>
      </c>
      <c r="F498" s="12" t="s">
        <v>52</v>
      </c>
      <c r="G498" s="12" t="s">
        <v>11</v>
      </c>
      <c r="H498" s="12">
        <v>6376180</v>
      </c>
      <c r="I498" s="12" t="s">
        <v>479</v>
      </c>
      <c r="J498" s="12" t="s">
        <v>480</v>
      </c>
    </row>
    <row r="499" spans="1:10" ht="140" x14ac:dyDescent="0.2">
      <c r="A499" s="12" t="s">
        <v>9</v>
      </c>
      <c r="B499" s="12">
        <v>0</v>
      </c>
      <c r="C499" s="12">
        <v>0</v>
      </c>
      <c r="D499" s="12">
        <v>0</v>
      </c>
      <c r="E499" s="12"/>
      <c r="F499" s="12"/>
      <c r="G499" s="12" t="s">
        <v>26</v>
      </c>
      <c r="H499" s="12">
        <v>19368070</v>
      </c>
      <c r="I499" s="12" t="s">
        <v>255</v>
      </c>
      <c r="J499" s="12" t="s">
        <v>256</v>
      </c>
    </row>
    <row r="500" spans="1:10" ht="126" x14ac:dyDescent="0.2">
      <c r="A500" s="12" t="s">
        <v>9</v>
      </c>
      <c r="B500" s="12">
        <v>1</v>
      </c>
      <c r="C500" s="12">
        <v>0</v>
      </c>
      <c r="D500" s="12">
        <v>1</v>
      </c>
      <c r="E500" s="12"/>
      <c r="F500" s="12" t="s">
        <v>52</v>
      </c>
      <c r="G500" s="12" t="s">
        <v>26</v>
      </c>
      <c r="H500" s="12">
        <v>5615000</v>
      </c>
      <c r="I500" s="12" t="s">
        <v>1092</v>
      </c>
      <c r="J500" s="12" t="s">
        <v>1093</v>
      </c>
    </row>
    <row r="501" spans="1:10" ht="84" x14ac:dyDescent="0.2">
      <c r="A501" s="12" t="s">
        <v>24</v>
      </c>
      <c r="B501" s="12">
        <v>2</v>
      </c>
      <c r="C501" s="12">
        <v>2</v>
      </c>
      <c r="D501" s="12">
        <v>0</v>
      </c>
      <c r="E501" s="12" t="s">
        <v>1238</v>
      </c>
      <c r="F501" s="12"/>
      <c r="G501" s="12" t="s">
        <v>11</v>
      </c>
      <c r="H501" s="12">
        <v>15706464</v>
      </c>
      <c r="I501" s="12" t="s">
        <v>72</v>
      </c>
      <c r="J501" s="12" t="s">
        <v>73</v>
      </c>
    </row>
    <row r="502" spans="1:10" ht="70" x14ac:dyDescent="0.2">
      <c r="A502" s="12" t="s">
        <v>17</v>
      </c>
      <c r="B502" s="12">
        <v>2</v>
      </c>
      <c r="C502" s="12">
        <v>1</v>
      </c>
      <c r="D502" s="12">
        <v>1</v>
      </c>
      <c r="E502" s="12" t="s">
        <v>1032</v>
      </c>
      <c r="F502" s="12" t="s">
        <v>34</v>
      </c>
      <c r="G502" s="12" t="s">
        <v>11</v>
      </c>
      <c r="H502" s="12">
        <v>3772379</v>
      </c>
      <c r="I502" s="12" t="s">
        <v>1240</v>
      </c>
      <c r="J502" s="12" t="s">
        <v>1241</v>
      </c>
    </row>
    <row r="503" spans="1:10" ht="84" x14ac:dyDescent="0.2">
      <c r="A503" s="12" t="s">
        <v>17</v>
      </c>
      <c r="B503" s="12">
        <v>2</v>
      </c>
      <c r="C503" s="12">
        <v>1</v>
      </c>
      <c r="D503" s="12">
        <v>1</v>
      </c>
      <c r="E503" s="12" t="s">
        <v>44</v>
      </c>
      <c r="F503" s="12" t="s">
        <v>34</v>
      </c>
      <c r="G503" s="12" t="s">
        <v>11</v>
      </c>
      <c r="H503" s="12">
        <v>9006000</v>
      </c>
      <c r="I503" s="12" t="s">
        <v>646</v>
      </c>
      <c r="J503" s="12" t="s">
        <v>647</v>
      </c>
    </row>
    <row r="504" spans="1:10" ht="56" x14ac:dyDescent="0.2">
      <c r="A504" s="12" t="s">
        <v>9</v>
      </c>
      <c r="B504" s="12">
        <v>2</v>
      </c>
      <c r="C504" s="12">
        <v>1</v>
      </c>
      <c r="D504" s="12">
        <v>1</v>
      </c>
      <c r="E504" s="12" t="s">
        <v>10</v>
      </c>
      <c r="F504" s="12" t="s">
        <v>159</v>
      </c>
      <c r="G504" s="12" t="s">
        <v>11</v>
      </c>
      <c r="H504" s="12">
        <v>12869356</v>
      </c>
      <c r="I504" s="12" t="s">
        <v>12</v>
      </c>
      <c r="J504" s="12" t="s">
        <v>13</v>
      </c>
    </row>
    <row r="505" spans="1:10" ht="84" x14ac:dyDescent="0.2">
      <c r="A505" s="12" t="s">
        <v>85</v>
      </c>
      <c r="B505" s="12">
        <v>1</v>
      </c>
      <c r="C505" s="12">
        <v>1</v>
      </c>
      <c r="D505" s="12">
        <v>0</v>
      </c>
      <c r="E505" s="12" t="s">
        <v>25</v>
      </c>
      <c r="F505" s="12"/>
      <c r="G505" s="12" t="s">
        <v>11</v>
      </c>
      <c r="H505" s="12">
        <v>12021084</v>
      </c>
      <c r="I505" s="12" t="s">
        <v>310</v>
      </c>
      <c r="J505" s="12" t="s">
        <v>311</v>
      </c>
    </row>
    <row r="506" spans="1:10" ht="84" x14ac:dyDescent="0.2">
      <c r="A506" s="12" t="s">
        <v>9</v>
      </c>
      <c r="B506" s="12">
        <v>0</v>
      </c>
      <c r="C506" s="12">
        <v>0</v>
      </c>
      <c r="D506" s="12">
        <v>0</v>
      </c>
      <c r="E506" s="12"/>
      <c r="F506" s="12"/>
      <c r="G506" s="12" t="s">
        <v>26</v>
      </c>
      <c r="H506" s="12">
        <v>6041130</v>
      </c>
      <c r="I506" s="12" t="s">
        <v>72</v>
      </c>
      <c r="J506" s="12" t="s">
        <v>73</v>
      </c>
    </row>
    <row r="507" spans="1:10" ht="126" x14ac:dyDescent="0.2">
      <c r="A507" s="12" t="s">
        <v>101</v>
      </c>
      <c r="B507" s="12">
        <v>3</v>
      </c>
      <c r="C507" s="12">
        <v>1</v>
      </c>
      <c r="D507" s="12">
        <v>2</v>
      </c>
      <c r="E507" s="12" t="s">
        <v>822</v>
      </c>
      <c r="F507" s="12" t="s">
        <v>1252</v>
      </c>
      <c r="G507" s="12" t="s">
        <v>26</v>
      </c>
      <c r="H507" s="12">
        <v>10977150</v>
      </c>
      <c r="I507" s="12" t="s">
        <v>1253</v>
      </c>
      <c r="J507" s="12" t="s">
        <v>1254</v>
      </c>
    </row>
    <row r="508" spans="1:10" ht="112" x14ac:dyDescent="0.2">
      <c r="A508" s="12" t="s">
        <v>77</v>
      </c>
      <c r="B508" s="12">
        <v>1</v>
      </c>
      <c r="C508" s="12">
        <v>1</v>
      </c>
      <c r="D508" s="12">
        <v>0</v>
      </c>
      <c r="E508" s="12" t="s">
        <v>25</v>
      </c>
      <c r="F508" s="12"/>
      <c r="G508" s="12" t="s">
        <v>26</v>
      </c>
      <c r="H508" s="12">
        <v>5000000</v>
      </c>
      <c r="I508" s="12" t="s">
        <v>1258</v>
      </c>
      <c r="J508" s="12" t="s">
        <v>1259</v>
      </c>
    </row>
    <row r="509" spans="1:10" ht="98" x14ac:dyDescent="0.2">
      <c r="A509" s="12" t="s">
        <v>143</v>
      </c>
      <c r="B509" s="12">
        <v>3</v>
      </c>
      <c r="C509" s="12">
        <v>1</v>
      </c>
      <c r="D509" s="12">
        <v>2</v>
      </c>
      <c r="E509" s="12" t="s">
        <v>93</v>
      </c>
      <c r="F509" s="12" t="s">
        <v>985</v>
      </c>
      <c r="G509" s="12" t="s">
        <v>11</v>
      </c>
      <c r="H509" s="12">
        <v>5560812</v>
      </c>
      <c r="I509" s="12" t="s">
        <v>144</v>
      </c>
      <c r="J509" s="12" t="s">
        <v>145</v>
      </c>
    </row>
    <row r="510" spans="1:10" ht="140" x14ac:dyDescent="0.2">
      <c r="A510" s="12" t="s">
        <v>85</v>
      </c>
      <c r="B510" s="12">
        <v>2</v>
      </c>
      <c r="C510" s="12">
        <v>1</v>
      </c>
      <c r="D510" s="12">
        <v>1</v>
      </c>
      <c r="E510" s="12" t="s">
        <v>93</v>
      </c>
      <c r="F510" s="12" t="s">
        <v>206</v>
      </c>
      <c r="G510" s="12" t="s">
        <v>11</v>
      </c>
      <c r="H510" s="12">
        <v>11170665</v>
      </c>
      <c r="I510" s="12" t="s">
        <v>1208</v>
      </c>
      <c r="J510" s="12" t="s">
        <v>1209</v>
      </c>
    </row>
    <row r="511" spans="1:10" ht="84" x14ac:dyDescent="0.2">
      <c r="A511" s="12" t="s">
        <v>143</v>
      </c>
      <c r="B511" s="12">
        <v>2</v>
      </c>
      <c r="C511" s="12">
        <v>1</v>
      </c>
      <c r="D511" s="12">
        <v>1</v>
      </c>
      <c r="E511" s="12" t="s">
        <v>2021</v>
      </c>
      <c r="F511" s="12" t="s">
        <v>352</v>
      </c>
      <c r="G511" s="12" t="s">
        <v>11</v>
      </c>
      <c r="H511" s="12">
        <v>6381871</v>
      </c>
      <c r="I511" s="12" t="s">
        <v>1992</v>
      </c>
      <c r="J511" s="12" t="s">
        <v>1993</v>
      </c>
    </row>
    <row r="512" spans="1:10" ht="84" x14ac:dyDescent="0.2">
      <c r="A512" s="12" t="s">
        <v>99</v>
      </c>
      <c r="B512" s="12">
        <v>1</v>
      </c>
      <c r="C512" s="12">
        <v>1</v>
      </c>
      <c r="D512" s="12">
        <v>0</v>
      </c>
      <c r="E512" s="12" t="s">
        <v>1603</v>
      </c>
      <c r="F512" s="12"/>
      <c r="G512" s="12" t="s">
        <v>11</v>
      </c>
      <c r="H512" s="12">
        <v>5700678</v>
      </c>
      <c r="I512" s="12" t="s">
        <v>4977</v>
      </c>
      <c r="J512" s="12" t="s">
        <v>4978</v>
      </c>
    </row>
    <row r="513" spans="1:10" ht="126" x14ac:dyDescent="0.2">
      <c r="A513" s="12" t="s">
        <v>24</v>
      </c>
      <c r="B513" s="12">
        <v>1</v>
      </c>
      <c r="C513" s="12">
        <v>1</v>
      </c>
      <c r="D513" s="12">
        <v>0</v>
      </c>
      <c r="E513" s="12" t="s">
        <v>351</v>
      </c>
      <c r="F513" s="12"/>
      <c r="G513" s="12" t="s">
        <v>11</v>
      </c>
      <c r="H513" s="12">
        <v>5767345</v>
      </c>
      <c r="I513" s="12" t="s">
        <v>1092</v>
      </c>
      <c r="J513" s="12" t="s">
        <v>1093</v>
      </c>
    </row>
    <row r="514" spans="1:10" ht="126" x14ac:dyDescent="0.2">
      <c r="A514" s="12" t="s">
        <v>9</v>
      </c>
      <c r="B514" s="12">
        <v>2</v>
      </c>
      <c r="C514" s="12">
        <v>2</v>
      </c>
      <c r="D514" s="12">
        <v>0</v>
      </c>
      <c r="E514" s="12" t="s">
        <v>71</v>
      </c>
      <c r="F514" s="12"/>
      <c r="G514" s="12" t="s">
        <v>11</v>
      </c>
      <c r="H514" s="12">
        <v>4111678</v>
      </c>
      <c r="I514" s="12" t="s">
        <v>1092</v>
      </c>
      <c r="J514" s="12" t="s">
        <v>1093</v>
      </c>
    </row>
    <row r="515" spans="1:10" ht="84" x14ac:dyDescent="0.2">
      <c r="A515" s="12" t="s">
        <v>77</v>
      </c>
      <c r="B515" s="12">
        <v>1</v>
      </c>
      <c r="C515" s="12">
        <v>1</v>
      </c>
      <c r="D515" s="12">
        <v>0</v>
      </c>
      <c r="E515" s="12" t="s">
        <v>25</v>
      </c>
      <c r="F515" s="12"/>
      <c r="G515" s="12" t="s">
        <v>11</v>
      </c>
      <c r="H515" s="12">
        <v>6133022</v>
      </c>
      <c r="I515" s="12" t="s">
        <v>310</v>
      </c>
      <c r="J515" s="12" t="s">
        <v>311</v>
      </c>
    </row>
    <row r="516" spans="1:10" ht="84" x14ac:dyDescent="0.2">
      <c r="A516" s="12" t="s">
        <v>9</v>
      </c>
      <c r="B516" s="12">
        <v>2</v>
      </c>
      <c r="C516" s="12">
        <v>1</v>
      </c>
      <c r="D516" s="12">
        <v>1</v>
      </c>
      <c r="E516" s="12" t="s">
        <v>51</v>
      </c>
      <c r="F516" s="12" t="s">
        <v>79</v>
      </c>
      <c r="G516" s="12" t="s">
        <v>11</v>
      </c>
      <c r="H516" s="12">
        <v>4946772</v>
      </c>
      <c r="I516" s="12" t="s">
        <v>53</v>
      </c>
      <c r="J516" s="12" t="s">
        <v>54</v>
      </c>
    </row>
    <row r="517" spans="1:10" ht="70" x14ac:dyDescent="0.2">
      <c r="A517" s="12" t="s">
        <v>105</v>
      </c>
      <c r="B517" s="12">
        <v>1</v>
      </c>
      <c r="C517" s="12">
        <v>1</v>
      </c>
      <c r="D517" s="12">
        <v>0</v>
      </c>
      <c r="E517" s="12" t="s">
        <v>25</v>
      </c>
      <c r="F517" s="12"/>
      <c r="G517" s="12" t="s">
        <v>11</v>
      </c>
      <c r="H517" s="12">
        <v>11079139</v>
      </c>
      <c r="I517" s="12" t="s">
        <v>2361</v>
      </c>
      <c r="J517" s="12" t="s">
        <v>2362</v>
      </c>
    </row>
    <row r="518" spans="1:10" ht="70" x14ac:dyDescent="0.2">
      <c r="A518" s="12" t="s">
        <v>50</v>
      </c>
      <c r="B518" s="12">
        <v>1</v>
      </c>
      <c r="C518" s="12">
        <v>1</v>
      </c>
      <c r="D518" s="12">
        <v>0</v>
      </c>
      <c r="E518" s="12" t="s">
        <v>93</v>
      </c>
      <c r="F518" s="12"/>
      <c r="G518" s="12" t="s">
        <v>11</v>
      </c>
      <c r="H518" s="12">
        <v>2879668</v>
      </c>
      <c r="I518" s="12" t="s">
        <v>1277</v>
      </c>
      <c r="J518" s="12" t="s">
        <v>1278</v>
      </c>
    </row>
    <row r="519" spans="1:10" ht="56" x14ac:dyDescent="0.2">
      <c r="A519" s="12" t="s">
        <v>92</v>
      </c>
      <c r="B519" s="12">
        <v>2</v>
      </c>
      <c r="C519" s="12">
        <v>1</v>
      </c>
      <c r="D519" s="12">
        <v>1</v>
      </c>
      <c r="E519" s="12" t="s">
        <v>1449</v>
      </c>
      <c r="F519" s="12" t="s">
        <v>34</v>
      </c>
      <c r="G519" s="12" t="s">
        <v>11</v>
      </c>
      <c r="H519" s="12">
        <v>8885747</v>
      </c>
      <c r="I519" s="12" t="s">
        <v>45</v>
      </c>
      <c r="J519" s="12" t="s">
        <v>46</v>
      </c>
    </row>
    <row r="520" spans="1:10" ht="84" x14ac:dyDescent="0.2">
      <c r="A520" s="12" t="s">
        <v>101</v>
      </c>
      <c r="B520" s="12">
        <v>2</v>
      </c>
      <c r="C520" s="12">
        <v>1</v>
      </c>
      <c r="D520" s="12">
        <v>1</v>
      </c>
      <c r="E520" s="12" t="s">
        <v>896</v>
      </c>
      <c r="F520" s="12" t="s">
        <v>897</v>
      </c>
      <c r="G520" s="12" t="s">
        <v>11</v>
      </c>
      <c r="H520" s="12">
        <v>5404118</v>
      </c>
      <c r="I520" s="12" t="s">
        <v>1006</v>
      </c>
      <c r="J520" s="12" t="s">
        <v>1007</v>
      </c>
    </row>
    <row r="521" spans="1:10" ht="84" x14ac:dyDescent="0.2">
      <c r="A521" s="12" t="s">
        <v>24</v>
      </c>
      <c r="B521" s="12">
        <v>1</v>
      </c>
      <c r="C521" s="12">
        <v>1</v>
      </c>
      <c r="D521" s="12">
        <v>0</v>
      </c>
      <c r="E521" s="12" t="s">
        <v>25</v>
      </c>
      <c r="F521" s="12"/>
      <c r="G521" s="12" t="s">
        <v>26</v>
      </c>
      <c r="H521" s="12">
        <v>12466768</v>
      </c>
      <c r="I521" s="12" t="s">
        <v>310</v>
      </c>
      <c r="J521" s="12" t="s">
        <v>311</v>
      </c>
    </row>
    <row r="522" spans="1:10" ht="56" x14ac:dyDescent="0.2">
      <c r="A522" s="12" t="s">
        <v>101</v>
      </c>
      <c r="B522" s="12">
        <v>3</v>
      </c>
      <c r="C522" s="12">
        <v>2</v>
      </c>
      <c r="D522" s="12">
        <v>1</v>
      </c>
      <c r="E522" s="12" t="s">
        <v>40</v>
      </c>
      <c r="F522" s="12" t="s">
        <v>34</v>
      </c>
      <c r="G522" s="12" t="s">
        <v>11</v>
      </c>
      <c r="H522" s="12">
        <v>6289493</v>
      </c>
      <c r="I522" s="12" t="s">
        <v>45</v>
      </c>
      <c r="J522" s="12" t="s">
        <v>46</v>
      </c>
    </row>
    <row r="523" spans="1:10" ht="112" x14ac:dyDescent="0.2">
      <c r="A523" s="12" t="s">
        <v>77</v>
      </c>
      <c r="B523" s="12">
        <v>2</v>
      </c>
      <c r="C523" s="12">
        <v>2</v>
      </c>
      <c r="D523" s="12">
        <v>0</v>
      </c>
      <c r="E523" s="12" t="s">
        <v>1290</v>
      </c>
      <c r="F523" s="12"/>
      <c r="G523" s="12" t="s">
        <v>11</v>
      </c>
      <c r="H523" s="12">
        <v>12002551</v>
      </c>
      <c r="I523" s="12" t="s">
        <v>1291</v>
      </c>
      <c r="J523" s="12" t="s">
        <v>1292</v>
      </c>
    </row>
    <row r="524" spans="1:10" ht="84" x14ac:dyDescent="0.2">
      <c r="A524" s="12" t="s">
        <v>550</v>
      </c>
      <c r="B524" s="12">
        <v>2</v>
      </c>
      <c r="C524" s="12">
        <v>2</v>
      </c>
      <c r="D524" s="12">
        <v>0</v>
      </c>
      <c r="E524" s="12" t="s">
        <v>300</v>
      </c>
      <c r="F524" s="12"/>
      <c r="G524" s="12" t="s">
        <v>11</v>
      </c>
      <c r="H524" s="12">
        <v>10077366</v>
      </c>
      <c r="I524" s="12" t="s">
        <v>1106</v>
      </c>
      <c r="J524" s="12" t="s">
        <v>1107</v>
      </c>
    </row>
    <row r="525" spans="1:10" ht="42" x14ac:dyDescent="0.2">
      <c r="A525" s="12" t="s">
        <v>9</v>
      </c>
      <c r="B525" s="12">
        <v>1</v>
      </c>
      <c r="C525" s="12">
        <v>1</v>
      </c>
      <c r="D525" s="12">
        <v>0</v>
      </c>
      <c r="E525" s="12" t="s">
        <v>5308</v>
      </c>
      <c r="F525" s="12"/>
      <c r="G525" s="12" t="s">
        <v>11</v>
      </c>
      <c r="H525" s="12">
        <v>13747090</v>
      </c>
      <c r="I525" s="12" t="s">
        <v>5309</v>
      </c>
      <c r="J525" s="12" t="s">
        <v>5310</v>
      </c>
    </row>
    <row r="526" spans="1:10" ht="70" x14ac:dyDescent="0.2">
      <c r="A526" s="12" t="s">
        <v>64</v>
      </c>
      <c r="B526" s="12">
        <v>2</v>
      </c>
      <c r="C526" s="12">
        <v>1</v>
      </c>
      <c r="D526" s="12">
        <v>1</v>
      </c>
      <c r="E526" s="12" t="s">
        <v>123</v>
      </c>
      <c r="F526" s="12" t="s">
        <v>124</v>
      </c>
      <c r="G526" s="12" t="s">
        <v>11</v>
      </c>
      <c r="H526" s="12">
        <v>13776900</v>
      </c>
      <c r="I526" s="12" t="s">
        <v>125</v>
      </c>
      <c r="J526" s="12" t="s">
        <v>126</v>
      </c>
    </row>
    <row r="527" spans="1:10" ht="84" x14ac:dyDescent="0.2">
      <c r="A527" s="12" t="s">
        <v>50</v>
      </c>
      <c r="B527" s="12">
        <v>1</v>
      </c>
      <c r="C527" s="12">
        <v>1</v>
      </c>
      <c r="D527" s="12">
        <v>0</v>
      </c>
      <c r="E527" s="12" t="s">
        <v>25</v>
      </c>
      <c r="F527" s="12"/>
      <c r="G527" s="12" t="s">
        <v>11</v>
      </c>
      <c r="H527" s="12">
        <v>6194367</v>
      </c>
      <c r="I527" s="12" t="s">
        <v>1302</v>
      </c>
      <c r="J527" s="12" t="s">
        <v>1303</v>
      </c>
    </row>
    <row r="528" spans="1:10" ht="56" x14ac:dyDescent="0.2">
      <c r="A528" s="12" t="s">
        <v>64</v>
      </c>
      <c r="B528" s="12">
        <v>2</v>
      </c>
      <c r="C528" s="12">
        <v>1</v>
      </c>
      <c r="D528" s="12">
        <v>1</v>
      </c>
      <c r="E528" s="12" t="s">
        <v>44</v>
      </c>
      <c r="F528" s="12" t="s">
        <v>34</v>
      </c>
      <c r="G528" s="12" t="s">
        <v>11</v>
      </c>
      <c r="H528" s="12">
        <v>4859048</v>
      </c>
      <c r="I528" s="12" t="s">
        <v>45</v>
      </c>
      <c r="J528" s="12" t="s">
        <v>46</v>
      </c>
    </row>
    <row r="529" spans="1:10" ht="140" x14ac:dyDescent="0.2">
      <c r="A529" s="12" t="s">
        <v>101</v>
      </c>
      <c r="B529" s="12">
        <v>1</v>
      </c>
      <c r="C529" s="12">
        <v>1</v>
      </c>
      <c r="D529" s="12">
        <v>0</v>
      </c>
      <c r="E529" s="12" t="s">
        <v>25</v>
      </c>
      <c r="F529" s="12"/>
      <c r="G529" s="12" t="s">
        <v>11</v>
      </c>
      <c r="H529" s="12">
        <v>8997793</v>
      </c>
      <c r="I529" s="12" t="s">
        <v>751</v>
      </c>
      <c r="J529" s="12" t="s">
        <v>752</v>
      </c>
    </row>
    <row r="530" spans="1:10" ht="84" x14ac:dyDescent="0.2">
      <c r="A530" s="12" t="s">
        <v>17</v>
      </c>
      <c r="B530" s="12">
        <v>2</v>
      </c>
      <c r="C530" s="12">
        <v>1</v>
      </c>
      <c r="D530" s="12">
        <v>1</v>
      </c>
      <c r="E530" s="12" t="s">
        <v>44</v>
      </c>
      <c r="F530" s="12" t="s">
        <v>34</v>
      </c>
      <c r="G530" s="12" t="s">
        <v>11</v>
      </c>
      <c r="H530" s="12">
        <v>7270334</v>
      </c>
      <c r="I530" s="12" t="s">
        <v>141</v>
      </c>
      <c r="J530" s="12" t="s">
        <v>142</v>
      </c>
    </row>
    <row r="531" spans="1:10" ht="56" x14ac:dyDescent="0.2">
      <c r="A531" s="12" t="s">
        <v>9</v>
      </c>
      <c r="B531" s="12">
        <v>1</v>
      </c>
      <c r="C531" s="12">
        <v>1</v>
      </c>
      <c r="D531" s="12">
        <v>0</v>
      </c>
      <c r="E531" s="12" t="s">
        <v>1316</v>
      </c>
      <c r="F531" s="12"/>
      <c r="G531" s="12" t="s">
        <v>11</v>
      </c>
      <c r="H531" s="12">
        <v>7479783</v>
      </c>
      <c r="I531" s="12" t="s">
        <v>927</v>
      </c>
      <c r="J531" s="12" t="s">
        <v>928</v>
      </c>
    </row>
    <row r="532" spans="1:10" ht="140" x14ac:dyDescent="0.2">
      <c r="A532" s="12" t="s">
        <v>24</v>
      </c>
      <c r="B532" s="12">
        <v>1</v>
      </c>
      <c r="C532" s="12">
        <v>1</v>
      </c>
      <c r="D532" s="12">
        <v>0</v>
      </c>
      <c r="E532" s="12" t="s">
        <v>25</v>
      </c>
      <c r="F532" s="12"/>
      <c r="G532" s="12" t="s">
        <v>11</v>
      </c>
      <c r="H532" s="12">
        <v>14223681</v>
      </c>
      <c r="I532" s="12" t="s">
        <v>160</v>
      </c>
      <c r="J532" s="12" t="s">
        <v>161</v>
      </c>
    </row>
    <row r="533" spans="1:10" ht="140" x14ac:dyDescent="0.2">
      <c r="A533" s="12" t="s">
        <v>32</v>
      </c>
      <c r="B533" s="12">
        <v>2</v>
      </c>
      <c r="C533" s="12">
        <v>1</v>
      </c>
      <c r="D533" s="12">
        <v>1</v>
      </c>
      <c r="E533" s="12" t="s">
        <v>106</v>
      </c>
      <c r="F533" s="12" t="s">
        <v>34</v>
      </c>
      <c r="G533" s="12" t="s">
        <v>11</v>
      </c>
      <c r="H533" s="12">
        <v>11678116</v>
      </c>
      <c r="I533" s="12" t="s">
        <v>35</v>
      </c>
      <c r="J533" s="12" t="s">
        <v>36</v>
      </c>
    </row>
    <row r="534" spans="1:10" ht="70" x14ac:dyDescent="0.2">
      <c r="A534" s="12" t="s">
        <v>9</v>
      </c>
      <c r="B534" s="12">
        <v>1</v>
      </c>
      <c r="C534" s="12">
        <v>0</v>
      </c>
      <c r="D534" s="12">
        <v>1</v>
      </c>
      <c r="E534" s="12"/>
      <c r="F534" s="12" t="s">
        <v>654</v>
      </c>
      <c r="G534" s="12" t="s">
        <v>26</v>
      </c>
      <c r="H534" s="12">
        <v>20745159</v>
      </c>
      <c r="I534" s="12" t="s">
        <v>1194</v>
      </c>
      <c r="J534" s="12" t="s">
        <v>1195</v>
      </c>
    </row>
    <row r="535" spans="1:10" ht="56" x14ac:dyDescent="0.2">
      <c r="A535" s="12" t="s">
        <v>212</v>
      </c>
      <c r="B535" s="12">
        <v>2</v>
      </c>
      <c r="C535" s="12">
        <v>1</v>
      </c>
      <c r="D535" s="12">
        <v>1</v>
      </c>
      <c r="E535" s="12" t="s">
        <v>44</v>
      </c>
      <c r="F535" s="12" t="s">
        <v>34</v>
      </c>
      <c r="G535" s="12" t="s">
        <v>11</v>
      </c>
      <c r="H535" s="12">
        <v>14657767</v>
      </c>
      <c r="I535" s="12" t="s">
        <v>45</v>
      </c>
      <c r="J535" s="12" t="s">
        <v>46</v>
      </c>
    </row>
    <row r="536" spans="1:10" ht="84" x14ac:dyDescent="0.2">
      <c r="A536" s="12" t="s">
        <v>77</v>
      </c>
      <c r="B536" s="12">
        <v>1</v>
      </c>
      <c r="C536" s="12">
        <v>1</v>
      </c>
      <c r="D536" s="12">
        <v>0</v>
      </c>
      <c r="E536" s="12" t="s">
        <v>1329</v>
      </c>
      <c r="F536" s="12"/>
      <c r="G536" s="12" t="s">
        <v>11</v>
      </c>
      <c r="H536" s="12">
        <v>4069681</v>
      </c>
      <c r="I536" s="12" t="s">
        <v>479</v>
      </c>
      <c r="J536" s="12" t="s">
        <v>480</v>
      </c>
    </row>
    <row r="537" spans="1:10" ht="70" x14ac:dyDescent="0.2">
      <c r="A537" s="12" t="s">
        <v>92</v>
      </c>
      <c r="B537" s="12">
        <v>2</v>
      </c>
      <c r="C537" s="12">
        <v>1</v>
      </c>
      <c r="D537" s="12">
        <v>1</v>
      </c>
      <c r="E537" s="12" t="s">
        <v>5193</v>
      </c>
      <c r="F537" s="12" t="s">
        <v>34</v>
      </c>
      <c r="G537" s="12" t="s">
        <v>11</v>
      </c>
      <c r="H537" s="12">
        <v>5000000</v>
      </c>
      <c r="I537" s="12" t="s">
        <v>131</v>
      </c>
      <c r="J537" s="12" t="s">
        <v>132</v>
      </c>
    </row>
    <row r="538" spans="1:10" ht="140" x14ac:dyDescent="0.2">
      <c r="A538" s="12" t="s">
        <v>50</v>
      </c>
      <c r="B538" s="12">
        <v>2</v>
      </c>
      <c r="C538" s="12">
        <v>1</v>
      </c>
      <c r="D538" s="12">
        <v>1</v>
      </c>
      <c r="E538" s="12" t="s">
        <v>833</v>
      </c>
      <c r="F538" s="12" t="s">
        <v>34</v>
      </c>
      <c r="G538" s="12" t="s">
        <v>11</v>
      </c>
      <c r="H538" s="12">
        <v>4617159</v>
      </c>
      <c r="I538" s="12" t="s">
        <v>35</v>
      </c>
      <c r="J538" s="12" t="s">
        <v>36</v>
      </c>
    </row>
    <row r="539" spans="1:10" ht="98" x14ac:dyDescent="0.2">
      <c r="A539" s="12" t="s">
        <v>85</v>
      </c>
      <c r="B539" s="12">
        <v>0</v>
      </c>
      <c r="C539" s="12">
        <v>0</v>
      </c>
      <c r="D539" s="12">
        <v>0</v>
      </c>
      <c r="E539" s="12"/>
      <c r="F539" s="12"/>
      <c r="G539" s="12" t="s">
        <v>11</v>
      </c>
      <c r="H539" s="12">
        <v>5672176</v>
      </c>
      <c r="I539" s="12" t="s">
        <v>722</v>
      </c>
      <c r="J539" s="12" t="s">
        <v>723</v>
      </c>
    </row>
    <row r="540" spans="1:10" ht="98" x14ac:dyDescent="0.2">
      <c r="A540" s="12" t="s">
        <v>50</v>
      </c>
      <c r="B540" s="12">
        <v>2</v>
      </c>
      <c r="C540" s="12">
        <v>1</v>
      </c>
      <c r="D540" s="12">
        <v>1</v>
      </c>
      <c r="E540" s="12" t="s">
        <v>1339</v>
      </c>
      <c r="F540" s="12" t="s">
        <v>34</v>
      </c>
      <c r="G540" s="12" t="s">
        <v>11</v>
      </c>
      <c r="H540" s="12">
        <v>5900000</v>
      </c>
      <c r="I540" s="12" t="s">
        <v>1142</v>
      </c>
      <c r="J540" s="12" t="s">
        <v>1143</v>
      </c>
    </row>
    <row r="541" spans="1:10" ht="70" x14ac:dyDescent="0.2">
      <c r="A541" s="12" t="s">
        <v>32</v>
      </c>
      <c r="B541" s="12">
        <v>3</v>
      </c>
      <c r="C541" s="12">
        <v>1</v>
      </c>
      <c r="D541" s="12">
        <v>2</v>
      </c>
      <c r="E541" s="12" t="s">
        <v>51</v>
      </c>
      <c r="F541" s="12" t="s">
        <v>1343</v>
      </c>
      <c r="G541" s="12" t="s">
        <v>11</v>
      </c>
      <c r="H541" s="12">
        <v>5235580</v>
      </c>
      <c r="I541" s="12" t="s">
        <v>1119</v>
      </c>
      <c r="J541" s="12" t="s">
        <v>1120</v>
      </c>
    </row>
    <row r="542" spans="1:10" ht="98" x14ac:dyDescent="0.2">
      <c r="A542" s="12" t="s">
        <v>24</v>
      </c>
      <c r="B542" s="12">
        <v>2</v>
      </c>
      <c r="C542" s="12">
        <v>1</v>
      </c>
      <c r="D542" s="12">
        <v>1</v>
      </c>
      <c r="E542" s="12" t="s">
        <v>1032</v>
      </c>
      <c r="F542" s="12" t="s">
        <v>34</v>
      </c>
      <c r="G542" s="12" t="s">
        <v>11</v>
      </c>
      <c r="H542" s="12">
        <v>11826906</v>
      </c>
      <c r="I542" s="12" t="s">
        <v>153</v>
      </c>
      <c r="J542" s="12" t="s">
        <v>154</v>
      </c>
    </row>
    <row r="543" spans="1:10" ht="126" x14ac:dyDescent="0.2">
      <c r="A543" s="12" t="s">
        <v>17</v>
      </c>
      <c r="B543" s="12">
        <v>1</v>
      </c>
      <c r="C543" s="12">
        <v>1</v>
      </c>
      <c r="D543" s="12">
        <v>0</v>
      </c>
      <c r="E543" s="12" t="s">
        <v>25</v>
      </c>
      <c r="F543" s="12"/>
      <c r="G543" s="12" t="s">
        <v>11</v>
      </c>
      <c r="H543" s="12">
        <v>13034405</v>
      </c>
      <c r="I543" s="12" t="s">
        <v>27</v>
      </c>
      <c r="J543" s="12" t="s">
        <v>28</v>
      </c>
    </row>
    <row r="544" spans="1:10" ht="140" x14ac:dyDescent="0.2">
      <c r="A544" s="12" t="s">
        <v>92</v>
      </c>
      <c r="B544" s="12">
        <v>2</v>
      </c>
      <c r="C544" s="12">
        <v>1</v>
      </c>
      <c r="D544" s="12">
        <v>1</v>
      </c>
      <c r="E544" s="12" t="s">
        <v>341</v>
      </c>
      <c r="F544" s="12" t="s">
        <v>34</v>
      </c>
      <c r="G544" s="12" t="s">
        <v>11</v>
      </c>
      <c r="H544" s="12">
        <v>8489854</v>
      </c>
      <c r="I544" s="12" t="s">
        <v>35</v>
      </c>
      <c r="J544" s="12" t="s">
        <v>36</v>
      </c>
    </row>
    <row r="545" spans="1:10" ht="56" x14ac:dyDescent="0.2">
      <c r="A545" s="12" t="s">
        <v>32</v>
      </c>
      <c r="B545" s="12">
        <v>2</v>
      </c>
      <c r="C545" s="12">
        <v>1</v>
      </c>
      <c r="D545" s="12">
        <v>1</v>
      </c>
      <c r="E545" s="12" t="s">
        <v>341</v>
      </c>
      <c r="F545" s="12" t="s">
        <v>34</v>
      </c>
      <c r="G545" s="12" t="s">
        <v>11</v>
      </c>
      <c r="H545" s="12">
        <v>6639066</v>
      </c>
      <c r="I545" s="12" t="s">
        <v>45</v>
      </c>
      <c r="J545" s="12" t="s">
        <v>46</v>
      </c>
    </row>
    <row r="546" spans="1:10" ht="42" x14ac:dyDescent="0.2">
      <c r="A546" s="12" t="s">
        <v>143</v>
      </c>
      <c r="B546" s="12">
        <v>1</v>
      </c>
      <c r="C546" s="12">
        <v>1</v>
      </c>
      <c r="D546" s="12">
        <v>0</v>
      </c>
      <c r="E546" s="12" t="s">
        <v>25</v>
      </c>
      <c r="F546" s="12"/>
      <c r="G546" s="12" t="s">
        <v>11</v>
      </c>
      <c r="H546" s="12">
        <v>11410141</v>
      </c>
      <c r="I546" s="12" t="s">
        <v>279</v>
      </c>
      <c r="J546" s="12" t="s">
        <v>280</v>
      </c>
    </row>
    <row r="547" spans="1:10" ht="140" x14ac:dyDescent="0.2">
      <c r="A547" s="12" t="s">
        <v>64</v>
      </c>
      <c r="B547" s="12">
        <v>2</v>
      </c>
      <c r="C547" s="12">
        <v>1</v>
      </c>
      <c r="D547" s="12">
        <v>1</v>
      </c>
      <c r="E547" s="12" t="s">
        <v>415</v>
      </c>
      <c r="F547" s="12" t="s">
        <v>34</v>
      </c>
      <c r="G547" s="12" t="s">
        <v>11</v>
      </c>
      <c r="H547" s="12">
        <v>5456752</v>
      </c>
      <c r="I547" s="12" t="s">
        <v>35</v>
      </c>
      <c r="J547" s="12" t="s">
        <v>36</v>
      </c>
    </row>
    <row r="548" spans="1:10" ht="140" x14ac:dyDescent="0.2">
      <c r="A548" s="12" t="s">
        <v>9</v>
      </c>
      <c r="B548" s="12">
        <v>2</v>
      </c>
      <c r="C548" s="12">
        <v>2</v>
      </c>
      <c r="D548" s="12">
        <v>0</v>
      </c>
      <c r="E548" s="12" t="s">
        <v>71</v>
      </c>
      <c r="F548" s="12"/>
      <c r="G548" s="12" t="s">
        <v>11</v>
      </c>
      <c r="H548" s="12">
        <v>6010530</v>
      </c>
      <c r="I548" s="12" t="s">
        <v>292</v>
      </c>
      <c r="J548" s="12" t="s">
        <v>293</v>
      </c>
    </row>
    <row r="549" spans="1:10" ht="84" x14ac:dyDescent="0.2">
      <c r="A549" s="12" t="s">
        <v>9</v>
      </c>
      <c r="B549" s="12">
        <v>2</v>
      </c>
      <c r="C549" s="12">
        <v>0</v>
      </c>
      <c r="D549" s="12">
        <v>2</v>
      </c>
      <c r="E549" s="12"/>
      <c r="F549" s="12" t="s">
        <v>3744</v>
      </c>
      <c r="G549" s="12" t="s">
        <v>26</v>
      </c>
      <c r="H549" s="12">
        <v>7167170</v>
      </c>
      <c r="I549" s="12" t="s">
        <v>1111</v>
      </c>
      <c r="J549" s="12" t="s">
        <v>1112</v>
      </c>
    </row>
    <row r="550" spans="1:10" ht="84" x14ac:dyDescent="0.2">
      <c r="A550" s="12" t="s">
        <v>85</v>
      </c>
      <c r="B550" s="12">
        <v>2</v>
      </c>
      <c r="C550" s="12">
        <v>1</v>
      </c>
      <c r="D550" s="12">
        <v>1</v>
      </c>
      <c r="E550" s="12" t="s">
        <v>896</v>
      </c>
      <c r="F550" s="12" t="s">
        <v>897</v>
      </c>
      <c r="G550" s="12" t="s">
        <v>11</v>
      </c>
      <c r="H550" s="12">
        <v>4737567</v>
      </c>
      <c r="I550" s="12" t="s">
        <v>1006</v>
      </c>
      <c r="J550" s="12" t="s">
        <v>1007</v>
      </c>
    </row>
    <row r="551" spans="1:10" ht="42" x14ac:dyDescent="0.2">
      <c r="A551" s="12" t="s">
        <v>17</v>
      </c>
      <c r="B551" s="12">
        <v>2</v>
      </c>
      <c r="C551" s="12">
        <v>1</v>
      </c>
      <c r="D551" s="12">
        <v>1</v>
      </c>
      <c r="E551" s="12" t="s">
        <v>1357</v>
      </c>
      <c r="F551" s="12" t="s">
        <v>897</v>
      </c>
      <c r="G551" s="12" t="s">
        <v>11</v>
      </c>
      <c r="H551" s="12">
        <v>10625055</v>
      </c>
      <c r="I551" s="12" t="s">
        <v>279</v>
      </c>
      <c r="J551" s="12" t="s">
        <v>280</v>
      </c>
    </row>
    <row r="552" spans="1:10" ht="70" x14ac:dyDescent="0.2">
      <c r="A552" s="12" t="s">
        <v>77</v>
      </c>
      <c r="B552" s="12">
        <v>1</v>
      </c>
      <c r="C552" s="12">
        <v>1</v>
      </c>
      <c r="D552" s="12">
        <v>0</v>
      </c>
      <c r="E552" s="12" t="s">
        <v>25</v>
      </c>
      <c r="F552" s="12"/>
      <c r="G552" s="12" t="s">
        <v>11</v>
      </c>
      <c r="H552" s="12">
        <v>4911533</v>
      </c>
      <c r="I552" s="12" t="s">
        <v>1361</v>
      </c>
      <c r="J552" s="12" t="s">
        <v>1362</v>
      </c>
    </row>
    <row r="553" spans="1:10" ht="154" x14ac:dyDescent="0.2">
      <c r="A553" s="12" t="s">
        <v>101</v>
      </c>
      <c r="B553" s="12">
        <v>2</v>
      </c>
      <c r="C553" s="12">
        <v>1</v>
      </c>
      <c r="D553" s="12">
        <v>1</v>
      </c>
      <c r="E553" s="12" t="s">
        <v>25</v>
      </c>
      <c r="F553" s="12" t="s">
        <v>206</v>
      </c>
      <c r="G553" s="12" t="s">
        <v>11</v>
      </c>
      <c r="H553" s="12">
        <v>4306152</v>
      </c>
      <c r="I553" s="12" t="s">
        <v>5311</v>
      </c>
      <c r="J553" s="12" t="s">
        <v>5312</v>
      </c>
    </row>
    <row r="554" spans="1:10" ht="112" x14ac:dyDescent="0.2">
      <c r="A554" s="12" t="s">
        <v>32</v>
      </c>
      <c r="B554" s="12">
        <v>1</v>
      </c>
      <c r="C554" s="12">
        <v>0</v>
      </c>
      <c r="D554" s="12">
        <v>1</v>
      </c>
      <c r="E554" s="12"/>
      <c r="F554" s="12" t="s">
        <v>124</v>
      </c>
      <c r="G554" s="12" t="s">
        <v>26</v>
      </c>
      <c r="H554" s="12">
        <v>19619431</v>
      </c>
      <c r="I554" s="12" t="s">
        <v>5313</v>
      </c>
      <c r="J554" s="12" t="s">
        <v>5314</v>
      </c>
    </row>
    <row r="555" spans="1:10" ht="112" x14ac:dyDescent="0.2">
      <c r="A555" s="12" t="s">
        <v>9</v>
      </c>
      <c r="B555" s="12">
        <v>1</v>
      </c>
      <c r="C555" s="12">
        <v>0</v>
      </c>
      <c r="D555" s="12">
        <v>1</v>
      </c>
      <c r="E555" s="12"/>
      <c r="F555" s="12" t="s">
        <v>213</v>
      </c>
      <c r="G555" s="12" t="s">
        <v>26</v>
      </c>
      <c r="H555" s="12">
        <v>5238586</v>
      </c>
      <c r="I555" s="12" t="s">
        <v>150</v>
      </c>
      <c r="J555" s="12" t="s">
        <v>151</v>
      </c>
    </row>
    <row r="556" spans="1:10" ht="140" x14ac:dyDescent="0.2">
      <c r="A556" s="12" t="s">
        <v>9</v>
      </c>
      <c r="B556" s="12">
        <v>2</v>
      </c>
      <c r="C556" s="12">
        <v>1</v>
      </c>
      <c r="D556" s="12">
        <v>1</v>
      </c>
      <c r="E556" s="12" t="s">
        <v>467</v>
      </c>
      <c r="F556" s="12" t="s">
        <v>34</v>
      </c>
      <c r="G556" s="12" t="s">
        <v>11</v>
      </c>
      <c r="H556" s="12">
        <v>6133554</v>
      </c>
      <c r="I556" s="12" t="s">
        <v>35</v>
      </c>
      <c r="J556" s="12" t="s">
        <v>36</v>
      </c>
    </row>
    <row r="557" spans="1:10" ht="84" x14ac:dyDescent="0.2">
      <c r="A557" s="12" t="s">
        <v>85</v>
      </c>
      <c r="B557" s="12">
        <v>3</v>
      </c>
      <c r="C557" s="12">
        <v>2</v>
      </c>
      <c r="D557" s="12">
        <v>1</v>
      </c>
      <c r="E557" s="12" t="s">
        <v>172</v>
      </c>
      <c r="F557" s="12" t="s">
        <v>79</v>
      </c>
      <c r="G557" s="12" t="s">
        <v>11</v>
      </c>
      <c r="H557" s="12">
        <v>9656572</v>
      </c>
      <c r="I557" s="12" t="s">
        <v>5315</v>
      </c>
      <c r="J557" s="12" t="s">
        <v>5316</v>
      </c>
    </row>
    <row r="558" spans="1:10" ht="154" x14ac:dyDescent="0.2">
      <c r="A558" s="12" t="s">
        <v>9</v>
      </c>
      <c r="B558" s="12">
        <v>1</v>
      </c>
      <c r="C558" s="12">
        <v>0</v>
      </c>
      <c r="D558" s="12">
        <v>1</v>
      </c>
      <c r="E558" s="12"/>
      <c r="F558" s="12" t="s">
        <v>206</v>
      </c>
      <c r="G558" s="12" t="s">
        <v>26</v>
      </c>
      <c r="H558" s="12">
        <v>16800000</v>
      </c>
      <c r="I558" s="12" t="s">
        <v>5311</v>
      </c>
      <c r="J558" s="12" t="s">
        <v>5312</v>
      </c>
    </row>
    <row r="559" spans="1:10" ht="70" x14ac:dyDescent="0.2">
      <c r="A559" s="12" t="s">
        <v>117</v>
      </c>
      <c r="B559" s="12">
        <v>2</v>
      </c>
      <c r="C559" s="12">
        <v>1</v>
      </c>
      <c r="D559" s="12">
        <v>1</v>
      </c>
      <c r="E559" s="12" t="s">
        <v>1366</v>
      </c>
      <c r="F559" s="12" t="s">
        <v>124</v>
      </c>
      <c r="G559" s="12" t="s">
        <v>11</v>
      </c>
      <c r="H559" s="12">
        <v>2515000</v>
      </c>
      <c r="I559" s="12" t="s">
        <v>1367</v>
      </c>
      <c r="J559" s="12" t="s">
        <v>1368</v>
      </c>
    </row>
    <row r="560" spans="1:10" ht="84" x14ac:dyDescent="0.2">
      <c r="A560" s="12" t="s">
        <v>92</v>
      </c>
      <c r="B560" s="12">
        <v>1</v>
      </c>
      <c r="C560" s="12">
        <v>0</v>
      </c>
      <c r="D560" s="12">
        <v>1</v>
      </c>
      <c r="E560" s="12"/>
      <c r="F560" s="12" t="s">
        <v>897</v>
      </c>
      <c r="G560" s="12" t="s">
        <v>11</v>
      </c>
      <c r="H560" s="12">
        <v>6263607</v>
      </c>
      <c r="I560" s="12" t="s">
        <v>1006</v>
      </c>
      <c r="J560" s="12" t="s">
        <v>1007</v>
      </c>
    </row>
    <row r="561" spans="1:10" ht="84" x14ac:dyDescent="0.2">
      <c r="A561" s="12" t="s">
        <v>9</v>
      </c>
      <c r="B561" s="12">
        <v>2</v>
      </c>
      <c r="C561" s="12">
        <v>1</v>
      </c>
      <c r="D561" s="12">
        <v>1</v>
      </c>
      <c r="E561" s="12" t="s">
        <v>415</v>
      </c>
      <c r="F561" s="12" t="s">
        <v>34</v>
      </c>
      <c r="G561" s="12" t="s">
        <v>11</v>
      </c>
      <c r="H561" s="12">
        <v>10309741</v>
      </c>
      <c r="I561" s="12" t="s">
        <v>141</v>
      </c>
      <c r="J561" s="12" t="s">
        <v>142</v>
      </c>
    </row>
    <row r="562" spans="1:10" ht="42" x14ac:dyDescent="0.2">
      <c r="A562" s="12" t="s">
        <v>64</v>
      </c>
      <c r="B562" s="12">
        <v>1</v>
      </c>
      <c r="C562" s="12">
        <v>1</v>
      </c>
      <c r="D562" s="12">
        <v>0</v>
      </c>
      <c r="E562" s="12" t="s">
        <v>25</v>
      </c>
      <c r="F562" s="12"/>
      <c r="G562" s="12" t="s">
        <v>11</v>
      </c>
      <c r="H562" s="12">
        <v>5444758</v>
      </c>
      <c r="I562" s="12" t="s">
        <v>1374</v>
      </c>
      <c r="J562" s="12" t="s">
        <v>1375</v>
      </c>
    </row>
    <row r="563" spans="1:10" ht="154" x14ac:dyDescent="0.2">
      <c r="A563" s="12" t="s">
        <v>9</v>
      </c>
      <c r="B563" s="12">
        <v>0</v>
      </c>
      <c r="C563" s="12">
        <v>0</v>
      </c>
      <c r="D563" s="12">
        <v>0</v>
      </c>
      <c r="E563" s="12"/>
      <c r="F563" s="12"/>
      <c r="G563" s="12" t="s">
        <v>11</v>
      </c>
      <c r="H563" s="12">
        <v>10943611</v>
      </c>
      <c r="I563" s="12" t="s">
        <v>1379</v>
      </c>
      <c r="J563" s="12" t="s">
        <v>1380</v>
      </c>
    </row>
    <row r="564" spans="1:10" ht="126" x14ac:dyDescent="0.2">
      <c r="A564" s="12" t="s">
        <v>9</v>
      </c>
      <c r="B564" s="12">
        <v>2</v>
      </c>
      <c r="C564" s="12">
        <v>2</v>
      </c>
      <c r="D564" s="12">
        <v>0</v>
      </c>
      <c r="E564" s="12" t="s">
        <v>700</v>
      </c>
      <c r="F564" s="12"/>
      <c r="G564" s="12" t="s">
        <v>11</v>
      </c>
      <c r="H564" s="12">
        <v>2036688</v>
      </c>
      <c r="I564" s="12" t="s">
        <v>220</v>
      </c>
      <c r="J564" s="12" t="s">
        <v>221</v>
      </c>
    </row>
    <row r="565" spans="1:10" ht="70" x14ac:dyDescent="0.2">
      <c r="A565" s="12" t="s">
        <v>243</v>
      </c>
      <c r="B565" s="12">
        <v>2</v>
      </c>
      <c r="C565" s="12">
        <v>1</v>
      </c>
      <c r="D565" s="12">
        <v>1</v>
      </c>
      <c r="E565" s="12" t="s">
        <v>341</v>
      </c>
      <c r="F565" s="12" t="s">
        <v>34</v>
      </c>
      <c r="G565" s="12" t="s">
        <v>11</v>
      </c>
      <c r="H565" s="12">
        <v>7100324</v>
      </c>
      <c r="I565" s="12" t="s">
        <v>1387</v>
      </c>
      <c r="J565" s="12" t="s">
        <v>1388</v>
      </c>
    </row>
    <row r="566" spans="1:10" ht="126" x14ac:dyDescent="0.2">
      <c r="A566" s="12" t="s">
        <v>9</v>
      </c>
      <c r="B566" s="12">
        <v>2</v>
      </c>
      <c r="C566" s="12">
        <v>2</v>
      </c>
      <c r="D566" s="12">
        <v>0</v>
      </c>
      <c r="E566" s="12" t="s">
        <v>71</v>
      </c>
      <c r="F566" s="12"/>
      <c r="G566" s="12" t="s">
        <v>26</v>
      </c>
      <c r="H566" s="12">
        <v>32044309</v>
      </c>
      <c r="I566" s="12" t="s">
        <v>1391</v>
      </c>
      <c r="J566" s="12" t="s">
        <v>1392</v>
      </c>
    </row>
    <row r="567" spans="1:10" ht="84" x14ac:dyDescent="0.2">
      <c r="A567" s="12" t="s">
        <v>85</v>
      </c>
      <c r="B567" s="12">
        <v>2</v>
      </c>
      <c r="C567" s="12">
        <v>1</v>
      </c>
      <c r="D567" s="12">
        <v>1</v>
      </c>
      <c r="E567" s="12" t="s">
        <v>44</v>
      </c>
      <c r="F567" s="12" t="s">
        <v>34</v>
      </c>
      <c r="G567" s="12" t="s">
        <v>11</v>
      </c>
      <c r="H567" s="12">
        <v>6278752</v>
      </c>
      <c r="I567" s="12" t="s">
        <v>141</v>
      </c>
      <c r="J567" s="12" t="s">
        <v>142</v>
      </c>
    </row>
    <row r="568" spans="1:10" ht="84" x14ac:dyDescent="0.2">
      <c r="A568" s="12" t="s">
        <v>9</v>
      </c>
      <c r="B568" s="12">
        <v>2</v>
      </c>
      <c r="C568" s="12">
        <v>1</v>
      </c>
      <c r="D568" s="12">
        <v>1</v>
      </c>
      <c r="E568" s="12" t="s">
        <v>822</v>
      </c>
      <c r="F568" s="12" t="s">
        <v>213</v>
      </c>
      <c r="G568" s="12" t="s">
        <v>26</v>
      </c>
      <c r="H568" s="12">
        <v>8100000</v>
      </c>
      <c r="I568" s="12" t="s">
        <v>848</v>
      </c>
      <c r="J568" s="12" t="s">
        <v>849</v>
      </c>
    </row>
    <row r="569" spans="1:10" ht="84" x14ac:dyDescent="0.2">
      <c r="A569" s="12" t="s">
        <v>550</v>
      </c>
      <c r="B569" s="12">
        <v>1</v>
      </c>
      <c r="C569" s="12">
        <v>1</v>
      </c>
      <c r="D569" s="12">
        <v>0</v>
      </c>
      <c r="E569" s="12" t="s">
        <v>640</v>
      </c>
      <c r="F569" s="12"/>
      <c r="G569" s="12" t="s">
        <v>11</v>
      </c>
      <c r="H569" s="12">
        <v>3413639</v>
      </c>
      <c r="I569" s="12" t="s">
        <v>641</v>
      </c>
      <c r="J569" s="12" t="s">
        <v>642</v>
      </c>
    </row>
    <row r="570" spans="1:10" ht="70" x14ac:dyDescent="0.2">
      <c r="A570" s="12" t="s">
        <v>9</v>
      </c>
      <c r="B570" s="12">
        <v>1</v>
      </c>
      <c r="C570" s="12">
        <v>1</v>
      </c>
      <c r="D570" s="12">
        <v>0</v>
      </c>
      <c r="E570" s="12" t="s">
        <v>123</v>
      </c>
      <c r="F570" s="12"/>
      <c r="G570" s="12" t="s">
        <v>11</v>
      </c>
      <c r="H570" s="12">
        <v>4855508</v>
      </c>
      <c r="I570" s="12" t="s">
        <v>125</v>
      </c>
      <c r="J570" s="12" t="s">
        <v>126</v>
      </c>
    </row>
    <row r="571" spans="1:10" ht="112" x14ac:dyDescent="0.2">
      <c r="A571" s="12" t="s">
        <v>9</v>
      </c>
      <c r="B571" s="12">
        <v>0</v>
      </c>
      <c r="C571" s="12">
        <v>0</v>
      </c>
      <c r="D571" s="12">
        <v>0</v>
      </c>
      <c r="E571" s="12"/>
      <c r="F571" s="12"/>
      <c r="G571" s="12" t="s">
        <v>26</v>
      </c>
      <c r="H571" s="12">
        <v>10000000</v>
      </c>
      <c r="I571" s="12" t="s">
        <v>150</v>
      </c>
      <c r="J571" s="12" t="s">
        <v>151</v>
      </c>
    </row>
    <row r="572" spans="1:10" ht="56" x14ac:dyDescent="0.2">
      <c r="A572" s="12" t="s">
        <v>9</v>
      </c>
      <c r="B572" s="12">
        <v>1</v>
      </c>
      <c r="C572" s="12">
        <v>0</v>
      </c>
      <c r="D572" s="12">
        <v>1</v>
      </c>
      <c r="E572" s="12"/>
      <c r="F572" s="12" t="s">
        <v>52</v>
      </c>
      <c r="G572" s="12" t="s">
        <v>26</v>
      </c>
      <c r="H572" s="12">
        <v>13373569</v>
      </c>
      <c r="I572" s="12" t="s">
        <v>214</v>
      </c>
      <c r="J572" s="12" t="s">
        <v>215</v>
      </c>
    </row>
    <row r="573" spans="1:10" ht="112" x14ac:dyDescent="0.2">
      <c r="A573" s="12" t="s">
        <v>24</v>
      </c>
      <c r="B573" s="12">
        <v>3</v>
      </c>
      <c r="C573" s="12">
        <v>2</v>
      </c>
      <c r="D573" s="12">
        <v>1</v>
      </c>
      <c r="E573" s="12" t="s">
        <v>1411</v>
      </c>
      <c r="F573" s="12" t="s">
        <v>34</v>
      </c>
      <c r="G573" s="12" t="s">
        <v>11</v>
      </c>
      <c r="H573" s="12">
        <v>4913252</v>
      </c>
      <c r="I573" s="12" t="s">
        <v>1033</v>
      </c>
      <c r="J573" s="12" t="s">
        <v>1034</v>
      </c>
    </row>
    <row r="574" spans="1:10" ht="56" x14ac:dyDescent="0.2">
      <c r="A574" s="12" t="s">
        <v>9</v>
      </c>
      <c r="B574" s="12">
        <v>2</v>
      </c>
      <c r="C574" s="12">
        <v>1</v>
      </c>
      <c r="D574" s="12">
        <v>1</v>
      </c>
      <c r="E574" s="12" t="s">
        <v>10</v>
      </c>
      <c r="F574" s="12" t="s">
        <v>159</v>
      </c>
      <c r="G574" s="12" t="s">
        <v>11</v>
      </c>
      <c r="H574" s="12">
        <v>12297554</v>
      </c>
      <c r="I574" s="12" t="s">
        <v>12</v>
      </c>
      <c r="J574" s="12" t="s">
        <v>13</v>
      </c>
    </row>
    <row r="575" spans="1:10" ht="112" x14ac:dyDescent="0.2">
      <c r="A575" s="12" t="s">
        <v>92</v>
      </c>
      <c r="B575" s="12">
        <v>2</v>
      </c>
      <c r="C575" s="12">
        <v>1</v>
      </c>
      <c r="D575" s="12">
        <v>1</v>
      </c>
      <c r="E575" s="12" t="s">
        <v>25</v>
      </c>
      <c r="F575" s="12" t="s">
        <v>213</v>
      </c>
      <c r="G575" s="12" t="s">
        <v>26</v>
      </c>
      <c r="H575" s="12">
        <v>8375450</v>
      </c>
      <c r="I575" s="12" t="s">
        <v>150</v>
      </c>
      <c r="J575" s="12" t="s">
        <v>151</v>
      </c>
    </row>
    <row r="576" spans="1:10" ht="42" x14ac:dyDescent="0.2">
      <c r="A576" s="12" t="s">
        <v>17</v>
      </c>
      <c r="B576" s="12">
        <v>2</v>
      </c>
      <c r="C576" s="12">
        <v>1</v>
      </c>
      <c r="D576" s="12">
        <v>1</v>
      </c>
      <c r="E576" s="12" t="s">
        <v>467</v>
      </c>
      <c r="F576" s="12" t="s">
        <v>34</v>
      </c>
      <c r="G576" s="12" t="s">
        <v>11</v>
      </c>
      <c r="H576" s="12">
        <v>18085906</v>
      </c>
      <c r="I576" s="12" t="s">
        <v>363</v>
      </c>
      <c r="J576" s="12" t="s">
        <v>364</v>
      </c>
    </row>
    <row r="577" spans="1:10" ht="84" x14ac:dyDescent="0.2">
      <c r="A577" s="12" t="s">
        <v>85</v>
      </c>
      <c r="B577" s="12">
        <v>2</v>
      </c>
      <c r="C577" s="12">
        <v>1</v>
      </c>
      <c r="D577" s="12">
        <v>1</v>
      </c>
      <c r="E577" s="12" t="s">
        <v>44</v>
      </c>
      <c r="F577" s="12" t="s">
        <v>34</v>
      </c>
      <c r="G577" s="12" t="s">
        <v>11</v>
      </c>
      <c r="H577" s="12">
        <v>9281665</v>
      </c>
      <c r="I577" s="12" t="s">
        <v>141</v>
      </c>
      <c r="J577" s="12" t="s">
        <v>142</v>
      </c>
    </row>
    <row r="578" spans="1:10" ht="98" x14ac:dyDescent="0.2">
      <c r="A578" s="12" t="s">
        <v>9</v>
      </c>
      <c r="B578" s="12">
        <v>1</v>
      </c>
      <c r="C578" s="12">
        <v>1</v>
      </c>
      <c r="D578" s="12">
        <v>0</v>
      </c>
      <c r="E578" s="12" t="s">
        <v>25</v>
      </c>
      <c r="F578" s="12"/>
      <c r="G578" s="12" t="s">
        <v>11</v>
      </c>
      <c r="H578" s="12">
        <v>18257854</v>
      </c>
      <c r="I578" s="12" t="s">
        <v>722</v>
      </c>
      <c r="J578" s="12" t="s">
        <v>723</v>
      </c>
    </row>
    <row r="579" spans="1:10" ht="98" x14ac:dyDescent="0.2">
      <c r="A579" s="12" t="s">
        <v>24</v>
      </c>
      <c r="B579" s="12">
        <v>1</v>
      </c>
      <c r="C579" s="12">
        <v>0</v>
      </c>
      <c r="D579" s="12">
        <v>1</v>
      </c>
      <c r="E579" s="12"/>
      <c r="F579" s="12" t="s">
        <v>52</v>
      </c>
      <c r="G579" s="12" t="s">
        <v>26</v>
      </c>
      <c r="H579" s="12">
        <v>11163977</v>
      </c>
      <c r="I579" s="12" t="s">
        <v>722</v>
      </c>
      <c r="J579" s="12" t="s">
        <v>723</v>
      </c>
    </row>
    <row r="580" spans="1:10" ht="56" x14ac:dyDescent="0.2">
      <c r="A580" s="12" t="s">
        <v>92</v>
      </c>
      <c r="B580" s="12">
        <v>0</v>
      </c>
      <c r="C580" s="12">
        <v>0</v>
      </c>
      <c r="D580" s="12">
        <v>0</v>
      </c>
      <c r="E580" s="12"/>
      <c r="F580" s="12"/>
      <c r="G580" s="12" t="s">
        <v>26</v>
      </c>
      <c r="H580" s="12">
        <v>4380560</v>
      </c>
      <c r="I580" s="12" t="s">
        <v>1424</v>
      </c>
      <c r="J580" s="12" t="s">
        <v>1425</v>
      </c>
    </row>
    <row r="581" spans="1:10" ht="42" x14ac:dyDescent="0.2">
      <c r="A581" s="12" t="s">
        <v>99</v>
      </c>
      <c r="B581" s="12">
        <v>1</v>
      </c>
      <c r="C581" s="12">
        <v>0</v>
      </c>
      <c r="D581" s="12">
        <v>1</v>
      </c>
      <c r="E581" s="12"/>
      <c r="F581" s="12" t="s">
        <v>897</v>
      </c>
      <c r="G581" s="12" t="s">
        <v>11</v>
      </c>
      <c r="H581" s="12">
        <v>12378934</v>
      </c>
      <c r="I581" s="12" t="s">
        <v>1176</v>
      </c>
      <c r="J581" s="12" t="s">
        <v>1177</v>
      </c>
    </row>
    <row r="582" spans="1:10" ht="126" x14ac:dyDescent="0.2">
      <c r="A582" s="12" t="s">
        <v>9</v>
      </c>
      <c r="B582" s="12">
        <v>1</v>
      </c>
      <c r="C582" s="12">
        <v>1</v>
      </c>
      <c r="D582" s="12">
        <v>0</v>
      </c>
      <c r="E582" s="12" t="s">
        <v>351</v>
      </c>
      <c r="F582" s="12"/>
      <c r="G582" s="12" t="s">
        <v>11</v>
      </c>
      <c r="H582" s="12">
        <v>13945966</v>
      </c>
      <c r="I582" s="12" t="s">
        <v>1432</v>
      </c>
      <c r="J582" s="12" t="s">
        <v>1433</v>
      </c>
    </row>
    <row r="583" spans="1:10" ht="70" x14ac:dyDescent="0.2">
      <c r="A583" s="12" t="s">
        <v>9</v>
      </c>
      <c r="B583" s="12">
        <v>1</v>
      </c>
      <c r="C583" s="12">
        <v>1</v>
      </c>
      <c r="D583" s="12">
        <v>0</v>
      </c>
      <c r="E583" s="12" t="s">
        <v>123</v>
      </c>
      <c r="F583" s="12"/>
      <c r="G583" s="12" t="s">
        <v>11</v>
      </c>
      <c r="H583" s="12">
        <v>4500000</v>
      </c>
      <c r="I583" s="12" t="s">
        <v>1437</v>
      </c>
      <c r="J583" s="12" t="s">
        <v>1438</v>
      </c>
    </row>
    <row r="584" spans="1:10" ht="70" x14ac:dyDescent="0.2">
      <c r="A584" s="12" t="s">
        <v>117</v>
      </c>
      <c r="B584" s="12">
        <v>2</v>
      </c>
      <c r="C584" s="12">
        <v>1</v>
      </c>
      <c r="D584" s="12">
        <v>1</v>
      </c>
      <c r="E584" s="12" t="s">
        <v>1442</v>
      </c>
      <c r="F584" s="12" t="s">
        <v>34</v>
      </c>
      <c r="G584" s="12" t="s">
        <v>11</v>
      </c>
      <c r="H584" s="12">
        <v>6694321</v>
      </c>
      <c r="I584" s="12" t="s">
        <v>706</v>
      </c>
      <c r="J584" s="12" t="s">
        <v>707</v>
      </c>
    </row>
    <row r="585" spans="1:10" ht="98" x14ac:dyDescent="0.2">
      <c r="A585" s="12" t="s">
        <v>143</v>
      </c>
      <c r="B585" s="12">
        <v>2</v>
      </c>
      <c r="C585" s="12">
        <v>1</v>
      </c>
      <c r="D585" s="12">
        <v>1</v>
      </c>
      <c r="E585" s="12" t="s">
        <v>2086</v>
      </c>
      <c r="F585" s="12" t="s">
        <v>594</v>
      </c>
      <c r="G585" s="12" t="s">
        <v>11</v>
      </c>
      <c r="H585" s="12">
        <v>12455856</v>
      </c>
      <c r="I585" s="12" t="s">
        <v>2436</v>
      </c>
      <c r="J585" s="12" t="s">
        <v>2437</v>
      </c>
    </row>
    <row r="586" spans="1:10" ht="140" x14ac:dyDescent="0.2">
      <c r="A586" s="12" t="s">
        <v>9</v>
      </c>
      <c r="B586" s="12">
        <v>1</v>
      </c>
      <c r="C586" s="12">
        <v>0</v>
      </c>
      <c r="D586" s="12">
        <v>1</v>
      </c>
      <c r="E586" s="12"/>
      <c r="F586" s="12" t="s">
        <v>159</v>
      </c>
      <c r="G586" s="12" t="s">
        <v>11</v>
      </c>
      <c r="H586" s="12">
        <v>16772713</v>
      </c>
      <c r="I586" s="12" t="s">
        <v>160</v>
      </c>
      <c r="J586" s="12" t="s">
        <v>161</v>
      </c>
    </row>
    <row r="587" spans="1:10" ht="84" x14ac:dyDescent="0.2">
      <c r="A587" s="12" t="s">
        <v>105</v>
      </c>
      <c r="B587" s="12">
        <v>2</v>
      </c>
      <c r="C587" s="12">
        <v>1</v>
      </c>
      <c r="D587" s="12">
        <v>1</v>
      </c>
      <c r="E587" s="12" t="s">
        <v>44</v>
      </c>
      <c r="F587" s="12" t="s">
        <v>34</v>
      </c>
      <c r="G587" s="12" t="s">
        <v>11</v>
      </c>
      <c r="H587" s="12">
        <v>4388997</v>
      </c>
      <c r="I587" s="12" t="s">
        <v>141</v>
      </c>
      <c r="J587" s="12" t="s">
        <v>142</v>
      </c>
    </row>
    <row r="588" spans="1:10" ht="98" x14ac:dyDescent="0.2">
      <c r="A588" s="12" t="s">
        <v>32</v>
      </c>
      <c r="B588" s="12">
        <v>2</v>
      </c>
      <c r="C588" s="12">
        <v>1</v>
      </c>
      <c r="D588" s="12">
        <v>1</v>
      </c>
      <c r="E588" s="12" t="s">
        <v>25</v>
      </c>
      <c r="F588" s="12" t="s">
        <v>52</v>
      </c>
      <c r="G588" s="12" t="s">
        <v>11</v>
      </c>
      <c r="H588" s="12">
        <v>5798303</v>
      </c>
      <c r="I588" s="12" t="s">
        <v>722</v>
      </c>
      <c r="J588" s="12" t="s">
        <v>723</v>
      </c>
    </row>
    <row r="589" spans="1:10" ht="70" x14ac:dyDescent="0.2">
      <c r="A589" s="12" t="s">
        <v>92</v>
      </c>
      <c r="B589" s="12">
        <v>2</v>
      </c>
      <c r="C589" s="12">
        <v>1</v>
      </c>
      <c r="D589" s="12">
        <v>1</v>
      </c>
      <c r="E589" s="12" t="s">
        <v>1449</v>
      </c>
      <c r="F589" s="12" t="s">
        <v>34</v>
      </c>
      <c r="G589" s="12" t="s">
        <v>11</v>
      </c>
      <c r="H589" s="12">
        <v>5302641</v>
      </c>
      <c r="I589" s="12" t="s">
        <v>326</v>
      </c>
      <c r="J589" s="12" t="s">
        <v>327</v>
      </c>
    </row>
    <row r="590" spans="1:10" ht="84" x14ac:dyDescent="0.2">
      <c r="A590" s="12" t="s">
        <v>101</v>
      </c>
      <c r="B590" s="12">
        <v>1</v>
      </c>
      <c r="C590" s="12">
        <v>1</v>
      </c>
      <c r="D590" s="12">
        <v>0</v>
      </c>
      <c r="E590" s="12" t="s">
        <v>25</v>
      </c>
      <c r="F590" s="12"/>
      <c r="G590" s="12" t="s">
        <v>26</v>
      </c>
      <c r="H590" s="12">
        <v>2400000</v>
      </c>
      <c r="I590" s="12" t="s">
        <v>1452</v>
      </c>
      <c r="J590" s="12" t="s">
        <v>1453</v>
      </c>
    </row>
    <row r="591" spans="1:10" ht="42" x14ac:dyDescent="0.2">
      <c r="A591" s="12" t="s">
        <v>17</v>
      </c>
      <c r="B591" s="12">
        <v>0</v>
      </c>
      <c r="C591" s="12">
        <v>0</v>
      </c>
      <c r="D591" s="12">
        <v>0</v>
      </c>
      <c r="E591" s="12"/>
      <c r="F591" s="12"/>
      <c r="G591" s="12" t="s">
        <v>11</v>
      </c>
      <c r="H591" s="12">
        <v>12343787</v>
      </c>
      <c r="I591" s="12" t="s">
        <v>279</v>
      </c>
      <c r="J591" s="12" t="s">
        <v>280</v>
      </c>
    </row>
    <row r="592" spans="1:10" ht="84" x14ac:dyDescent="0.2">
      <c r="A592" s="12" t="s">
        <v>9</v>
      </c>
      <c r="B592" s="12">
        <v>2</v>
      </c>
      <c r="C592" s="12">
        <v>1</v>
      </c>
      <c r="D592" s="12">
        <v>1</v>
      </c>
      <c r="E592" s="12" t="s">
        <v>44</v>
      </c>
      <c r="F592" s="12" t="s">
        <v>34</v>
      </c>
      <c r="G592" s="12" t="s">
        <v>11</v>
      </c>
      <c r="H592" s="12">
        <v>4000000</v>
      </c>
      <c r="I592" s="12" t="s">
        <v>141</v>
      </c>
      <c r="J592" s="12" t="s">
        <v>142</v>
      </c>
    </row>
    <row r="593" spans="1:10" ht="126" x14ac:dyDescent="0.2">
      <c r="A593" s="12" t="s">
        <v>9</v>
      </c>
      <c r="B593" s="12">
        <v>3</v>
      </c>
      <c r="C593" s="12">
        <v>2</v>
      </c>
      <c r="D593" s="12">
        <v>1</v>
      </c>
      <c r="E593" s="12" t="s">
        <v>71</v>
      </c>
      <c r="F593" s="12" t="s">
        <v>213</v>
      </c>
      <c r="G593" s="12" t="s">
        <v>26</v>
      </c>
      <c r="H593" s="12">
        <v>24052166</v>
      </c>
      <c r="I593" s="12" t="s">
        <v>150</v>
      </c>
      <c r="J593" s="12" t="s">
        <v>151</v>
      </c>
    </row>
    <row r="594" spans="1:10" ht="70" x14ac:dyDescent="0.2">
      <c r="A594" s="12" t="s">
        <v>24</v>
      </c>
      <c r="B594" s="12">
        <v>1</v>
      </c>
      <c r="C594" s="12">
        <v>1</v>
      </c>
      <c r="D594" s="12">
        <v>0</v>
      </c>
      <c r="E594" s="12" t="s">
        <v>25</v>
      </c>
      <c r="F594" s="12"/>
      <c r="G594" s="12" t="s">
        <v>26</v>
      </c>
      <c r="H594" s="12">
        <v>13634661</v>
      </c>
      <c r="I594" s="12" t="s">
        <v>1818</v>
      </c>
      <c r="J594" s="12" t="s">
        <v>1819</v>
      </c>
    </row>
    <row r="595" spans="1:10" ht="98" x14ac:dyDescent="0.2">
      <c r="A595" s="12" t="s">
        <v>64</v>
      </c>
      <c r="B595" s="12">
        <v>2</v>
      </c>
      <c r="C595" s="12">
        <v>1</v>
      </c>
      <c r="D595" s="12">
        <v>1</v>
      </c>
      <c r="E595" s="12" t="s">
        <v>25</v>
      </c>
      <c r="F595" s="12" t="s">
        <v>52</v>
      </c>
      <c r="G595" s="12" t="s">
        <v>11</v>
      </c>
      <c r="H595" s="12">
        <v>14952115</v>
      </c>
      <c r="I595" s="12" t="s">
        <v>112</v>
      </c>
      <c r="J595" s="12" t="s">
        <v>113</v>
      </c>
    </row>
    <row r="596" spans="1:10" ht="140" x14ac:dyDescent="0.2">
      <c r="A596" s="12" t="s">
        <v>243</v>
      </c>
      <c r="B596" s="12">
        <v>1</v>
      </c>
      <c r="C596" s="12">
        <v>1</v>
      </c>
      <c r="D596" s="12">
        <v>0</v>
      </c>
      <c r="E596" s="12" t="s">
        <v>25</v>
      </c>
      <c r="F596" s="12"/>
      <c r="G596" s="12" t="s">
        <v>11</v>
      </c>
      <c r="H596" s="12">
        <v>326482095</v>
      </c>
      <c r="I596" s="12" t="s">
        <v>1459</v>
      </c>
      <c r="J596" s="12" t="s">
        <v>1460</v>
      </c>
    </row>
    <row r="597" spans="1:10" ht="84" x14ac:dyDescent="0.2">
      <c r="A597" s="12" t="s">
        <v>64</v>
      </c>
      <c r="B597" s="12">
        <v>2</v>
      </c>
      <c r="C597" s="12">
        <v>1</v>
      </c>
      <c r="D597" s="12">
        <v>1</v>
      </c>
      <c r="E597" s="12" t="s">
        <v>341</v>
      </c>
      <c r="F597" s="12" t="s">
        <v>34</v>
      </c>
      <c r="G597" s="12" t="s">
        <v>11</v>
      </c>
      <c r="H597" s="12">
        <v>6386281</v>
      </c>
      <c r="I597" s="12" t="s">
        <v>1464</v>
      </c>
      <c r="J597" s="12" t="s">
        <v>1465</v>
      </c>
    </row>
    <row r="598" spans="1:10" ht="98" x14ac:dyDescent="0.2">
      <c r="A598" s="12" t="s">
        <v>9</v>
      </c>
      <c r="B598" s="12">
        <v>1</v>
      </c>
      <c r="C598" s="12">
        <v>0</v>
      </c>
      <c r="D598" s="12">
        <v>1</v>
      </c>
      <c r="E598" s="12"/>
      <c r="F598" s="12" t="s">
        <v>52</v>
      </c>
      <c r="G598" s="12" t="s">
        <v>26</v>
      </c>
      <c r="H598" s="12">
        <v>7411104</v>
      </c>
      <c r="I598" s="12" t="s">
        <v>722</v>
      </c>
      <c r="J598" s="12" t="s">
        <v>723</v>
      </c>
    </row>
    <row r="599" spans="1:10" ht="70" x14ac:dyDescent="0.2">
      <c r="A599" s="12" t="s">
        <v>9</v>
      </c>
      <c r="B599" s="12">
        <v>0</v>
      </c>
      <c r="C599" s="12">
        <v>0</v>
      </c>
      <c r="D599" s="12">
        <v>0</v>
      </c>
      <c r="E599" s="12"/>
      <c r="F599" s="12"/>
      <c r="G599" s="12" t="s">
        <v>11</v>
      </c>
      <c r="H599" s="12">
        <v>4325836</v>
      </c>
      <c r="I599" s="12" t="s">
        <v>4064</v>
      </c>
      <c r="J599" s="12" t="s">
        <v>4065</v>
      </c>
    </row>
    <row r="600" spans="1:10" ht="98" x14ac:dyDescent="0.2">
      <c r="A600" s="12" t="s">
        <v>101</v>
      </c>
      <c r="B600" s="12">
        <v>0</v>
      </c>
      <c r="C600" s="12">
        <v>0</v>
      </c>
      <c r="D600" s="12">
        <v>0</v>
      </c>
      <c r="E600" s="12"/>
      <c r="F600" s="12"/>
      <c r="G600" s="12" t="s">
        <v>11</v>
      </c>
      <c r="H600" s="12">
        <v>4850000</v>
      </c>
      <c r="I600" s="12" t="s">
        <v>153</v>
      </c>
      <c r="J600" s="12" t="s">
        <v>154</v>
      </c>
    </row>
    <row r="601" spans="1:10" ht="112" x14ac:dyDescent="0.2">
      <c r="A601" s="12" t="s">
        <v>101</v>
      </c>
      <c r="B601" s="12">
        <v>1</v>
      </c>
      <c r="C601" s="12">
        <v>0</v>
      </c>
      <c r="D601" s="12">
        <v>1</v>
      </c>
      <c r="E601" s="12"/>
      <c r="F601" s="12" t="s">
        <v>52</v>
      </c>
      <c r="G601" s="12" t="s">
        <v>26</v>
      </c>
      <c r="H601" s="12">
        <v>9731616</v>
      </c>
      <c r="I601" s="12" t="s">
        <v>377</v>
      </c>
      <c r="J601" s="12" t="s">
        <v>378</v>
      </c>
    </row>
    <row r="602" spans="1:10" ht="140" x14ac:dyDescent="0.2">
      <c r="A602" s="12" t="s">
        <v>50</v>
      </c>
      <c r="B602" s="12">
        <v>3</v>
      </c>
      <c r="C602" s="12">
        <v>2</v>
      </c>
      <c r="D602" s="12">
        <v>1</v>
      </c>
      <c r="E602" s="12" t="s">
        <v>1468</v>
      </c>
      <c r="F602" s="12" t="s">
        <v>34</v>
      </c>
      <c r="G602" s="12" t="s">
        <v>11</v>
      </c>
      <c r="H602" s="12">
        <v>6125088</v>
      </c>
      <c r="I602" s="12" t="s">
        <v>35</v>
      </c>
      <c r="J602" s="12" t="s">
        <v>36</v>
      </c>
    </row>
    <row r="603" spans="1:10" ht="112" x14ac:dyDescent="0.2">
      <c r="A603" s="12" t="s">
        <v>117</v>
      </c>
      <c r="B603" s="12">
        <v>2</v>
      </c>
      <c r="C603" s="12">
        <v>1</v>
      </c>
      <c r="D603" s="12">
        <v>1</v>
      </c>
      <c r="E603" s="12" t="s">
        <v>273</v>
      </c>
      <c r="F603" s="12" t="s">
        <v>34</v>
      </c>
      <c r="G603" s="12" t="s">
        <v>11</v>
      </c>
      <c r="H603" s="12">
        <v>5969050</v>
      </c>
      <c r="I603" s="12" t="s">
        <v>274</v>
      </c>
      <c r="J603" s="12" t="s">
        <v>275</v>
      </c>
    </row>
    <row r="604" spans="1:10" ht="98" x14ac:dyDescent="0.2">
      <c r="A604" s="12" t="s">
        <v>9</v>
      </c>
      <c r="B604" s="12">
        <v>2</v>
      </c>
      <c r="C604" s="12">
        <v>1</v>
      </c>
      <c r="D604" s="12">
        <v>1</v>
      </c>
      <c r="E604" s="12" t="s">
        <v>351</v>
      </c>
      <c r="F604" s="12" t="s">
        <v>352</v>
      </c>
      <c r="G604" s="12" t="s">
        <v>11</v>
      </c>
      <c r="H604" s="12">
        <v>22951636</v>
      </c>
      <c r="I604" s="12" t="s">
        <v>3543</v>
      </c>
      <c r="J604" s="12" t="s">
        <v>3544</v>
      </c>
    </row>
    <row r="605" spans="1:10" ht="70" x14ac:dyDescent="0.2">
      <c r="A605" s="12" t="s">
        <v>77</v>
      </c>
      <c r="B605" s="12">
        <v>2</v>
      </c>
      <c r="C605" s="12">
        <v>1</v>
      </c>
      <c r="D605" s="12">
        <v>1</v>
      </c>
      <c r="E605" s="12" t="s">
        <v>341</v>
      </c>
      <c r="F605" s="12" t="s">
        <v>34</v>
      </c>
      <c r="G605" s="12" t="s">
        <v>11</v>
      </c>
      <c r="H605" s="12">
        <v>6975508</v>
      </c>
      <c r="I605" s="12" t="s">
        <v>131</v>
      </c>
      <c r="J605" s="12" t="s">
        <v>132</v>
      </c>
    </row>
    <row r="606" spans="1:10" ht="112" x14ac:dyDescent="0.2">
      <c r="A606" s="12" t="s">
        <v>9</v>
      </c>
      <c r="B606" s="12">
        <v>1</v>
      </c>
      <c r="C606" s="12">
        <v>0</v>
      </c>
      <c r="D606" s="12">
        <v>1</v>
      </c>
      <c r="E606" s="12"/>
      <c r="F606" s="12" t="s">
        <v>52</v>
      </c>
      <c r="G606" s="12" t="s">
        <v>26</v>
      </c>
      <c r="H606" s="12">
        <v>9480309</v>
      </c>
      <c r="I606" s="12" t="s">
        <v>5317</v>
      </c>
      <c r="J606" s="12" t="s">
        <v>5318</v>
      </c>
    </row>
    <row r="607" spans="1:10" ht="56" x14ac:dyDescent="0.2">
      <c r="A607" s="12" t="s">
        <v>24</v>
      </c>
      <c r="B607" s="12">
        <v>2</v>
      </c>
      <c r="C607" s="12">
        <v>1</v>
      </c>
      <c r="D607" s="12">
        <v>1</v>
      </c>
      <c r="E607" s="12" t="s">
        <v>341</v>
      </c>
      <c r="F607" s="12" t="s">
        <v>34</v>
      </c>
      <c r="G607" s="12" t="s">
        <v>11</v>
      </c>
      <c r="H607" s="12">
        <v>5000000</v>
      </c>
      <c r="I607" s="12" t="s">
        <v>279</v>
      </c>
      <c r="J607" s="12" t="s">
        <v>280</v>
      </c>
    </row>
    <row r="608" spans="1:10" ht="84" x14ac:dyDescent="0.2">
      <c r="A608" s="12" t="s">
        <v>9</v>
      </c>
      <c r="B608" s="12">
        <v>3</v>
      </c>
      <c r="C608" s="12">
        <v>2</v>
      </c>
      <c r="D608" s="12">
        <v>1</v>
      </c>
      <c r="E608" s="12" t="s">
        <v>1468</v>
      </c>
      <c r="F608" s="12" t="s">
        <v>34</v>
      </c>
      <c r="G608" s="12" t="s">
        <v>11</v>
      </c>
      <c r="H608" s="12">
        <v>9859754</v>
      </c>
      <c r="I608" s="12" t="s">
        <v>131</v>
      </c>
      <c r="J608" s="12" t="s">
        <v>132</v>
      </c>
    </row>
    <row r="609" spans="1:10" ht="84" x14ac:dyDescent="0.2">
      <c r="A609" s="12" t="s">
        <v>9</v>
      </c>
      <c r="B609" s="12">
        <v>1</v>
      </c>
      <c r="C609" s="12">
        <v>1</v>
      </c>
      <c r="D609" s="12">
        <v>0</v>
      </c>
      <c r="E609" s="12" t="s">
        <v>351</v>
      </c>
      <c r="F609" s="12"/>
      <c r="G609" s="12" t="s">
        <v>11</v>
      </c>
      <c r="H609" s="12">
        <v>18324419</v>
      </c>
      <c r="I609" s="12" t="s">
        <v>454</v>
      </c>
      <c r="J609" s="12" t="s">
        <v>455</v>
      </c>
    </row>
    <row r="610" spans="1:10" ht="56" x14ac:dyDescent="0.2">
      <c r="A610" s="12" t="s">
        <v>85</v>
      </c>
      <c r="B610" s="12">
        <v>1</v>
      </c>
      <c r="C610" s="12">
        <v>0</v>
      </c>
      <c r="D610" s="12">
        <v>1</v>
      </c>
      <c r="E610" s="12"/>
      <c r="F610" s="12" t="s">
        <v>34</v>
      </c>
      <c r="G610" s="12" t="s">
        <v>11</v>
      </c>
      <c r="H610" s="12">
        <v>19620000</v>
      </c>
      <c r="I610" s="12" t="s">
        <v>45</v>
      </c>
      <c r="J610" s="12" t="s">
        <v>46</v>
      </c>
    </row>
    <row r="611" spans="1:10" ht="84" x14ac:dyDescent="0.2">
      <c r="A611" s="12" t="s">
        <v>9</v>
      </c>
      <c r="B611" s="12">
        <v>1</v>
      </c>
      <c r="C611" s="12">
        <v>0</v>
      </c>
      <c r="D611" s="12">
        <v>1</v>
      </c>
      <c r="E611" s="12"/>
      <c r="F611" s="12" t="s">
        <v>79</v>
      </c>
      <c r="G611" s="12" t="s">
        <v>11</v>
      </c>
      <c r="H611" s="12">
        <v>6707756</v>
      </c>
      <c r="I611" s="12" t="s">
        <v>545</v>
      </c>
      <c r="J611" s="12" t="s">
        <v>546</v>
      </c>
    </row>
    <row r="612" spans="1:10" ht="98" x14ac:dyDescent="0.2">
      <c r="A612" s="12" t="s">
        <v>9</v>
      </c>
      <c r="B612" s="12">
        <v>3</v>
      </c>
      <c r="C612" s="12">
        <v>0</v>
      </c>
      <c r="D612" s="12">
        <v>3</v>
      </c>
      <c r="E612" s="12"/>
      <c r="F612" s="12" t="s">
        <v>1475</v>
      </c>
      <c r="G612" s="12" t="s">
        <v>26</v>
      </c>
      <c r="H612" s="12">
        <v>27675490</v>
      </c>
      <c r="I612" s="12" t="s">
        <v>207</v>
      </c>
      <c r="J612" s="12" t="s">
        <v>208</v>
      </c>
    </row>
    <row r="613" spans="1:10" ht="140" x14ac:dyDescent="0.2">
      <c r="A613" s="12" t="s">
        <v>50</v>
      </c>
      <c r="B613" s="12">
        <v>2</v>
      </c>
      <c r="C613" s="12">
        <v>1</v>
      </c>
      <c r="D613" s="12">
        <v>1</v>
      </c>
      <c r="E613" s="12" t="s">
        <v>833</v>
      </c>
      <c r="F613" s="12" t="s">
        <v>34</v>
      </c>
      <c r="G613" s="12" t="s">
        <v>11</v>
      </c>
      <c r="H613" s="12">
        <v>4403584</v>
      </c>
      <c r="I613" s="12" t="s">
        <v>35</v>
      </c>
      <c r="J613" s="12" t="s">
        <v>36</v>
      </c>
    </row>
    <row r="614" spans="1:10" ht="126" x14ac:dyDescent="0.2">
      <c r="A614" s="12" t="s">
        <v>9</v>
      </c>
      <c r="B614" s="12">
        <v>1</v>
      </c>
      <c r="C614" s="12">
        <v>1</v>
      </c>
      <c r="D614" s="12">
        <v>0</v>
      </c>
      <c r="E614" s="12" t="s">
        <v>65</v>
      </c>
      <c r="F614" s="12"/>
      <c r="G614" s="12" t="s">
        <v>26</v>
      </c>
      <c r="H614" s="12">
        <v>6219958</v>
      </c>
      <c r="I614" s="12" t="s">
        <v>66</v>
      </c>
      <c r="J614" s="12" t="s">
        <v>67</v>
      </c>
    </row>
    <row r="615" spans="1:10" ht="70" x14ac:dyDescent="0.2">
      <c r="A615" s="12" t="s">
        <v>24</v>
      </c>
      <c r="B615" s="12">
        <v>2</v>
      </c>
      <c r="C615" s="12">
        <v>1</v>
      </c>
      <c r="D615" s="12">
        <v>1</v>
      </c>
      <c r="E615" s="12" t="s">
        <v>123</v>
      </c>
      <c r="F615" s="12" t="s">
        <v>124</v>
      </c>
      <c r="G615" s="12" t="s">
        <v>11</v>
      </c>
      <c r="H615" s="12">
        <v>7261646</v>
      </c>
      <c r="I615" s="12" t="s">
        <v>125</v>
      </c>
      <c r="J615" s="12" t="s">
        <v>126</v>
      </c>
    </row>
    <row r="616" spans="1:10" ht="70" x14ac:dyDescent="0.2">
      <c r="A616" s="12" t="s">
        <v>9</v>
      </c>
      <c r="B616" s="12">
        <v>2</v>
      </c>
      <c r="C616" s="12">
        <v>1</v>
      </c>
      <c r="D616" s="12">
        <v>1</v>
      </c>
      <c r="E616" s="12" t="s">
        <v>123</v>
      </c>
      <c r="F616" s="12" t="s">
        <v>124</v>
      </c>
      <c r="G616" s="12" t="s">
        <v>11</v>
      </c>
      <c r="H616" s="12">
        <v>5530377</v>
      </c>
      <c r="I616" s="12" t="s">
        <v>1484</v>
      </c>
      <c r="J616" s="12" t="s">
        <v>1485</v>
      </c>
    </row>
    <row r="617" spans="1:10" ht="140" x14ac:dyDescent="0.2">
      <c r="A617" s="12" t="s">
        <v>9</v>
      </c>
      <c r="B617" s="12">
        <v>1</v>
      </c>
      <c r="C617" s="12">
        <v>0</v>
      </c>
      <c r="D617" s="12">
        <v>1</v>
      </c>
      <c r="E617" s="12"/>
      <c r="F617" s="12" t="s">
        <v>34</v>
      </c>
      <c r="G617" s="12" t="s">
        <v>11</v>
      </c>
      <c r="H617" s="12">
        <v>5000000</v>
      </c>
      <c r="I617" s="12" t="s">
        <v>35</v>
      </c>
      <c r="J617" s="12" t="s">
        <v>36</v>
      </c>
    </row>
    <row r="618" spans="1:10" ht="84" x14ac:dyDescent="0.2">
      <c r="A618" s="12" t="s">
        <v>101</v>
      </c>
      <c r="B618" s="12">
        <v>2</v>
      </c>
      <c r="C618" s="12">
        <v>1</v>
      </c>
      <c r="D618" s="12">
        <v>1</v>
      </c>
      <c r="E618" s="12" t="s">
        <v>44</v>
      </c>
      <c r="F618" s="12" t="s">
        <v>34</v>
      </c>
      <c r="G618" s="12" t="s">
        <v>11</v>
      </c>
      <c r="H618" s="12">
        <v>16543604</v>
      </c>
      <c r="I618" s="12" t="s">
        <v>141</v>
      </c>
      <c r="J618" s="12" t="s">
        <v>142</v>
      </c>
    </row>
    <row r="619" spans="1:10" ht="84" x14ac:dyDescent="0.2">
      <c r="A619" s="12" t="s">
        <v>550</v>
      </c>
      <c r="B619" s="12">
        <v>2</v>
      </c>
      <c r="C619" s="12">
        <v>1</v>
      </c>
      <c r="D619" s="12">
        <v>1</v>
      </c>
      <c r="E619" s="12" t="s">
        <v>896</v>
      </c>
      <c r="F619" s="12" t="s">
        <v>897</v>
      </c>
      <c r="G619" s="12" t="s">
        <v>11</v>
      </c>
      <c r="H619" s="12">
        <v>5182792</v>
      </c>
      <c r="I619" s="12" t="s">
        <v>1006</v>
      </c>
      <c r="J619" s="12" t="s">
        <v>1007</v>
      </c>
    </row>
    <row r="620" spans="1:10" ht="70" x14ac:dyDescent="0.2">
      <c r="A620" s="12" t="s">
        <v>17</v>
      </c>
      <c r="B620" s="12">
        <v>2</v>
      </c>
      <c r="C620" s="12">
        <v>1</v>
      </c>
      <c r="D620" s="12">
        <v>1</v>
      </c>
      <c r="E620" s="12" t="s">
        <v>123</v>
      </c>
      <c r="F620" s="12" t="s">
        <v>124</v>
      </c>
      <c r="G620" s="12" t="s">
        <v>11</v>
      </c>
      <c r="H620" s="12">
        <v>8327661</v>
      </c>
      <c r="I620" s="12" t="s">
        <v>125</v>
      </c>
      <c r="J620" s="12" t="s">
        <v>126</v>
      </c>
    </row>
    <row r="621" spans="1:10" ht="84" x14ac:dyDescent="0.2">
      <c r="A621" s="12" t="s">
        <v>92</v>
      </c>
      <c r="B621" s="12">
        <v>2</v>
      </c>
      <c r="C621" s="12">
        <v>1</v>
      </c>
      <c r="D621" s="12">
        <v>1</v>
      </c>
      <c r="E621" s="12" t="s">
        <v>351</v>
      </c>
      <c r="F621" s="12" t="s">
        <v>52</v>
      </c>
      <c r="G621" s="12" t="s">
        <v>11</v>
      </c>
      <c r="H621" s="12">
        <v>9284889</v>
      </c>
      <c r="I621" s="12" t="s">
        <v>1495</v>
      </c>
      <c r="J621" s="12" t="s">
        <v>1496</v>
      </c>
    </row>
    <row r="622" spans="1:10" ht="112" x14ac:dyDescent="0.2">
      <c r="A622" s="12" t="s">
        <v>9</v>
      </c>
      <c r="B622" s="12">
        <v>2</v>
      </c>
      <c r="C622" s="12">
        <v>1</v>
      </c>
      <c r="D622" s="12">
        <v>1</v>
      </c>
      <c r="E622" s="12" t="s">
        <v>3260</v>
      </c>
      <c r="F622" s="12" t="s">
        <v>34</v>
      </c>
      <c r="G622" s="12" t="s">
        <v>11</v>
      </c>
      <c r="H622" s="12">
        <v>4375185</v>
      </c>
      <c r="I622" s="12" t="s">
        <v>3261</v>
      </c>
      <c r="J622" s="12" t="s">
        <v>3262</v>
      </c>
    </row>
    <row r="623" spans="1:10" ht="56" x14ac:dyDescent="0.2">
      <c r="A623" s="12" t="s">
        <v>32</v>
      </c>
      <c r="B623" s="12">
        <v>2</v>
      </c>
      <c r="C623" s="12">
        <v>1</v>
      </c>
      <c r="D623" s="12">
        <v>1</v>
      </c>
      <c r="E623" s="12" t="s">
        <v>467</v>
      </c>
      <c r="F623" s="12" t="s">
        <v>34</v>
      </c>
      <c r="G623" s="12" t="s">
        <v>11</v>
      </c>
      <c r="H623" s="12">
        <v>6607788</v>
      </c>
      <c r="I623" s="12" t="s">
        <v>363</v>
      </c>
      <c r="J623" s="12" t="s">
        <v>364</v>
      </c>
    </row>
    <row r="624" spans="1:10" ht="84" x14ac:dyDescent="0.2">
      <c r="A624" s="12" t="s">
        <v>9</v>
      </c>
      <c r="B624" s="12">
        <v>3</v>
      </c>
      <c r="C624" s="12">
        <v>2</v>
      </c>
      <c r="D624" s="12">
        <v>1</v>
      </c>
      <c r="E624" s="12" t="s">
        <v>1500</v>
      </c>
      <c r="F624" s="12" t="s">
        <v>34</v>
      </c>
      <c r="G624" s="12" t="s">
        <v>11</v>
      </c>
      <c r="H624" s="12">
        <v>11986515</v>
      </c>
      <c r="I624" s="12" t="s">
        <v>45</v>
      </c>
      <c r="J624" s="12" t="s">
        <v>46</v>
      </c>
    </row>
    <row r="625" spans="1:10" ht="56" x14ac:dyDescent="0.2">
      <c r="A625" s="12" t="s">
        <v>92</v>
      </c>
      <c r="B625" s="12">
        <v>2</v>
      </c>
      <c r="C625" s="12">
        <v>1</v>
      </c>
      <c r="D625" s="12">
        <v>1</v>
      </c>
      <c r="E625" s="12" t="s">
        <v>10</v>
      </c>
      <c r="F625" s="12" t="s">
        <v>159</v>
      </c>
      <c r="G625" s="12" t="s">
        <v>11</v>
      </c>
      <c r="H625" s="12">
        <v>7969084</v>
      </c>
      <c r="I625" s="12" t="s">
        <v>12</v>
      </c>
      <c r="J625" s="12" t="s">
        <v>13</v>
      </c>
    </row>
    <row r="626" spans="1:10" ht="98" x14ac:dyDescent="0.2">
      <c r="A626" s="12" t="s">
        <v>24</v>
      </c>
      <c r="B626" s="12">
        <v>1</v>
      </c>
      <c r="C626" s="12">
        <v>0</v>
      </c>
      <c r="D626" s="12">
        <v>1</v>
      </c>
      <c r="E626" s="12"/>
      <c r="F626" s="12" t="s">
        <v>52</v>
      </c>
      <c r="G626" s="12" t="s">
        <v>26</v>
      </c>
      <c r="H626" s="12">
        <v>3388944</v>
      </c>
      <c r="I626" s="12" t="s">
        <v>722</v>
      </c>
      <c r="J626" s="12" t="s">
        <v>723</v>
      </c>
    </row>
    <row r="627" spans="1:10" ht="98" x14ac:dyDescent="0.2">
      <c r="A627" s="12" t="s">
        <v>243</v>
      </c>
      <c r="B627" s="12">
        <v>1</v>
      </c>
      <c r="C627" s="12">
        <v>1</v>
      </c>
      <c r="D627" s="12">
        <v>0</v>
      </c>
      <c r="E627" s="12" t="s">
        <v>25</v>
      </c>
      <c r="F627" s="12"/>
      <c r="G627" s="12" t="s">
        <v>11</v>
      </c>
      <c r="H627" s="12">
        <v>17104691</v>
      </c>
      <c r="I627" s="12" t="s">
        <v>153</v>
      </c>
      <c r="J627" s="12" t="s">
        <v>154</v>
      </c>
    </row>
    <row r="628" spans="1:10" ht="112" x14ac:dyDescent="0.2">
      <c r="A628" s="12" t="s">
        <v>24</v>
      </c>
      <c r="B628" s="12">
        <v>2</v>
      </c>
      <c r="C628" s="12">
        <v>1</v>
      </c>
      <c r="D628" s="12">
        <v>1</v>
      </c>
      <c r="E628" s="12" t="s">
        <v>25</v>
      </c>
      <c r="F628" s="12" t="s">
        <v>79</v>
      </c>
      <c r="G628" s="12" t="s">
        <v>11</v>
      </c>
      <c r="H628" s="12">
        <v>6819075</v>
      </c>
      <c r="I628" s="12" t="s">
        <v>556</v>
      </c>
      <c r="J628" s="12" t="s">
        <v>557</v>
      </c>
    </row>
    <row r="629" spans="1:10" ht="56" x14ac:dyDescent="0.2">
      <c r="A629" s="12" t="s">
        <v>32</v>
      </c>
      <c r="B629" s="12">
        <v>1</v>
      </c>
      <c r="C629" s="12">
        <v>0</v>
      </c>
      <c r="D629" s="12">
        <v>1</v>
      </c>
      <c r="E629" s="12"/>
      <c r="F629" s="12" t="s">
        <v>213</v>
      </c>
      <c r="G629" s="12" t="s">
        <v>26</v>
      </c>
      <c r="H629" s="12">
        <v>7490622</v>
      </c>
      <c r="I629" s="12" t="s">
        <v>214</v>
      </c>
      <c r="J629" s="12" t="s">
        <v>215</v>
      </c>
    </row>
    <row r="630" spans="1:10" ht="126" x14ac:dyDescent="0.2">
      <c r="A630" s="12" t="s">
        <v>32</v>
      </c>
      <c r="B630" s="12">
        <v>1</v>
      </c>
      <c r="C630" s="12">
        <v>1</v>
      </c>
      <c r="D630" s="12">
        <v>0</v>
      </c>
      <c r="E630" s="12" t="s">
        <v>25</v>
      </c>
      <c r="F630" s="12"/>
      <c r="G630" s="12" t="s">
        <v>26</v>
      </c>
      <c r="H630" s="12">
        <v>5750000</v>
      </c>
      <c r="I630" s="12" t="s">
        <v>19</v>
      </c>
      <c r="J630" s="12" t="s">
        <v>20</v>
      </c>
    </row>
    <row r="631" spans="1:10" ht="140" x14ac:dyDescent="0.2">
      <c r="A631" s="12" t="s">
        <v>9</v>
      </c>
      <c r="B631" s="12">
        <v>1</v>
      </c>
      <c r="C631" s="12">
        <v>0</v>
      </c>
      <c r="D631" s="12">
        <v>1</v>
      </c>
      <c r="E631" s="12"/>
      <c r="F631" s="12" t="s">
        <v>159</v>
      </c>
      <c r="G631" s="12" t="s">
        <v>26</v>
      </c>
      <c r="H631" s="12">
        <v>3086527</v>
      </c>
      <c r="I631" s="12" t="s">
        <v>160</v>
      </c>
      <c r="J631" s="12" t="s">
        <v>161</v>
      </c>
    </row>
    <row r="632" spans="1:10" ht="56" x14ac:dyDescent="0.2">
      <c r="A632" s="12" t="s">
        <v>92</v>
      </c>
      <c r="B632" s="12">
        <v>1</v>
      </c>
      <c r="C632" s="12">
        <v>0</v>
      </c>
      <c r="D632" s="12">
        <v>1</v>
      </c>
      <c r="E632" s="12"/>
      <c r="F632" s="12" t="s">
        <v>213</v>
      </c>
      <c r="G632" s="12" t="s">
        <v>26</v>
      </c>
      <c r="H632" s="12">
        <v>8966744</v>
      </c>
      <c r="I632" s="12" t="s">
        <v>214</v>
      </c>
      <c r="J632" s="12" t="s">
        <v>215</v>
      </c>
    </row>
    <row r="633" spans="1:10" ht="84" x14ac:dyDescent="0.2">
      <c r="A633" s="12" t="s">
        <v>85</v>
      </c>
      <c r="B633" s="12">
        <v>2</v>
      </c>
      <c r="C633" s="12">
        <v>1</v>
      </c>
      <c r="D633" s="12">
        <v>1</v>
      </c>
      <c r="E633" s="12" t="s">
        <v>537</v>
      </c>
      <c r="F633" s="12" t="s">
        <v>52</v>
      </c>
      <c r="G633" s="12" t="s">
        <v>11</v>
      </c>
      <c r="H633" s="12">
        <v>2455503</v>
      </c>
      <c r="I633" s="12" t="s">
        <v>1521</v>
      </c>
      <c r="J633" s="12" t="s">
        <v>1522</v>
      </c>
    </row>
    <row r="634" spans="1:10" ht="56" x14ac:dyDescent="0.2">
      <c r="A634" s="12" t="s">
        <v>101</v>
      </c>
      <c r="B634" s="12">
        <v>1</v>
      </c>
      <c r="C634" s="12">
        <v>0</v>
      </c>
      <c r="D634" s="12">
        <v>1</v>
      </c>
      <c r="E634" s="12"/>
      <c r="F634" s="12" t="s">
        <v>52</v>
      </c>
      <c r="G634" s="12" t="s">
        <v>26</v>
      </c>
      <c r="H634" s="12">
        <v>5836582</v>
      </c>
      <c r="I634" s="12" t="s">
        <v>214</v>
      </c>
      <c r="J634" s="12" t="s">
        <v>215</v>
      </c>
    </row>
    <row r="635" spans="1:10" ht="56" x14ac:dyDescent="0.2">
      <c r="A635" s="12" t="s">
        <v>9</v>
      </c>
      <c r="B635" s="12">
        <v>1</v>
      </c>
      <c r="C635" s="12">
        <v>0</v>
      </c>
      <c r="D635" s="12">
        <v>1</v>
      </c>
      <c r="E635" s="12"/>
      <c r="F635" s="12" t="s">
        <v>213</v>
      </c>
      <c r="G635" s="12" t="s">
        <v>26</v>
      </c>
      <c r="H635" s="12">
        <v>17342181</v>
      </c>
      <c r="I635" s="12" t="s">
        <v>214</v>
      </c>
      <c r="J635" s="12" t="s">
        <v>215</v>
      </c>
    </row>
    <row r="636" spans="1:10" ht="112" x14ac:dyDescent="0.2">
      <c r="A636" s="12" t="s">
        <v>9</v>
      </c>
      <c r="B636" s="12">
        <v>1</v>
      </c>
      <c r="C636" s="12">
        <v>1</v>
      </c>
      <c r="D636" s="12">
        <v>0</v>
      </c>
      <c r="E636" s="12" t="s">
        <v>3706</v>
      </c>
      <c r="F636" s="12"/>
      <c r="G636" s="12" t="s">
        <v>26</v>
      </c>
      <c r="H636" s="12">
        <v>10203500</v>
      </c>
      <c r="I636" s="12" t="s">
        <v>150</v>
      </c>
      <c r="J636" s="12" t="s">
        <v>151</v>
      </c>
    </row>
    <row r="637" spans="1:10" ht="84" x14ac:dyDescent="0.2">
      <c r="A637" s="12" t="s">
        <v>9</v>
      </c>
      <c r="B637" s="12">
        <v>1</v>
      </c>
      <c r="C637" s="12">
        <v>0</v>
      </c>
      <c r="D637" s="12">
        <v>1</v>
      </c>
      <c r="E637" s="12"/>
      <c r="F637" s="12" t="s">
        <v>159</v>
      </c>
      <c r="G637" s="12" t="s">
        <v>26</v>
      </c>
      <c r="H637" s="12">
        <v>5547490</v>
      </c>
      <c r="I637" s="12" t="s">
        <v>828</v>
      </c>
      <c r="J637" s="12" t="s">
        <v>829</v>
      </c>
    </row>
    <row r="638" spans="1:10" ht="56" x14ac:dyDescent="0.2">
      <c r="A638" s="12" t="s">
        <v>9</v>
      </c>
      <c r="B638" s="12">
        <v>1</v>
      </c>
      <c r="C638" s="12">
        <v>1</v>
      </c>
      <c r="D638" s="12">
        <v>0</v>
      </c>
      <c r="E638" s="12" t="s">
        <v>10</v>
      </c>
      <c r="F638" s="12"/>
      <c r="G638" s="12" t="s">
        <v>11</v>
      </c>
      <c r="H638" s="12">
        <v>13993256</v>
      </c>
      <c r="I638" s="12" t="s">
        <v>12</v>
      </c>
      <c r="J638" s="12" t="s">
        <v>13</v>
      </c>
    </row>
    <row r="639" spans="1:10" ht="140" x14ac:dyDescent="0.2">
      <c r="A639" s="12" t="s">
        <v>243</v>
      </c>
      <c r="B639" s="12">
        <v>2</v>
      </c>
      <c r="C639" s="12">
        <v>1</v>
      </c>
      <c r="D639" s="12">
        <v>1</v>
      </c>
      <c r="E639" s="12" t="s">
        <v>44</v>
      </c>
      <c r="F639" s="12" t="s">
        <v>34</v>
      </c>
      <c r="G639" s="12" t="s">
        <v>11</v>
      </c>
      <c r="H639" s="12">
        <v>10552886</v>
      </c>
      <c r="I639" s="12" t="s">
        <v>1087</v>
      </c>
      <c r="J639" s="12" t="s">
        <v>1088</v>
      </c>
    </row>
    <row r="640" spans="1:10" ht="56" x14ac:dyDescent="0.2">
      <c r="A640" s="12" t="s">
        <v>9</v>
      </c>
      <c r="B640" s="12">
        <v>2</v>
      </c>
      <c r="C640" s="12">
        <v>1</v>
      </c>
      <c r="D640" s="12">
        <v>1</v>
      </c>
      <c r="E640" s="12" t="s">
        <v>341</v>
      </c>
      <c r="F640" s="12" t="s">
        <v>34</v>
      </c>
      <c r="G640" s="12" t="s">
        <v>11</v>
      </c>
      <c r="H640" s="12">
        <v>3880000</v>
      </c>
      <c r="I640" s="12" t="s">
        <v>279</v>
      </c>
      <c r="J640" s="12" t="s">
        <v>280</v>
      </c>
    </row>
    <row r="641" spans="1:10" ht="56" x14ac:dyDescent="0.2">
      <c r="A641" s="12" t="s">
        <v>101</v>
      </c>
      <c r="B641" s="12">
        <v>2</v>
      </c>
      <c r="C641" s="12">
        <v>1</v>
      </c>
      <c r="D641" s="12">
        <v>1</v>
      </c>
      <c r="E641" s="12" t="s">
        <v>382</v>
      </c>
      <c r="F641" s="12" t="s">
        <v>34</v>
      </c>
      <c r="G641" s="12" t="s">
        <v>11</v>
      </c>
      <c r="H641" s="12">
        <v>5042742</v>
      </c>
      <c r="I641" s="12" t="s">
        <v>383</v>
      </c>
      <c r="J641" s="12" t="s">
        <v>384</v>
      </c>
    </row>
    <row r="642" spans="1:10" ht="42" x14ac:dyDescent="0.2">
      <c r="A642" s="12" t="s">
        <v>24</v>
      </c>
      <c r="B642" s="12">
        <v>2</v>
      </c>
      <c r="C642" s="12">
        <v>1</v>
      </c>
      <c r="D642" s="12">
        <v>1</v>
      </c>
      <c r="E642" s="12" t="s">
        <v>467</v>
      </c>
      <c r="F642" s="12" t="s">
        <v>34</v>
      </c>
      <c r="G642" s="12" t="s">
        <v>11</v>
      </c>
      <c r="H642" s="12">
        <v>4182059</v>
      </c>
      <c r="I642" s="12" t="s">
        <v>363</v>
      </c>
      <c r="J642" s="12" t="s">
        <v>364</v>
      </c>
    </row>
    <row r="643" spans="1:10" ht="84" x14ac:dyDescent="0.2">
      <c r="A643" s="12" t="s">
        <v>9</v>
      </c>
      <c r="B643" s="12">
        <v>2</v>
      </c>
      <c r="C643" s="12">
        <v>1</v>
      </c>
      <c r="D643" s="12">
        <v>1</v>
      </c>
      <c r="E643" s="12" t="s">
        <v>44</v>
      </c>
      <c r="F643" s="12" t="s">
        <v>34</v>
      </c>
      <c r="G643" s="12" t="s">
        <v>11</v>
      </c>
      <c r="H643" s="12">
        <v>3644135</v>
      </c>
      <c r="I643" s="12" t="s">
        <v>141</v>
      </c>
      <c r="J643" s="12" t="s">
        <v>142</v>
      </c>
    </row>
    <row r="644" spans="1:10" ht="126" x14ac:dyDescent="0.2">
      <c r="A644" s="12" t="s">
        <v>85</v>
      </c>
      <c r="B644" s="12">
        <v>1</v>
      </c>
      <c r="C644" s="12">
        <v>1</v>
      </c>
      <c r="D644" s="12">
        <v>0</v>
      </c>
      <c r="E644" s="12" t="s">
        <v>65</v>
      </c>
      <c r="F644" s="12"/>
      <c r="G644" s="12" t="s">
        <v>11</v>
      </c>
      <c r="H644" s="12">
        <v>9956611</v>
      </c>
      <c r="I644" s="12" t="s">
        <v>66</v>
      </c>
      <c r="J644" s="12" t="s">
        <v>67</v>
      </c>
    </row>
    <row r="645" spans="1:10" ht="56" x14ac:dyDescent="0.2">
      <c r="A645" s="12" t="s">
        <v>9</v>
      </c>
      <c r="B645" s="12">
        <v>2</v>
      </c>
      <c r="C645" s="12">
        <v>1</v>
      </c>
      <c r="D645" s="12">
        <v>1</v>
      </c>
      <c r="E645" s="12" t="s">
        <v>106</v>
      </c>
      <c r="F645" s="12" t="s">
        <v>34</v>
      </c>
      <c r="G645" s="12" t="s">
        <v>11</v>
      </c>
      <c r="H645" s="12">
        <v>5761787</v>
      </c>
      <c r="I645" s="12" t="s">
        <v>279</v>
      </c>
      <c r="J645" s="12" t="s">
        <v>280</v>
      </c>
    </row>
    <row r="646" spans="1:10" ht="84" x14ac:dyDescent="0.2">
      <c r="A646" s="12" t="s">
        <v>64</v>
      </c>
      <c r="B646" s="12">
        <v>1</v>
      </c>
      <c r="C646" s="12">
        <v>1</v>
      </c>
      <c r="D646" s="12">
        <v>0</v>
      </c>
      <c r="E646" s="12" t="s">
        <v>756</v>
      </c>
      <c r="F646" s="12"/>
      <c r="G646" s="12" t="s">
        <v>11</v>
      </c>
      <c r="H646" s="12">
        <v>12855001</v>
      </c>
      <c r="I646" s="12" t="s">
        <v>53</v>
      </c>
      <c r="J646" s="12" t="s">
        <v>54</v>
      </c>
    </row>
    <row r="647" spans="1:10" ht="70" x14ac:dyDescent="0.2">
      <c r="A647" s="12" t="s">
        <v>17</v>
      </c>
      <c r="B647" s="12">
        <v>2</v>
      </c>
      <c r="C647" s="12">
        <v>1</v>
      </c>
      <c r="D647" s="12">
        <v>1</v>
      </c>
      <c r="E647" s="12" t="s">
        <v>123</v>
      </c>
      <c r="F647" s="12" t="s">
        <v>124</v>
      </c>
      <c r="G647" s="12" t="s">
        <v>11</v>
      </c>
      <c r="H647" s="12">
        <v>14893567</v>
      </c>
      <c r="I647" s="12" t="s">
        <v>125</v>
      </c>
      <c r="J647" s="12" t="s">
        <v>126</v>
      </c>
    </row>
    <row r="648" spans="1:10" ht="154" x14ac:dyDescent="0.2">
      <c r="A648" s="12" t="s">
        <v>92</v>
      </c>
      <c r="B648" s="12">
        <v>1</v>
      </c>
      <c r="C648" s="12">
        <v>0</v>
      </c>
      <c r="D648" s="12">
        <v>1</v>
      </c>
      <c r="E648" s="12"/>
      <c r="F648" s="12" t="s">
        <v>352</v>
      </c>
      <c r="G648" s="12" t="s">
        <v>26</v>
      </c>
      <c r="H648" s="12">
        <v>5000000</v>
      </c>
      <c r="I648" s="12" t="s">
        <v>1547</v>
      </c>
      <c r="J648" s="12" t="s">
        <v>1548</v>
      </c>
    </row>
    <row r="649" spans="1:10" ht="70" x14ac:dyDescent="0.2">
      <c r="A649" s="12" t="s">
        <v>143</v>
      </c>
      <c r="B649" s="12">
        <v>0</v>
      </c>
      <c r="C649" s="12">
        <v>0</v>
      </c>
      <c r="D649" s="12">
        <v>0</v>
      </c>
      <c r="E649" s="12"/>
      <c r="F649" s="12"/>
      <c r="G649" s="12" t="s">
        <v>11</v>
      </c>
      <c r="H649" s="12">
        <v>6049359</v>
      </c>
      <c r="I649" s="12" t="s">
        <v>315</v>
      </c>
      <c r="J649" s="12" t="s">
        <v>316</v>
      </c>
    </row>
    <row r="650" spans="1:10" ht="84" x14ac:dyDescent="0.2">
      <c r="A650" s="12" t="s">
        <v>24</v>
      </c>
      <c r="B650" s="12">
        <v>2</v>
      </c>
      <c r="C650" s="12">
        <v>1</v>
      </c>
      <c r="D650" s="12">
        <v>1</v>
      </c>
      <c r="E650" s="12" t="s">
        <v>44</v>
      </c>
      <c r="F650" s="12" t="s">
        <v>34</v>
      </c>
      <c r="G650" s="12" t="s">
        <v>11</v>
      </c>
      <c r="H650" s="12">
        <v>5387479</v>
      </c>
      <c r="I650" s="12" t="s">
        <v>141</v>
      </c>
      <c r="J650" s="12" t="s">
        <v>142</v>
      </c>
    </row>
    <row r="651" spans="1:10" ht="112" x14ac:dyDescent="0.2">
      <c r="A651" s="12" t="s">
        <v>9</v>
      </c>
      <c r="B651" s="12">
        <v>1</v>
      </c>
      <c r="C651" s="12">
        <v>1</v>
      </c>
      <c r="D651" s="12">
        <v>0</v>
      </c>
      <c r="E651" s="12" t="s">
        <v>351</v>
      </c>
      <c r="F651" s="12"/>
      <c r="G651" s="12" t="s">
        <v>26</v>
      </c>
      <c r="H651" s="12">
        <v>8326812</v>
      </c>
      <c r="I651" s="12" t="s">
        <v>1014</v>
      </c>
      <c r="J651" s="12" t="s">
        <v>1015</v>
      </c>
    </row>
    <row r="652" spans="1:10" ht="70" x14ac:dyDescent="0.2">
      <c r="A652" s="12" t="s">
        <v>212</v>
      </c>
      <c r="B652" s="12">
        <v>1</v>
      </c>
      <c r="C652" s="12">
        <v>1</v>
      </c>
      <c r="D652" s="12">
        <v>0</v>
      </c>
      <c r="E652" s="12" t="s">
        <v>25</v>
      </c>
      <c r="F652" s="12"/>
      <c r="G652" s="12" t="s">
        <v>11</v>
      </c>
      <c r="H652" s="12">
        <v>5930835</v>
      </c>
      <c r="I652" s="12" t="s">
        <v>1361</v>
      </c>
      <c r="J652" s="12" t="s">
        <v>1362</v>
      </c>
    </row>
    <row r="653" spans="1:10" ht="140" x14ac:dyDescent="0.2">
      <c r="A653" s="12" t="s">
        <v>9</v>
      </c>
      <c r="B653" s="12">
        <v>1</v>
      </c>
      <c r="C653" s="12">
        <v>1</v>
      </c>
      <c r="D653" s="12">
        <v>0</v>
      </c>
      <c r="E653" s="12" t="s">
        <v>158</v>
      </c>
      <c r="F653" s="12"/>
      <c r="G653" s="12" t="s">
        <v>26</v>
      </c>
      <c r="H653" s="12">
        <v>7452651</v>
      </c>
      <c r="I653" s="12" t="s">
        <v>160</v>
      </c>
      <c r="J653" s="12" t="s">
        <v>161</v>
      </c>
    </row>
    <row r="654" spans="1:10" ht="70" x14ac:dyDescent="0.2">
      <c r="A654" s="12" t="s">
        <v>101</v>
      </c>
      <c r="B654" s="12">
        <v>2</v>
      </c>
      <c r="C654" s="12">
        <v>1</v>
      </c>
      <c r="D654" s="12">
        <v>1</v>
      </c>
      <c r="E654" s="12" t="s">
        <v>123</v>
      </c>
      <c r="F654" s="12" t="s">
        <v>124</v>
      </c>
      <c r="G654" s="12" t="s">
        <v>11</v>
      </c>
      <c r="H654" s="12">
        <v>6277703</v>
      </c>
      <c r="I654" s="12" t="s">
        <v>1291</v>
      </c>
      <c r="J654" s="12" t="s">
        <v>1292</v>
      </c>
    </row>
    <row r="655" spans="1:10" ht="84" x14ac:dyDescent="0.2">
      <c r="A655" s="12" t="s">
        <v>17</v>
      </c>
      <c r="B655" s="12">
        <v>2</v>
      </c>
      <c r="C655" s="12">
        <v>1</v>
      </c>
      <c r="D655" s="12">
        <v>1</v>
      </c>
      <c r="E655" s="12" t="s">
        <v>640</v>
      </c>
      <c r="F655" s="12" t="s">
        <v>124</v>
      </c>
      <c r="G655" s="12" t="s">
        <v>11</v>
      </c>
      <c r="H655" s="12">
        <v>10283745</v>
      </c>
      <c r="I655" s="12" t="s">
        <v>641</v>
      </c>
      <c r="J655" s="12" t="s">
        <v>642</v>
      </c>
    </row>
    <row r="656" spans="1:10" ht="98" x14ac:dyDescent="0.2">
      <c r="A656" s="12" t="s">
        <v>24</v>
      </c>
      <c r="B656" s="12">
        <v>1</v>
      </c>
      <c r="C656" s="12">
        <v>1</v>
      </c>
      <c r="D656" s="12">
        <v>0</v>
      </c>
      <c r="E656" s="12" t="s">
        <v>25</v>
      </c>
      <c r="F656" s="12"/>
      <c r="G656" s="12" t="s">
        <v>11</v>
      </c>
      <c r="H656" s="12">
        <v>13000068</v>
      </c>
      <c r="I656" s="12" t="s">
        <v>196</v>
      </c>
      <c r="J656" s="12" t="s">
        <v>197</v>
      </c>
    </row>
    <row r="657" spans="1:10" ht="56" x14ac:dyDescent="0.2">
      <c r="A657" s="12" t="s">
        <v>9</v>
      </c>
      <c r="B657" s="12">
        <v>1</v>
      </c>
      <c r="C657" s="12">
        <v>0</v>
      </c>
      <c r="D657" s="12">
        <v>1</v>
      </c>
      <c r="E657" s="12"/>
      <c r="F657" s="12" t="s">
        <v>159</v>
      </c>
      <c r="G657" s="12" t="s">
        <v>26</v>
      </c>
      <c r="H657" s="12">
        <v>17062402</v>
      </c>
      <c r="I657" s="12" t="s">
        <v>214</v>
      </c>
      <c r="J657" s="12" t="s">
        <v>215</v>
      </c>
    </row>
    <row r="658" spans="1:10" ht="70" x14ac:dyDescent="0.2">
      <c r="A658" s="12" t="s">
        <v>9</v>
      </c>
      <c r="B658" s="12">
        <v>2</v>
      </c>
      <c r="C658" s="12">
        <v>1</v>
      </c>
      <c r="D658" s="12">
        <v>1</v>
      </c>
      <c r="E658" s="12" t="s">
        <v>537</v>
      </c>
      <c r="F658" s="12" t="s">
        <v>52</v>
      </c>
      <c r="G658" s="12" t="s">
        <v>11</v>
      </c>
      <c r="H658" s="12">
        <v>11204607</v>
      </c>
      <c r="I658" s="12" t="s">
        <v>279</v>
      </c>
      <c r="J658" s="12" t="s">
        <v>280</v>
      </c>
    </row>
    <row r="659" spans="1:10" ht="84" x14ac:dyDescent="0.2">
      <c r="A659" s="12" t="s">
        <v>9</v>
      </c>
      <c r="B659" s="12">
        <v>2</v>
      </c>
      <c r="C659" s="12">
        <v>2</v>
      </c>
      <c r="D659" s="12">
        <v>0</v>
      </c>
      <c r="E659" s="12" t="s">
        <v>5297</v>
      </c>
      <c r="F659" s="12"/>
      <c r="G659" s="12" t="s">
        <v>11</v>
      </c>
      <c r="H659" s="12">
        <v>12100000</v>
      </c>
      <c r="I659" s="12" t="s">
        <v>479</v>
      </c>
      <c r="J659" s="12" t="s">
        <v>480</v>
      </c>
    </row>
    <row r="660" spans="1:10" ht="70" x14ac:dyDescent="0.2">
      <c r="A660" s="12" t="s">
        <v>9</v>
      </c>
      <c r="B660" s="12">
        <v>1</v>
      </c>
      <c r="C660" s="12">
        <v>1</v>
      </c>
      <c r="D660" s="12">
        <v>0</v>
      </c>
      <c r="E660" s="12" t="s">
        <v>25</v>
      </c>
      <c r="F660" s="12"/>
      <c r="G660" s="12" t="s">
        <v>11</v>
      </c>
      <c r="H660" s="12">
        <v>19989625</v>
      </c>
      <c r="I660" s="12" t="s">
        <v>228</v>
      </c>
      <c r="J660" s="12" t="s">
        <v>229</v>
      </c>
    </row>
    <row r="661" spans="1:10" ht="98" x14ac:dyDescent="0.2">
      <c r="A661" s="12" t="s">
        <v>105</v>
      </c>
      <c r="B661" s="12">
        <v>2</v>
      </c>
      <c r="C661" s="12">
        <v>1</v>
      </c>
      <c r="D661" s="12">
        <v>1</v>
      </c>
      <c r="E661" s="12" t="s">
        <v>25</v>
      </c>
      <c r="F661" s="12" t="s">
        <v>52</v>
      </c>
      <c r="G661" s="12" t="s">
        <v>11</v>
      </c>
      <c r="H661" s="12">
        <v>3432979</v>
      </c>
      <c r="I661" s="12" t="s">
        <v>1566</v>
      </c>
      <c r="J661" s="12" t="s">
        <v>1567</v>
      </c>
    </row>
    <row r="662" spans="1:10" ht="84" x14ac:dyDescent="0.2">
      <c r="A662" s="12" t="s">
        <v>101</v>
      </c>
      <c r="B662" s="12">
        <v>2</v>
      </c>
      <c r="C662" s="12">
        <v>1</v>
      </c>
      <c r="D662" s="12">
        <v>1</v>
      </c>
      <c r="E662" s="12" t="s">
        <v>44</v>
      </c>
      <c r="F662" s="12" t="s">
        <v>34</v>
      </c>
      <c r="G662" s="12" t="s">
        <v>11</v>
      </c>
      <c r="H662" s="12">
        <v>4989937</v>
      </c>
      <c r="I662" s="12" t="s">
        <v>141</v>
      </c>
      <c r="J662" s="12" t="s">
        <v>142</v>
      </c>
    </row>
    <row r="663" spans="1:10" ht="70" x14ac:dyDescent="0.2">
      <c r="A663" s="12" t="s">
        <v>50</v>
      </c>
      <c r="B663" s="12">
        <v>2</v>
      </c>
      <c r="C663" s="12">
        <v>1</v>
      </c>
      <c r="D663" s="12">
        <v>1</v>
      </c>
      <c r="E663" s="12" t="s">
        <v>25</v>
      </c>
      <c r="F663" s="12" t="s">
        <v>52</v>
      </c>
      <c r="G663" s="12" t="s">
        <v>11</v>
      </c>
      <c r="H663" s="12">
        <v>2859762</v>
      </c>
      <c r="I663" s="12" t="s">
        <v>228</v>
      </c>
      <c r="J663" s="12" t="s">
        <v>229</v>
      </c>
    </row>
    <row r="664" spans="1:10" ht="126" x14ac:dyDescent="0.2">
      <c r="A664" s="12" t="s">
        <v>143</v>
      </c>
      <c r="B664" s="12">
        <v>1</v>
      </c>
      <c r="C664" s="12">
        <v>1</v>
      </c>
      <c r="D664" s="12">
        <v>0</v>
      </c>
      <c r="E664" s="12" t="s">
        <v>25</v>
      </c>
      <c r="F664" s="12"/>
      <c r="G664" s="12" t="s">
        <v>11</v>
      </c>
      <c r="H664" s="12">
        <v>8322539</v>
      </c>
      <c r="I664" s="12" t="s">
        <v>27</v>
      </c>
      <c r="J664" s="12" t="s">
        <v>28</v>
      </c>
    </row>
    <row r="665" spans="1:10" ht="140" x14ac:dyDescent="0.2">
      <c r="A665" s="12" t="s">
        <v>212</v>
      </c>
      <c r="B665" s="12">
        <v>3</v>
      </c>
      <c r="C665" s="12">
        <v>2</v>
      </c>
      <c r="D665" s="12">
        <v>1</v>
      </c>
      <c r="E665" s="12" t="s">
        <v>40</v>
      </c>
      <c r="F665" s="12" t="s">
        <v>34</v>
      </c>
      <c r="G665" s="12" t="s">
        <v>11</v>
      </c>
      <c r="H665" s="12">
        <v>9794020</v>
      </c>
      <c r="I665" s="12" t="s">
        <v>35</v>
      </c>
      <c r="J665" s="12" t="s">
        <v>36</v>
      </c>
    </row>
    <row r="666" spans="1:10" ht="112" x14ac:dyDescent="0.2">
      <c r="A666" s="12" t="s">
        <v>212</v>
      </c>
      <c r="B666" s="12">
        <v>2</v>
      </c>
      <c r="C666" s="12">
        <v>1</v>
      </c>
      <c r="D666" s="12">
        <v>1</v>
      </c>
      <c r="E666" s="12" t="s">
        <v>25</v>
      </c>
      <c r="F666" s="12" t="s">
        <v>79</v>
      </c>
      <c r="G666" s="12" t="s">
        <v>11</v>
      </c>
      <c r="H666" s="12">
        <v>14877995</v>
      </c>
      <c r="I666" s="12" t="s">
        <v>556</v>
      </c>
      <c r="J666" s="12" t="s">
        <v>557</v>
      </c>
    </row>
    <row r="667" spans="1:10" ht="112" x14ac:dyDescent="0.2">
      <c r="A667" s="12" t="s">
        <v>92</v>
      </c>
      <c r="B667" s="12">
        <v>2</v>
      </c>
      <c r="C667" s="12">
        <v>1</v>
      </c>
      <c r="D667" s="12">
        <v>1</v>
      </c>
      <c r="E667" s="12" t="s">
        <v>3092</v>
      </c>
      <c r="F667" s="12" t="s">
        <v>352</v>
      </c>
      <c r="G667" s="12" t="s">
        <v>11</v>
      </c>
      <c r="H667" s="12">
        <v>8234240</v>
      </c>
      <c r="I667" s="12" t="s">
        <v>5319</v>
      </c>
      <c r="J667" s="12" t="s">
        <v>5320</v>
      </c>
    </row>
    <row r="668" spans="1:10" ht="98" x14ac:dyDescent="0.2">
      <c r="A668" s="12" t="s">
        <v>99</v>
      </c>
      <c r="B668" s="12">
        <v>3</v>
      </c>
      <c r="C668" s="12">
        <v>1</v>
      </c>
      <c r="D668" s="12">
        <v>2</v>
      </c>
      <c r="E668" s="12" t="s">
        <v>25</v>
      </c>
      <c r="F668" s="12" t="s">
        <v>985</v>
      </c>
      <c r="G668" s="12" t="s">
        <v>11</v>
      </c>
      <c r="H668" s="12">
        <v>7120787</v>
      </c>
      <c r="I668" s="12" t="s">
        <v>722</v>
      </c>
      <c r="J668" s="12" t="s">
        <v>723</v>
      </c>
    </row>
    <row r="669" spans="1:10" ht="140" x14ac:dyDescent="0.2">
      <c r="A669" s="12" t="s">
        <v>92</v>
      </c>
      <c r="B669" s="12">
        <v>1</v>
      </c>
      <c r="C669" s="12">
        <v>0</v>
      </c>
      <c r="D669" s="12">
        <v>1</v>
      </c>
      <c r="E669" s="12"/>
      <c r="F669" s="12" t="s">
        <v>206</v>
      </c>
      <c r="G669" s="12" t="s">
        <v>26</v>
      </c>
      <c r="H669" s="12">
        <v>9511828</v>
      </c>
      <c r="I669" s="12" t="s">
        <v>1208</v>
      </c>
      <c r="J669" s="12" t="s">
        <v>1209</v>
      </c>
    </row>
    <row r="670" spans="1:10" ht="84" x14ac:dyDescent="0.2">
      <c r="A670" s="12" t="s">
        <v>9</v>
      </c>
      <c r="B670" s="12">
        <v>1</v>
      </c>
      <c r="C670" s="12">
        <v>0</v>
      </c>
      <c r="D670" s="12">
        <v>1</v>
      </c>
      <c r="E670" s="12"/>
      <c r="F670" s="12" t="s">
        <v>52</v>
      </c>
      <c r="G670" s="12" t="s">
        <v>26</v>
      </c>
      <c r="H670" s="12">
        <v>5822914</v>
      </c>
      <c r="I670" s="12" t="s">
        <v>454</v>
      </c>
      <c r="J670" s="12" t="s">
        <v>455</v>
      </c>
    </row>
    <row r="671" spans="1:10" ht="70" x14ac:dyDescent="0.2">
      <c r="A671" s="12" t="s">
        <v>92</v>
      </c>
      <c r="B671" s="12">
        <v>1</v>
      </c>
      <c r="C671" s="12">
        <v>0</v>
      </c>
      <c r="D671" s="12">
        <v>1</v>
      </c>
      <c r="E671" s="12"/>
      <c r="F671" s="12" t="s">
        <v>213</v>
      </c>
      <c r="G671" s="12" t="s">
        <v>26</v>
      </c>
      <c r="H671" s="12">
        <v>9155240</v>
      </c>
      <c r="I671" s="12" t="s">
        <v>848</v>
      </c>
      <c r="J671" s="12" t="s">
        <v>849</v>
      </c>
    </row>
    <row r="672" spans="1:10" ht="98" x14ac:dyDescent="0.2">
      <c r="A672" s="12" t="s">
        <v>9</v>
      </c>
      <c r="B672" s="12">
        <v>1</v>
      </c>
      <c r="C672" s="12">
        <v>1</v>
      </c>
      <c r="D672" s="12">
        <v>0</v>
      </c>
      <c r="E672" s="12" t="s">
        <v>5304</v>
      </c>
      <c r="F672" s="12"/>
      <c r="G672" s="12" t="s">
        <v>26</v>
      </c>
      <c r="H672" s="12">
        <v>30906689</v>
      </c>
      <c r="I672" s="12" t="s">
        <v>722</v>
      </c>
      <c r="J672" s="12" t="s">
        <v>723</v>
      </c>
    </row>
    <row r="673" spans="1:10" ht="126" x14ac:dyDescent="0.2">
      <c r="A673" s="12" t="s">
        <v>85</v>
      </c>
      <c r="B673" s="12">
        <v>3</v>
      </c>
      <c r="C673" s="12">
        <v>2</v>
      </c>
      <c r="D673" s="12">
        <v>1</v>
      </c>
      <c r="E673" s="12" t="s">
        <v>71</v>
      </c>
      <c r="F673" s="12" t="s">
        <v>52</v>
      </c>
      <c r="G673" s="12" t="s">
        <v>26</v>
      </c>
      <c r="H673" s="12">
        <v>7498849</v>
      </c>
      <c r="I673" s="12" t="s">
        <v>377</v>
      </c>
      <c r="J673" s="12" t="s">
        <v>378</v>
      </c>
    </row>
    <row r="674" spans="1:10" ht="84" x14ac:dyDescent="0.2">
      <c r="A674" s="12" t="s">
        <v>101</v>
      </c>
      <c r="B674" s="12">
        <v>1</v>
      </c>
      <c r="C674" s="12">
        <v>0</v>
      </c>
      <c r="D674" s="12">
        <v>1</v>
      </c>
      <c r="E674" s="12"/>
      <c r="F674" s="12" t="s">
        <v>654</v>
      </c>
      <c r="G674" s="12" t="s">
        <v>11</v>
      </c>
      <c r="H674" s="12">
        <v>20745812</v>
      </c>
      <c r="I674" s="12" t="s">
        <v>1598</v>
      </c>
      <c r="J674" s="12" t="s">
        <v>1599</v>
      </c>
    </row>
    <row r="675" spans="1:10" ht="140" x14ac:dyDescent="0.2">
      <c r="A675" s="12" t="s">
        <v>9</v>
      </c>
      <c r="B675" s="12">
        <v>2</v>
      </c>
      <c r="C675" s="12">
        <v>1</v>
      </c>
      <c r="D675" s="12">
        <v>1</v>
      </c>
      <c r="E675" s="12" t="s">
        <v>1603</v>
      </c>
      <c r="F675" s="12" t="s">
        <v>213</v>
      </c>
      <c r="G675" s="12" t="s">
        <v>26</v>
      </c>
      <c r="H675" s="12">
        <v>11056410</v>
      </c>
      <c r="I675" s="12" t="s">
        <v>255</v>
      </c>
      <c r="J675" s="12" t="s">
        <v>256</v>
      </c>
    </row>
    <row r="676" spans="1:10" ht="126" x14ac:dyDescent="0.2">
      <c r="A676" s="12" t="s">
        <v>64</v>
      </c>
      <c r="B676" s="12">
        <v>1</v>
      </c>
      <c r="C676" s="12">
        <v>1</v>
      </c>
      <c r="D676" s="12">
        <v>0</v>
      </c>
      <c r="E676" s="12" t="s">
        <v>400</v>
      </c>
      <c r="F676" s="12"/>
      <c r="G676" s="12" t="s">
        <v>11</v>
      </c>
      <c r="H676" s="12">
        <v>18484467</v>
      </c>
      <c r="I676" s="12" t="s">
        <v>1607</v>
      </c>
      <c r="J676" s="12" t="s">
        <v>1608</v>
      </c>
    </row>
    <row r="677" spans="1:10" ht="154" x14ac:dyDescent="0.2">
      <c r="A677" s="12" t="s">
        <v>99</v>
      </c>
      <c r="B677" s="12">
        <v>3</v>
      </c>
      <c r="C677" s="12">
        <v>1</v>
      </c>
      <c r="D677" s="12">
        <v>2</v>
      </c>
      <c r="E677" s="12" t="s">
        <v>1617</v>
      </c>
      <c r="F677" s="12" t="s">
        <v>388</v>
      </c>
      <c r="G677" s="12" t="s">
        <v>11</v>
      </c>
      <c r="H677" s="12">
        <v>6626940</v>
      </c>
      <c r="I677" s="12" t="s">
        <v>1547</v>
      </c>
      <c r="J677" s="12" t="s">
        <v>1548</v>
      </c>
    </row>
    <row r="678" spans="1:10" ht="56" x14ac:dyDescent="0.2">
      <c r="A678" s="12" t="s">
        <v>17</v>
      </c>
      <c r="B678" s="12">
        <v>2</v>
      </c>
      <c r="C678" s="12">
        <v>1</v>
      </c>
      <c r="D678" s="12">
        <v>1</v>
      </c>
      <c r="E678" s="12" t="s">
        <v>341</v>
      </c>
      <c r="F678" s="12" t="s">
        <v>34</v>
      </c>
      <c r="G678" s="12" t="s">
        <v>11</v>
      </c>
      <c r="H678" s="12">
        <v>4047068</v>
      </c>
      <c r="I678" s="12" t="s">
        <v>486</v>
      </c>
      <c r="J678" s="12" t="s">
        <v>487</v>
      </c>
    </row>
    <row r="679" spans="1:10" ht="84" x14ac:dyDescent="0.2">
      <c r="A679" s="12" t="s">
        <v>77</v>
      </c>
      <c r="B679" s="12">
        <v>1</v>
      </c>
      <c r="C679" s="12">
        <v>0</v>
      </c>
      <c r="D679" s="12">
        <v>1</v>
      </c>
      <c r="E679" s="12"/>
      <c r="F679" s="12" t="s">
        <v>594</v>
      </c>
      <c r="G679" s="12" t="s">
        <v>26</v>
      </c>
      <c r="H679" s="12">
        <v>4062291</v>
      </c>
      <c r="I679" s="12" t="s">
        <v>5321</v>
      </c>
      <c r="J679" s="12" t="s">
        <v>5322</v>
      </c>
    </row>
    <row r="680" spans="1:10" ht="112" x14ac:dyDescent="0.2">
      <c r="A680" s="12" t="s">
        <v>105</v>
      </c>
      <c r="B680" s="12">
        <v>1</v>
      </c>
      <c r="C680" s="12">
        <v>1</v>
      </c>
      <c r="D680" s="12">
        <v>0</v>
      </c>
      <c r="E680" s="12" t="s">
        <v>25</v>
      </c>
      <c r="F680" s="12"/>
      <c r="G680" s="12" t="s">
        <v>11</v>
      </c>
      <c r="H680" s="12">
        <v>4140190</v>
      </c>
      <c r="I680" s="12" t="s">
        <v>58</v>
      </c>
      <c r="J680" s="12" t="s">
        <v>59</v>
      </c>
    </row>
    <row r="681" spans="1:10" ht="56" x14ac:dyDescent="0.2">
      <c r="A681" s="12" t="s">
        <v>9</v>
      </c>
      <c r="B681" s="12">
        <v>2</v>
      </c>
      <c r="C681" s="12">
        <v>1</v>
      </c>
      <c r="D681" s="12">
        <v>1</v>
      </c>
      <c r="E681" s="12" t="s">
        <v>106</v>
      </c>
      <c r="F681" s="12" t="s">
        <v>34</v>
      </c>
      <c r="G681" s="12" t="s">
        <v>11</v>
      </c>
      <c r="H681" s="12">
        <v>4468671</v>
      </c>
      <c r="I681" s="12" t="s">
        <v>927</v>
      </c>
      <c r="J681" s="12" t="s">
        <v>928</v>
      </c>
    </row>
    <row r="682" spans="1:10" ht="56" x14ac:dyDescent="0.2">
      <c r="A682" s="12" t="s">
        <v>9</v>
      </c>
      <c r="B682" s="12">
        <v>2</v>
      </c>
      <c r="C682" s="12">
        <v>1</v>
      </c>
      <c r="D682" s="12">
        <v>1</v>
      </c>
      <c r="E682" s="12" t="s">
        <v>106</v>
      </c>
      <c r="F682" s="12" t="s">
        <v>34</v>
      </c>
      <c r="G682" s="12" t="s">
        <v>11</v>
      </c>
      <c r="H682" s="12">
        <v>11738790</v>
      </c>
      <c r="I682" s="12" t="s">
        <v>45</v>
      </c>
      <c r="J682" s="12" t="s">
        <v>46</v>
      </c>
    </row>
    <row r="683" spans="1:10" ht="70" x14ac:dyDescent="0.2">
      <c r="A683" s="12" t="s">
        <v>9</v>
      </c>
      <c r="B683" s="12">
        <v>2</v>
      </c>
      <c r="C683" s="12">
        <v>1</v>
      </c>
      <c r="D683" s="12">
        <v>1</v>
      </c>
      <c r="E683" s="12" t="s">
        <v>341</v>
      </c>
      <c r="F683" s="12" t="s">
        <v>34</v>
      </c>
      <c r="G683" s="12" t="s">
        <v>11</v>
      </c>
      <c r="H683" s="12">
        <v>4198061</v>
      </c>
      <c r="I683" s="12" t="s">
        <v>131</v>
      </c>
      <c r="J683" s="12" t="s">
        <v>132</v>
      </c>
    </row>
    <row r="684" spans="1:10" ht="56" x14ac:dyDescent="0.2">
      <c r="A684" s="12" t="s">
        <v>9</v>
      </c>
      <c r="B684" s="12">
        <v>2</v>
      </c>
      <c r="C684" s="12">
        <v>1</v>
      </c>
      <c r="D684" s="12">
        <v>1</v>
      </c>
      <c r="E684" s="12" t="s">
        <v>341</v>
      </c>
      <c r="F684" s="12" t="s">
        <v>34</v>
      </c>
      <c r="G684" s="12" t="s">
        <v>11</v>
      </c>
      <c r="H684" s="12">
        <v>4735639</v>
      </c>
      <c r="I684" s="12" t="s">
        <v>383</v>
      </c>
      <c r="J684" s="12" t="s">
        <v>384</v>
      </c>
    </row>
    <row r="685" spans="1:10" ht="98" x14ac:dyDescent="0.2">
      <c r="A685" s="12" t="s">
        <v>550</v>
      </c>
      <c r="B685" s="12">
        <v>3</v>
      </c>
      <c r="C685" s="12">
        <v>2</v>
      </c>
      <c r="D685" s="12">
        <v>1</v>
      </c>
      <c r="E685" s="12" t="s">
        <v>5323</v>
      </c>
      <c r="F685" s="12" t="s">
        <v>34</v>
      </c>
      <c r="G685" s="12" t="s">
        <v>11</v>
      </c>
      <c r="H685" s="12">
        <v>7000000</v>
      </c>
      <c r="I685" s="12" t="s">
        <v>646</v>
      </c>
      <c r="J685" s="12" t="s">
        <v>647</v>
      </c>
    </row>
    <row r="686" spans="1:10" ht="84" x14ac:dyDescent="0.2">
      <c r="A686" s="12" t="s">
        <v>24</v>
      </c>
      <c r="B686" s="12">
        <v>2</v>
      </c>
      <c r="C686" s="12">
        <v>1</v>
      </c>
      <c r="D686" s="12">
        <v>1</v>
      </c>
      <c r="E686" s="12" t="s">
        <v>130</v>
      </c>
      <c r="F686" s="12" t="s">
        <v>34</v>
      </c>
      <c r="G686" s="12" t="s">
        <v>11</v>
      </c>
      <c r="H686" s="12">
        <v>16876569</v>
      </c>
      <c r="I686" s="12" t="s">
        <v>646</v>
      </c>
      <c r="J686" s="12" t="s">
        <v>647</v>
      </c>
    </row>
    <row r="687" spans="1:10" ht="140" x14ac:dyDescent="0.2">
      <c r="A687" s="12" t="s">
        <v>143</v>
      </c>
      <c r="B687" s="12">
        <v>2</v>
      </c>
      <c r="C687" s="12">
        <v>1</v>
      </c>
      <c r="D687" s="12">
        <v>1</v>
      </c>
      <c r="E687" s="12" t="s">
        <v>130</v>
      </c>
      <c r="F687" s="12" t="s">
        <v>34</v>
      </c>
      <c r="G687" s="12" t="s">
        <v>11</v>
      </c>
      <c r="H687" s="12">
        <v>4293314</v>
      </c>
      <c r="I687" s="12" t="s">
        <v>35</v>
      </c>
      <c r="J687" s="12" t="s">
        <v>36</v>
      </c>
    </row>
    <row r="688" spans="1:10" ht="56" x14ac:dyDescent="0.2">
      <c r="A688" s="12" t="s">
        <v>64</v>
      </c>
      <c r="B688" s="12">
        <v>2</v>
      </c>
      <c r="C688" s="12">
        <v>1</v>
      </c>
      <c r="D688" s="12">
        <v>1</v>
      </c>
      <c r="E688" s="12" t="s">
        <v>467</v>
      </c>
      <c r="F688" s="12" t="s">
        <v>34</v>
      </c>
      <c r="G688" s="12" t="s">
        <v>11</v>
      </c>
      <c r="H688" s="12">
        <v>11642505</v>
      </c>
      <c r="I688" s="12" t="s">
        <v>45</v>
      </c>
      <c r="J688" s="12" t="s">
        <v>46</v>
      </c>
    </row>
    <row r="689" spans="1:10" ht="70" x14ac:dyDescent="0.2">
      <c r="A689" s="12" t="s">
        <v>32</v>
      </c>
      <c r="B689" s="12">
        <v>3</v>
      </c>
      <c r="C689" s="12">
        <v>2</v>
      </c>
      <c r="D689" s="12">
        <v>1</v>
      </c>
      <c r="E689" s="12" t="s">
        <v>1636</v>
      </c>
      <c r="F689" s="12" t="s">
        <v>34</v>
      </c>
      <c r="G689" s="12" t="s">
        <v>11</v>
      </c>
      <c r="H689" s="12">
        <v>14911811</v>
      </c>
      <c r="I689" s="12" t="s">
        <v>131</v>
      </c>
      <c r="J689" s="12" t="s">
        <v>132</v>
      </c>
    </row>
    <row r="690" spans="1:10" ht="84" x14ac:dyDescent="0.2">
      <c r="A690" s="12" t="s">
        <v>64</v>
      </c>
      <c r="B690" s="12">
        <v>3</v>
      </c>
      <c r="C690" s="12">
        <v>2</v>
      </c>
      <c r="D690" s="12">
        <v>1</v>
      </c>
      <c r="E690" s="12" t="s">
        <v>1468</v>
      </c>
      <c r="F690" s="12" t="s">
        <v>34</v>
      </c>
      <c r="G690" s="12" t="s">
        <v>11</v>
      </c>
      <c r="H690" s="12">
        <v>9096872</v>
      </c>
      <c r="I690" s="12" t="s">
        <v>131</v>
      </c>
      <c r="J690" s="12" t="s">
        <v>132</v>
      </c>
    </row>
    <row r="691" spans="1:10" ht="70" x14ac:dyDescent="0.2">
      <c r="A691" s="12" t="s">
        <v>9</v>
      </c>
      <c r="B691" s="12">
        <v>2</v>
      </c>
      <c r="C691" s="12">
        <v>1</v>
      </c>
      <c r="D691" s="12">
        <v>1</v>
      </c>
      <c r="E691" s="12" t="s">
        <v>130</v>
      </c>
      <c r="F691" s="12" t="s">
        <v>34</v>
      </c>
      <c r="G691" s="12" t="s">
        <v>11</v>
      </c>
      <c r="H691" s="12">
        <v>7004925</v>
      </c>
      <c r="I691" s="12" t="s">
        <v>131</v>
      </c>
      <c r="J691" s="12" t="s">
        <v>132</v>
      </c>
    </row>
    <row r="692" spans="1:10" ht="84" x14ac:dyDescent="0.2">
      <c r="A692" s="12" t="s">
        <v>243</v>
      </c>
      <c r="B692" s="12">
        <v>3</v>
      </c>
      <c r="C692" s="12">
        <v>2</v>
      </c>
      <c r="D692" s="12">
        <v>1</v>
      </c>
      <c r="E692" s="12" t="s">
        <v>1646</v>
      </c>
      <c r="F692" s="12" t="s">
        <v>34</v>
      </c>
      <c r="G692" s="12" t="s">
        <v>11</v>
      </c>
      <c r="H692" s="12">
        <v>4621190</v>
      </c>
      <c r="I692" s="12" t="s">
        <v>1464</v>
      </c>
      <c r="J692" s="12" t="s">
        <v>1465</v>
      </c>
    </row>
    <row r="693" spans="1:10" ht="56" x14ac:dyDescent="0.2">
      <c r="A693" s="12" t="s">
        <v>9</v>
      </c>
      <c r="B693" s="12">
        <v>2</v>
      </c>
      <c r="C693" s="12">
        <v>1</v>
      </c>
      <c r="D693" s="12">
        <v>1</v>
      </c>
      <c r="E693" s="12" t="s">
        <v>106</v>
      </c>
      <c r="F693" s="12" t="s">
        <v>34</v>
      </c>
      <c r="G693" s="12" t="s">
        <v>11</v>
      </c>
      <c r="H693" s="12">
        <v>2679721</v>
      </c>
      <c r="I693" s="12" t="s">
        <v>416</v>
      </c>
      <c r="J693" s="12" t="s">
        <v>417</v>
      </c>
    </row>
    <row r="694" spans="1:10" ht="70" x14ac:dyDescent="0.2">
      <c r="A694" s="12" t="s">
        <v>105</v>
      </c>
      <c r="B694" s="12">
        <v>2</v>
      </c>
      <c r="C694" s="12">
        <v>1</v>
      </c>
      <c r="D694" s="12">
        <v>1</v>
      </c>
      <c r="E694" s="12" t="s">
        <v>382</v>
      </c>
      <c r="F694" s="12" t="s">
        <v>34</v>
      </c>
      <c r="G694" s="12" t="s">
        <v>11</v>
      </c>
      <c r="H694" s="12">
        <v>6708612</v>
      </c>
      <c r="I694" s="12" t="s">
        <v>131</v>
      </c>
      <c r="J694" s="12" t="s">
        <v>132</v>
      </c>
    </row>
    <row r="695" spans="1:10" ht="70" x14ac:dyDescent="0.2">
      <c r="A695" s="12" t="s">
        <v>92</v>
      </c>
      <c r="B695" s="12">
        <v>2</v>
      </c>
      <c r="C695" s="12">
        <v>1</v>
      </c>
      <c r="D695" s="12">
        <v>1</v>
      </c>
      <c r="E695" s="12" t="s">
        <v>341</v>
      </c>
      <c r="F695" s="12" t="s">
        <v>34</v>
      </c>
      <c r="G695" s="12" t="s">
        <v>11</v>
      </c>
      <c r="H695" s="12">
        <v>4704260</v>
      </c>
      <c r="I695" s="12" t="s">
        <v>131</v>
      </c>
      <c r="J695" s="12" t="s">
        <v>132</v>
      </c>
    </row>
    <row r="696" spans="1:10" ht="70" x14ac:dyDescent="0.2">
      <c r="A696" s="12" t="s">
        <v>143</v>
      </c>
      <c r="B696" s="12">
        <v>3</v>
      </c>
      <c r="C696" s="12">
        <v>2</v>
      </c>
      <c r="D696" s="12">
        <v>1</v>
      </c>
      <c r="E696" s="12" t="s">
        <v>40</v>
      </c>
      <c r="F696" s="12" t="s">
        <v>34</v>
      </c>
      <c r="G696" s="12" t="s">
        <v>11</v>
      </c>
      <c r="H696" s="12">
        <v>16952322</v>
      </c>
      <c r="I696" s="12" t="s">
        <v>706</v>
      </c>
      <c r="J696" s="12" t="s">
        <v>707</v>
      </c>
    </row>
    <row r="697" spans="1:10" ht="84" x14ac:dyDescent="0.2">
      <c r="A697" s="12" t="s">
        <v>212</v>
      </c>
      <c r="B697" s="12">
        <v>2</v>
      </c>
      <c r="C697" s="12">
        <v>1</v>
      </c>
      <c r="D697" s="12">
        <v>1</v>
      </c>
      <c r="E697" s="12" t="s">
        <v>106</v>
      </c>
      <c r="F697" s="12" t="s">
        <v>34</v>
      </c>
      <c r="G697" s="12" t="s">
        <v>11</v>
      </c>
      <c r="H697" s="12">
        <v>6157183</v>
      </c>
      <c r="I697" s="12" t="s">
        <v>646</v>
      </c>
      <c r="J697" s="12" t="s">
        <v>647</v>
      </c>
    </row>
    <row r="698" spans="1:10" ht="70" x14ac:dyDescent="0.2">
      <c r="A698" s="12" t="s">
        <v>77</v>
      </c>
      <c r="B698" s="12">
        <v>2</v>
      </c>
      <c r="C698" s="12">
        <v>1</v>
      </c>
      <c r="D698" s="12">
        <v>1</v>
      </c>
      <c r="E698" s="12" t="s">
        <v>382</v>
      </c>
      <c r="F698" s="12" t="s">
        <v>34</v>
      </c>
      <c r="G698" s="12" t="s">
        <v>11</v>
      </c>
      <c r="H698" s="12">
        <v>12509580</v>
      </c>
      <c r="I698" s="12" t="s">
        <v>131</v>
      </c>
      <c r="J698" s="12" t="s">
        <v>132</v>
      </c>
    </row>
    <row r="699" spans="1:10" ht="140" x14ac:dyDescent="0.2">
      <c r="A699" s="12" t="s">
        <v>143</v>
      </c>
      <c r="B699" s="12">
        <v>2</v>
      </c>
      <c r="C699" s="12">
        <v>1</v>
      </c>
      <c r="D699" s="12">
        <v>1</v>
      </c>
      <c r="E699" s="12" t="s">
        <v>5193</v>
      </c>
      <c r="F699" s="12" t="s">
        <v>34</v>
      </c>
      <c r="G699" s="12" t="s">
        <v>11</v>
      </c>
      <c r="H699" s="12">
        <v>7645727</v>
      </c>
      <c r="I699" s="12" t="s">
        <v>35</v>
      </c>
      <c r="J699" s="12" t="s">
        <v>36</v>
      </c>
    </row>
    <row r="700" spans="1:10" ht="70" x14ac:dyDescent="0.2">
      <c r="A700" s="12" t="s">
        <v>101</v>
      </c>
      <c r="B700" s="12">
        <v>1</v>
      </c>
      <c r="C700" s="12">
        <v>0</v>
      </c>
      <c r="D700" s="12">
        <v>1</v>
      </c>
      <c r="E700" s="12"/>
      <c r="F700" s="12" t="s">
        <v>34</v>
      </c>
      <c r="G700" s="12" t="s">
        <v>11</v>
      </c>
      <c r="H700" s="12">
        <v>4140000</v>
      </c>
      <c r="I700" s="12" t="s">
        <v>1660</v>
      </c>
      <c r="J700" s="12" t="s">
        <v>1661</v>
      </c>
    </row>
    <row r="701" spans="1:10" ht="112" x14ac:dyDescent="0.2">
      <c r="A701" s="12" t="s">
        <v>92</v>
      </c>
      <c r="B701" s="12">
        <v>1</v>
      </c>
      <c r="C701" s="12">
        <v>0</v>
      </c>
      <c r="D701" s="12">
        <v>1</v>
      </c>
      <c r="E701" s="12"/>
      <c r="F701" s="12" t="s">
        <v>213</v>
      </c>
      <c r="G701" s="12" t="s">
        <v>26</v>
      </c>
      <c r="H701" s="12">
        <v>17501172</v>
      </c>
      <c r="I701" s="12" t="s">
        <v>150</v>
      </c>
      <c r="J701" s="12" t="s">
        <v>151</v>
      </c>
    </row>
    <row r="702" spans="1:10" ht="56" x14ac:dyDescent="0.2">
      <c r="A702" s="12" t="s">
        <v>24</v>
      </c>
      <c r="B702" s="12">
        <v>2</v>
      </c>
      <c r="C702" s="12">
        <v>1</v>
      </c>
      <c r="D702" s="12">
        <v>1</v>
      </c>
      <c r="E702" s="12" t="s">
        <v>106</v>
      </c>
      <c r="F702" s="12" t="s">
        <v>34</v>
      </c>
      <c r="G702" s="12" t="s">
        <v>11</v>
      </c>
      <c r="H702" s="12">
        <v>13295619</v>
      </c>
      <c r="I702" s="12" t="s">
        <v>669</v>
      </c>
      <c r="J702" s="12" t="s">
        <v>670</v>
      </c>
    </row>
    <row r="703" spans="1:10" ht="112" x14ac:dyDescent="0.2">
      <c r="A703" s="12" t="s">
        <v>9</v>
      </c>
      <c r="B703" s="12">
        <v>1</v>
      </c>
      <c r="C703" s="12">
        <v>0</v>
      </c>
      <c r="D703" s="12">
        <v>1</v>
      </c>
      <c r="E703" s="12"/>
      <c r="F703" s="12" t="s">
        <v>213</v>
      </c>
      <c r="G703" s="12" t="s">
        <v>26</v>
      </c>
      <c r="H703" s="12">
        <v>10833105</v>
      </c>
      <c r="I703" s="12" t="s">
        <v>150</v>
      </c>
      <c r="J703" s="12" t="s">
        <v>151</v>
      </c>
    </row>
    <row r="704" spans="1:10" ht="140" x14ac:dyDescent="0.2">
      <c r="A704" s="12" t="s">
        <v>99</v>
      </c>
      <c r="B704" s="12">
        <v>2</v>
      </c>
      <c r="C704" s="12">
        <v>1</v>
      </c>
      <c r="D704" s="12">
        <v>1</v>
      </c>
      <c r="E704" s="12" t="s">
        <v>158</v>
      </c>
      <c r="F704" s="12" t="s">
        <v>159</v>
      </c>
      <c r="G704" s="12" t="s">
        <v>26</v>
      </c>
      <c r="H704" s="12">
        <v>8882608</v>
      </c>
      <c r="I704" s="12" t="s">
        <v>160</v>
      </c>
      <c r="J704" s="12" t="s">
        <v>161</v>
      </c>
    </row>
    <row r="705" spans="1:10" ht="98" x14ac:dyDescent="0.2">
      <c r="A705" s="12" t="s">
        <v>9</v>
      </c>
      <c r="B705" s="12">
        <v>1</v>
      </c>
      <c r="C705" s="12">
        <v>1</v>
      </c>
      <c r="D705" s="12">
        <v>0</v>
      </c>
      <c r="E705" s="12" t="s">
        <v>25</v>
      </c>
      <c r="F705" s="12"/>
      <c r="G705" s="12" t="s">
        <v>11</v>
      </c>
      <c r="H705" s="12">
        <v>4978414</v>
      </c>
      <c r="I705" s="12" t="s">
        <v>153</v>
      </c>
      <c r="J705" s="12" t="s">
        <v>154</v>
      </c>
    </row>
    <row r="706" spans="1:10" ht="70" x14ac:dyDescent="0.2">
      <c r="A706" s="12" t="s">
        <v>101</v>
      </c>
      <c r="B706" s="12">
        <v>1</v>
      </c>
      <c r="C706" s="12">
        <v>1</v>
      </c>
      <c r="D706" s="12">
        <v>0</v>
      </c>
      <c r="E706" s="12" t="s">
        <v>123</v>
      </c>
      <c r="F706" s="12"/>
      <c r="G706" s="12" t="s">
        <v>11</v>
      </c>
      <c r="H706" s="12">
        <v>13900000</v>
      </c>
      <c r="I706" s="12" t="s">
        <v>125</v>
      </c>
      <c r="J706" s="12" t="s">
        <v>126</v>
      </c>
    </row>
    <row r="707" spans="1:10" ht="84" x14ac:dyDescent="0.2">
      <c r="A707" s="12" t="s">
        <v>85</v>
      </c>
      <c r="B707" s="12">
        <v>3</v>
      </c>
      <c r="C707" s="12">
        <v>1</v>
      </c>
      <c r="D707" s="12">
        <v>2</v>
      </c>
      <c r="E707" s="12" t="s">
        <v>93</v>
      </c>
      <c r="F707" s="12" t="s">
        <v>742</v>
      </c>
      <c r="G707" s="12" t="s">
        <v>11</v>
      </c>
      <c r="H707" s="12">
        <v>4600000</v>
      </c>
      <c r="I707" s="12" t="s">
        <v>141</v>
      </c>
      <c r="J707" s="12" t="s">
        <v>142</v>
      </c>
    </row>
    <row r="708" spans="1:10" ht="140" x14ac:dyDescent="0.2">
      <c r="A708" s="12" t="s">
        <v>32</v>
      </c>
      <c r="B708" s="12">
        <v>1</v>
      </c>
      <c r="C708" s="12">
        <v>1</v>
      </c>
      <c r="D708" s="12">
        <v>0</v>
      </c>
      <c r="E708" s="12" t="s">
        <v>158</v>
      </c>
      <c r="F708" s="12"/>
      <c r="G708" s="12" t="s">
        <v>26</v>
      </c>
      <c r="H708" s="12">
        <v>5886631</v>
      </c>
      <c r="I708" s="12" t="s">
        <v>160</v>
      </c>
      <c r="J708" s="12" t="s">
        <v>161</v>
      </c>
    </row>
    <row r="709" spans="1:10" ht="70" x14ac:dyDescent="0.2">
      <c r="A709" s="12" t="s">
        <v>77</v>
      </c>
      <c r="B709" s="12">
        <v>2</v>
      </c>
      <c r="C709" s="12">
        <v>1</v>
      </c>
      <c r="D709" s="12">
        <v>1</v>
      </c>
      <c r="E709" s="12" t="s">
        <v>123</v>
      </c>
      <c r="F709" s="12" t="s">
        <v>124</v>
      </c>
      <c r="G709" s="12" t="s">
        <v>11</v>
      </c>
      <c r="H709" s="12">
        <v>19860000</v>
      </c>
      <c r="I709" s="12" t="s">
        <v>125</v>
      </c>
      <c r="J709" s="12" t="s">
        <v>126</v>
      </c>
    </row>
    <row r="710" spans="1:10" ht="70" x14ac:dyDescent="0.2">
      <c r="A710" s="12" t="s">
        <v>77</v>
      </c>
      <c r="B710" s="12">
        <v>2</v>
      </c>
      <c r="C710" s="12">
        <v>1</v>
      </c>
      <c r="D710" s="12">
        <v>1</v>
      </c>
      <c r="E710" s="12" t="s">
        <v>123</v>
      </c>
      <c r="F710" s="12" t="s">
        <v>124</v>
      </c>
      <c r="G710" s="12" t="s">
        <v>11</v>
      </c>
      <c r="H710" s="12">
        <v>9325047</v>
      </c>
      <c r="I710" s="12" t="s">
        <v>125</v>
      </c>
      <c r="J710" s="12" t="s">
        <v>126</v>
      </c>
    </row>
    <row r="711" spans="1:10" ht="70" x14ac:dyDescent="0.2">
      <c r="A711" s="12" t="s">
        <v>9</v>
      </c>
      <c r="B711" s="12">
        <v>0</v>
      </c>
      <c r="C711" s="12">
        <v>0</v>
      </c>
      <c r="D711" s="12">
        <v>0</v>
      </c>
      <c r="E711" s="12"/>
      <c r="F711" s="12"/>
      <c r="G711" s="12" t="s">
        <v>26</v>
      </c>
      <c r="H711" s="12">
        <v>9411645</v>
      </c>
      <c r="I711" s="12" t="s">
        <v>1679</v>
      </c>
      <c r="J711" s="12" t="s">
        <v>1680</v>
      </c>
    </row>
    <row r="712" spans="1:10" ht="56" x14ac:dyDescent="0.2">
      <c r="A712" s="12" t="s">
        <v>92</v>
      </c>
      <c r="B712" s="12">
        <v>1</v>
      </c>
      <c r="C712" s="12">
        <v>1</v>
      </c>
      <c r="D712" s="12">
        <v>0</v>
      </c>
      <c r="E712" s="12" t="s">
        <v>10</v>
      </c>
      <c r="F712" s="12"/>
      <c r="G712" s="12" t="s">
        <v>11</v>
      </c>
      <c r="H712" s="12">
        <v>4222796</v>
      </c>
      <c r="I712" s="12" t="s">
        <v>12</v>
      </c>
      <c r="J712" s="12" t="s">
        <v>13</v>
      </c>
    </row>
    <row r="713" spans="1:10" ht="84" x14ac:dyDescent="0.2">
      <c r="A713" s="12" t="s">
        <v>32</v>
      </c>
      <c r="B713" s="12">
        <v>2</v>
      </c>
      <c r="C713" s="12">
        <v>1</v>
      </c>
      <c r="D713" s="12">
        <v>1</v>
      </c>
      <c r="E713" s="12" t="s">
        <v>524</v>
      </c>
      <c r="F713" s="12" t="s">
        <v>34</v>
      </c>
      <c r="G713" s="12" t="s">
        <v>11</v>
      </c>
      <c r="H713" s="12">
        <v>7053548</v>
      </c>
      <c r="I713" s="12" t="s">
        <v>1464</v>
      </c>
      <c r="J713" s="12" t="s">
        <v>1465</v>
      </c>
    </row>
    <row r="714" spans="1:10" ht="84" x14ac:dyDescent="0.2">
      <c r="A714" s="12" t="s">
        <v>77</v>
      </c>
      <c r="B714" s="12">
        <v>2</v>
      </c>
      <c r="C714" s="12">
        <v>1</v>
      </c>
      <c r="D714" s="12">
        <v>1</v>
      </c>
      <c r="E714" s="12" t="s">
        <v>44</v>
      </c>
      <c r="F714" s="12" t="s">
        <v>34</v>
      </c>
      <c r="G714" s="12" t="s">
        <v>11</v>
      </c>
      <c r="H714" s="12">
        <v>10207078</v>
      </c>
      <c r="I714" s="12" t="s">
        <v>141</v>
      </c>
      <c r="J714" s="12" t="s">
        <v>142</v>
      </c>
    </row>
    <row r="715" spans="1:10" ht="84" x14ac:dyDescent="0.2">
      <c r="A715" s="12" t="s">
        <v>550</v>
      </c>
      <c r="B715" s="12">
        <v>3</v>
      </c>
      <c r="C715" s="12">
        <v>1</v>
      </c>
      <c r="D715" s="12">
        <v>2</v>
      </c>
      <c r="E715" s="12" t="s">
        <v>640</v>
      </c>
      <c r="F715" s="12" t="s">
        <v>1690</v>
      </c>
      <c r="G715" s="12" t="s">
        <v>11</v>
      </c>
      <c r="H715" s="12">
        <v>2154500</v>
      </c>
      <c r="I715" s="12" t="s">
        <v>641</v>
      </c>
      <c r="J715" s="12" t="s">
        <v>642</v>
      </c>
    </row>
    <row r="716" spans="1:10" ht="70" x14ac:dyDescent="0.2">
      <c r="A716" s="12" t="s">
        <v>17</v>
      </c>
      <c r="B716" s="12">
        <v>2</v>
      </c>
      <c r="C716" s="12">
        <v>1</v>
      </c>
      <c r="D716" s="12">
        <v>1</v>
      </c>
      <c r="E716" s="12" t="s">
        <v>123</v>
      </c>
      <c r="F716" s="12" t="s">
        <v>124</v>
      </c>
      <c r="G716" s="12" t="s">
        <v>11</v>
      </c>
      <c r="H716" s="12">
        <v>5999906</v>
      </c>
      <c r="I716" s="12" t="s">
        <v>125</v>
      </c>
      <c r="J716" s="12" t="s">
        <v>126</v>
      </c>
    </row>
    <row r="717" spans="1:10" ht="70" x14ac:dyDescent="0.2">
      <c r="A717" s="12" t="s">
        <v>64</v>
      </c>
      <c r="B717" s="12">
        <v>2</v>
      </c>
      <c r="C717" s="12">
        <v>1</v>
      </c>
      <c r="D717" s="12">
        <v>1</v>
      </c>
      <c r="E717" s="12" t="s">
        <v>123</v>
      </c>
      <c r="F717" s="12" t="s">
        <v>124</v>
      </c>
      <c r="G717" s="12" t="s">
        <v>11</v>
      </c>
      <c r="H717" s="12">
        <v>4945920</v>
      </c>
      <c r="I717" s="12" t="s">
        <v>125</v>
      </c>
      <c r="J717" s="12" t="s">
        <v>126</v>
      </c>
    </row>
    <row r="718" spans="1:10" ht="56" x14ac:dyDescent="0.2">
      <c r="A718" s="12" t="s">
        <v>9</v>
      </c>
      <c r="B718" s="12">
        <v>2</v>
      </c>
      <c r="C718" s="12">
        <v>1</v>
      </c>
      <c r="D718" s="12">
        <v>1</v>
      </c>
      <c r="E718" s="12" t="s">
        <v>106</v>
      </c>
      <c r="F718" s="12" t="s">
        <v>34</v>
      </c>
      <c r="G718" s="12" t="s">
        <v>11</v>
      </c>
      <c r="H718" s="12">
        <v>4806867</v>
      </c>
      <c r="I718" s="12" t="s">
        <v>45</v>
      </c>
      <c r="J718" s="12" t="s">
        <v>46</v>
      </c>
    </row>
    <row r="719" spans="1:10" ht="140" x14ac:dyDescent="0.2">
      <c r="A719" s="12" t="s">
        <v>24</v>
      </c>
      <c r="B719" s="12">
        <v>1</v>
      </c>
      <c r="C719" s="12">
        <v>1</v>
      </c>
      <c r="D719" s="12">
        <v>0</v>
      </c>
      <c r="E719" s="12" t="s">
        <v>65</v>
      </c>
      <c r="F719" s="12"/>
      <c r="G719" s="12" t="s">
        <v>11</v>
      </c>
      <c r="H719" s="12">
        <v>14058189</v>
      </c>
      <c r="I719" s="12" t="s">
        <v>903</v>
      </c>
      <c r="J719" s="12" t="s">
        <v>904</v>
      </c>
    </row>
    <row r="720" spans="1:10" ht="84" x14ac:dyDescent="0.2">
      <c r="A720" s="12" t="s">
        <v>9</v>
      </c>
      <c r="B720" s="12">
        <v>3</v>
      </c>
      <c r="C720" s="12">
        <v>2</v>
      </c>
      <c r="D720" s="12">
        <v>1</v>
      </c>
      <c r="E720" s="12" t="s">
        <v>1500</v>
      </c>
      <c r="F720" s="12" t="s">
        <v>34</v>
      </c>
      <c r="G720" s="12" t="s">
        <v>11</v>
      </c>
      <c r="H720" s="12">
        <v>4342902</v>
      </c>
      <c r="I720" s="12" t="s">
        <v>45</v>
      </c>
      <c r="J720" s="12" t="s">
        <v>46</v>
      </c>
    </row>
    <row r="721" spans="1:10" ht="56" x14ac:dyDescent="0.2">
      <c r="A721" s="12" t="s">
        <v>85</v>
      </c>
      <c r="B721" s="12">
        <v>2</v>
      </c>
      <c r="C721" s="12">
        <v>1</v>
      </c>
      <c r="D721" s="12">
        <v>1</v>
      </c>
      <c r="E721" s="12" t="s">
        <v>44</v>
      </c>
      <c r="F721" s="12" t="s">
        <v>34</v>
      </c>
      <c r="G721" s="12" t="s">
        <v>11</v>
      </c>
      <c r="H721" s="12">
        <v>6896932</v>
      </c>
      <c r="I721" s="12" t="s">
        <v>301</v>
      </c>
      <c r="J721" s="12" t="s">
        <v>302</v>
      </c>
    </row>
    <row r="722" spans="1:10" ht="84" x14ac:dyDescent="0.2">
      <c r="A722" s="12" t="s">
        <v>9</v>
      </c>
      <c r="B722" s="12">
        <v>1</v>
      </c>
      <c r="C722" s="12">
        <v>0</v>
      </c>
      <c r="D722" s="12">
        <v>1</v>
      </c>
      <c r="E722" s="12"/>
      <c r="F722" s="12" t="s">
        <v>159</v>
      </c>
      <c r="G722" s="12" t="s">
        <v>26</v>
      </c>
      <c r="H722" s="12">
        <v>2900392</v>
      </c>
      <c r="I722" s="12" t="s">
        <v>828</v>
      </c>
      <c r="J722" s="12" t="s">
        <v>829</v>
      </c>
    </row>
    <row r="723" spans="1:10" ht="112" x14ac:dyDescent="0.2">
      <c r="A723" s="12" t="s">
        <v>101</v>
      </c>
      <c r="B723" s="12">
        <v>1</v>
      </c>
      <c r="C723" s="12">
        <v>1</v>
      </c>
      <c r="D723" s="12">
        <v>0</v>
      </c>
      <c r="E723" s="12" t="s">
        <v>25</v>
      </c>
      <c r="F723" s="12"/>
      <c r="G723" s="12" t="s">
        <v>11</v>
      </c>
      <c r="H723" s="12">
        <v>7211804</v>
      </c>
      <c r="I723" s="12" t="s">
        <v>1710</v>
      </c>
      <c r="J723" s="12" t="s">
        <v>1711</v>
      </c>
    </row>
    <row r="724" spans="1:10" ht="98" x14ac:dyDescent="0.2">
      <c r="A724" s="12" t="s">
        <v>24</v>
      </c>
      <c r="B724" s="12">
        <v>1</v>
      </c>
      <c r="C724" s="12">
        <v>0</v>
      </c>
      <c r="D724" s="12">
        <v>1</v>
      </c>
      <c r="E724" s="12"/>
      <c r="F724" s="12" t="s">
        <v>52</v>
      </c>
      <c r="G724" s="12" t="s">
        <v>26</v>
      </c>
      <c r="H724" s="12">
        <v>19904990</v>
      </c>
      <c r="I724" s="12" t="s">
        <v>144</v>
      </c>
      <c r="J724" s="12" t="s">
        <v>145</v>
      </c>
    </row>
    <row r="725" spans="1:10" ht="70" x14ac:dyDescent="0.2">
      <c r="A725" s="12" t="s">
        <v>77</v>
      </c>
      <c r="B725" s="12">
        <v>2</v>
      </c>
      <c r="C725" s="12">
        <v>1</v>
      </c>
      <c r="D725" s="12">
        <v>1</v>
      </c>
      <c r="E725" s="12" t="s">
        <v>123</v>
      </c>
      <c r="F725" s="12" t="s">
        <v>124</v>
      </c>
      <c r="G725" s="12" t="s">
        <v>11</v>
      </c>
      <c r="H725" s="12">
        <v>3500000</v>
      </c>
      <c r="I725" s="12" t="s">
        <v>771</v>
      </c>
      <c r="J725" s="12" t="s">
        <v>772</v>
      </c>
    </row>
    <row r="726" spans="1:10" ht="126" x14ac:dyDescent="0.2">
      <c r="A726" s="12" t="s">
        <v>77</v>
      </c>
      <c r="B726" s="12">
        <v>1</v>
      </c>
      <c r="C726" s="12">
        <v>1</v>
      </c>
      <c r="D726" s="12">
        <v>0</v>
      </c>
      <c r="E726" s="12" t="s">
        <v>25</v>
      </c>
      <c r="F726" s="12"/>
      <c r="G726" s="12" t="s">
        <v>11</v>
      </c>
      <c r="H726" s="12">
        <v>5811431</v>
      </c>
      <c r="I726" s="12" t="s">
        <v>1715</v>
      </c>
      <c r="J726" s="12" t="s">
        <v>1716</v>
      </c>
    </row>
    <row r="727" spans="1:10" ht="84" x14ac:dyDescent="0.2">
      <c r="A727" s="12" t="s">
        <v>9</v>
      </c>
      <c r="B727" s="12">
        <v>1</v>
      </c>
      <c r="C727" s="12">
        <v>0</v>
      </c>
      <c r="D727" s="12">
        <v>1</v>
      </c>
      <c r="E727" s="12"/>
      <c r="F727" s="12" t="s">
        <v>159</v>
      </c>
      <c r="G727" s="12" t="s">
        <v>26</v>
      </c>
      <c r="H727" s="12">
        <v>16239162</v>
      </c>
      <c r="I727" s="12" t="s">
        <v>5324</v>
      </c>
      <c r="J727" s="12" t="s">
        <v>5325</v>
      </c>
    </row>
    <row r="728" spans="1:10" ht="140" x14ac:dyDescent="0.2">
      <c r="A728" s="12" t="s">
        <v>143</v>
      </c>
      <c r="B728" s="12">
        <v>1</v>
      </c>
      <c r="C728" s="12">
        <v>1</v>
      </c>
      <c r="D728" s="12">
        <v>0</v>
      </c>
      <c r="E728" s="12" t="s">
        <v>51</v>
      </c>
      <c r="F728" s="12"/>
      <c r="G728" s="12" t="s">
        <v>11</v>
      </c>
      <c r="H728" s="12">
        <v>8050954</v>
      </c>
      <c r="I728" s="12" t="s">
        <v>751</v>
      </c>
      <c r="J728" s="12" t="s">
        <v>752</v>
      </c>
    </row>
    <row r="729" spans="1:10" ht="140" x14ac:dyDescent="0.2">
      <c r="A729" s="12" t="s">
        <v>17</v>
      </c>
      <c r="B729" s="12">
        <v>1</v>
      </c>
      <c r="C729" s="12">
        <v>0</v>
      </c>
      <c r="D729" s="12">
        <v>1</v>
      </c>
      <c r="E729" s="12"/>
      <c r="F729" s="12" t="s">
        <v>124</v>
      </c>
      <c r="G729" s="12" t="s">
        <v>11</v>
      </c>
      <c r="H729" s="12">
        <v>4133168</v>
      </c>
      <c r="I729" s="12" t="s">
        <v>1722</v>
      </c>
      <c r="J729" s="12" t="s">
        <v>1723</v>
      </c>
    </row>
    <row r="730" spans="1:10" ht="70" x14ac:dyDescent="0.2">
      <c r="A730" s="12" t="s">
        <v>77</v>
      </c>
      <c r="B730" s="12">
        <v>2</v>
      </c>
      <c r="C730" s="12">
        <v>1</v>
      </c>
      <c r="D730" s="12">
        <v>1</v>
      </c>
      <c r="E730" s="12" t="s">
        <v>123</v>
      </c>
      <c r="F730" s="12" t="s">
        <v>124</v>
      </c>
      <c r="G730" s="12" t="s">
        <v>11</v>
      </c>
      <c r="H730" s="12">
        <v>14450135</v>
      </c>
      <c r="I730" s="12" t="s">
        <v>125</v>
      </c>
      <c r="J730" s="12" t="s">
        <v>126</v>
      </c>
    </row>
    <row r="731" spans="1:10" ht="56" x14ac:dyDescent="0.2">
      <c r="A731" s="12" t="s">
        <v>64</v>
      </c>
      <c r="B731" s="12">
        <v>0</v>
      </c>
      <c r="C731" s="12">
        <v>0</v>
      </c>
      <c r="D731" s="12">
        <v>0</v>
      </c>
      <c r="E731" s="12"/>
      <c r="F731" s="12"/>
      <c r="G731" s="12" t="s">
        <v>11</v>
      </c>
      <c r="H731" s="12">
        <v>8308289</v>
      </c>
      <c r="I731" s="12" t="s">
        <v>301</v>
      </c>
      <c r="J731" s="12" t="s">
        <v>302</v>
      </c>
    </row>
    <row r="732" spans="1:10" ht="98" x14ac:dyDescent="0.2">
      <c r="A732" s="12" t="s">
        <v>64</v>
      </c>
      <c r="B732" s="12">
        <v>1</v>
      </c>
      <c r="C732" s="12">
        <v>1</v>
      </c>
      <c r="D732" s="12">
        <v>0</v>
      </c>
      <c r="E732" s="12" t="s">
        <v>25</v>
      </c>
      <c r="F732" s="12"/>
      <c r="G732" s="12" t="s">
        <v>11</v>
      </c>
      <c r="H732" s="12">
        <v>7375692</v>
      </c>
      <c r="I732" s="12" t="s">
        <v>153</v>
      </c>
      <c r="J732" s="12" t="s">
        <v>154</v>
      </c>
    </row>
    <row r="733" spans="1:10" ht="56" x14ac:dyDescent="0.2">
      <c r="A733" s="12" t="s">
        <v>32</v>
      </c>
      <c r="B733" s="12">
        <v>2</v>
      </c>
      <c r="C733" s="12">
        <v>1</v>
      </c>
      <c r="D733" s="12">
        <v>1</v>
      </c>
      <c r="E733" s="12" t="s">
        <v>273</v>
      </c>
      <c r="F733" s="12" t="s">
        <v>34</v>
      </c>
      <c r="G733" s="12" t="s">
        <v>11</v>
      </c>
      <c r="H733" s="12">
        <v>10805935</v>
      </c>
      <c r="I733" s="12" t="s">
        <v>45</v>
      </c>
      <c r="J733" s="12" t="s">
        <v>46</v>
      </c>
    </row>
    <row r="734" spans="1:10" ht="70" x14ac:dyDescent="0.2">
      <c r="A734" s="12" t="s">
        <v>92</v>
      </c>
      <c r="B734" s="12">
        <v>1</v>
      </c>
      <c r="C734" s="12">
        <v>0</v>
      </c>
      <c r="D734" s="12">
        <v>1</v>
      </c>
      <c r="E734" s="12"/>
      <c r="F734" s="12" t="s">
        <v>159</v>
      </c>
      <c r="G734" s="12" t="s">
        <v>11</v>
      </c>
      <c r="H734" s="12">
        <v>11520366</v>
      </c>
      <c r="I734" s="12" t="s">
        <v>1730</v>
      </c>
      <c r="J734" s="12" t="s">
        <v>1731</v>
      </c>
    </row>
    <row r="735" spans="1:10" ht="70" x14ac:dyDescent="0.2">
      <c r="A735" s="12" t="s">
        <v>92</v>
      </c>
      <c r="B735" s="12">
        <v>1</v>
      </c>
      <c r="C735" s="12">
        <v>0</v>
      </c>
      <c r="D735" s="12">
        <v>1</v>
      </c>
      <c r="E735" s="12"/>
      <c r="F735" s="12" t="s">
        <v>159</v>
      </c>
      <c r="G735" s="12" t="s">
        <v>11</v>
      </c>
      <c r="H735" s="12">
        <v>12629981</v>
      </c>
      <c r="I735" s="12" t="s">
        <v>1730</v>
      </c>
      <c r="J735" s="12" t="s">
        <v>1731</v>
      </c>
    </row>
    <row r="736" spans="1:10" ht="98" x14ac:dyDescent="0.2">
      <c r="A736" s="12" t="s">
        <v>92</v>
      </c>
      <c r="B736" s="12">
        <v>1</v>
      </c>
      <c r="C736" s="12">
        <v>0</v>
      </c>
      <c r="D736" s="12">
        <v>1</v>
      </c>
      <c r="E736" s="12"/>
      <c r="F736" s="12" t="s">
        <v>159</v>
      </c>
      <c r="G736" s="12" t="s">
        <v>11</v>
      </c>
      <c r="H736" s="12">
        <v>16703684</v>
      </c>
      <c r="I736" s="12" t="s">
        <v>3176</v>
      </c>
      <c r="J736" s="12" t="s">
        <v>3177</v>
      </c>
    </row>
    <row r="737" spans="1:10" ht="70" x14ac:dyDescent="0.2">
      <c r="A737" s="12" t="s">
        <v>101</v>
      </c>
      <c r="B737" s="12">
        <v>1</v>
      </c>
      <c r="C737" s="12">
        <v>1</v>
      </c>
      <c r="D737" s="12">
        <v>0</v>
      </c>
      <c r="E737" s="12" t="s">
        <v>351</v>
      </c>
      <c r="F737" s="12"/>
      <c r="G737" s="12" t="s">
        <v>11</v>
      </c>
      <c r="H737" s="12">
        <v>10047346</v>
      </c>
      <c r="I737" s="12" t="s">
        <v>279</v>
      </c>
      <c r="J737" s="12" t="s">
        <v>280</v>
      </c>
    </row>
    <row r="738" spans="1:10" ht="56" x14ac:dyDescent="0.2">
      <c r="A738" s="12" t="s">
        <v>9</v>
      </c>
      <c r="B738" s="12">
        <v>0</v>
      </c>
      <c r="C738" s="12">
        <v>0</v>
      </c>
      <c r="D738" s="12">
        <v>0</v>
      </c>
      <c r="E738" s="12"/>
      <c r="F738" s="12"/>
      <c r="G738" s="12" t="s">
        <v>11</v>
      </c>
      <c r="H738" s="12">
        <v>12000000</v>
      </c>
      <c r="I738" s="12" t="s">
        <v>898</v>
      </c>
      <c r="J738" s="12" t="s">
        <v>899</v>
      </c>
    </row>
    <row r="739" spans="1:10" ht="42" x14ac:dyDescent="0.2">
      <c r="A739" s="12" t="s">
        <v>243</v>
      </c>
      <c r="B739" s="12">
        <v>0</v>
      </c>
      <c r="C739" s="12">
        <v>0</v>
      </c>
      <c r="D739" s="12">
        <v>0</v>
      </c>
      <c r="E739" s="12"/>
      <c r="F739" s="12"/>
      <c r="G739" s="12" t="s">
        <v>11</v>
      </c>
      <c r="H739" s="12">
        <v>6068101</v>
      </c>
      <c r="I739" s="12" t="s">
        <v>279</v>
      </c>
      <c r="J739" s="12" t="s">
        <v>280</v>
      </c>
    </row>
    <row r="740" spans="1:10" ht="70" x14ac:dyDescent="0.2">
      <c r="A740" s="12" t="s">
        <v>9</v>
      </c>
      <c r="B740" s="12">
        <v>1</v>
      </c>
      <c r="C740" s="12">
        <v>0</v>
      </c>
      <c r="D740" s="12">
        <v>1</v>
      </c>
      <c r="E740" s="12"/>
      <c r="F740" s="12" t="s">
        <v>594</v>
      </c>
      <c r="G740" s="12" t="s">
        <v>26</v>
      </c>
      <c r="H740" s="12">
        <v>7930900</v>
      </c>
      <c r="I740" s="12" t="s">
        <v>1739</v>
      </c>
      <c r="J740" s="12" t="s">
        <v>1740</v>
      </c>
    </row>
    <row r="741" spans="1:10" ht="56" x14ac:dyDescent="0.2">
      <c r="A741" s="12" t="s">
        <v>64</v>
      </c>
      <c r="B741" s="12">
        <v>2</v>
      </c>
      <c r="C741" s="12">
        <v>1</v>
      </c>
      <c r="D741" s="12">
        <v>1</v>
      </c>
      <c r="E741" s="12" t="s">
        <v>25</v>
      </c>
      <c r="F741" s="12" t="s">
        <v>52</v>
      </c>
      <c r="G741" s="12" t="s">
        <v>11</v>
      </c>
      <c r="H741" s="12">
        <v>16071654</v>
      </c>
      <c r="I741" s="12" t="s">
        <v>1744</v>
      </c>
      <c r="J741" s="12" t="s">
        <v>1745</v>
      </c>
    </row>
    <row r="742" spans="1:10" ht="98" x14ac:dyDescent="0.2">
      <c r="A742" s="12" t="s">
        <v>101</v>
      </c>
      <c r="B742" s="12">
        <v>1</v>
      </c>
      <c r="C742" s="12">
        <v>1</v>
      </c>
      <c r="D742" s="12">
        <v>0</v>
      </c>
      <c r="E742" s="12" t="s">
        <v>25</v>
      </c>
      <c r="F742" s="12"/>
      <c r="G742" s="12" t="s">
        <v>11</v>
      </c>
      <c r="H742" s="12">
        <v>15106425</v>
      </c>
      <c r="I742" s="12" t="s">
        <v>1749</v>
      </c>
      <c r="J742" s="12" t="s">
        <v>1750</v>
      </c>
    </row>
    <row r="743" spans="1:10" ht="56" x14ac:dyDescent="0.2">
      <c r="A743" s="12" t="s">
        <v>9</v>
      </c>
      <c r="B743" s="12">
        <v>0</v>
      </c>
      <c r="C743" s="12">
        <v>0</v>
      </c>
      <c r="D743" s="12">
        <v>0</v>
      </c>
      <c r="E743" s="12"/>
      <c r="F743" s="12"/>
      <c r="G743" s="12" t="s">
        <v>26</v>
      </c>
      <c r="H743" s="12">
        <v>7378324</v>
      </c>
      <c r="I743" s="12" t="s">
        <v>180</v>
      </c>
      <c r="J743" s="12" t="s">
        <v>181</v>
      </c>
    </row>
    <row r="744" spans="1:10" ht="98" x14ac:dyDescent="0.2">
      <c r="A744" s="12" t="s">
        <v>85</v>
      </c>
      <c r="B744" s="12">
        <v>1</v>
      </c>
      <c r="C744" s="12">
        <v>1</v>
      </c>
      <c r="D744" s="12">
        <v>0</v>
      </c>
      <c r="E744" s="12" t="s">
        <v>537</v>
      </c>
      <c r="F744" s="12"/>
      <c r="G744" s="12" t="s">
        <v>11</v>
      </c>
      <c r="H744" s="12">
        <v>8865061</v>
      </c>
      <c r="I744" s="12" t="s">
        <v>722</v>
      </c>
      <c r="J744" s="12" t="s">
        <v>723</v>
      </c>
    </row>
    <row r="745" spans="1:10" ht="112" x14ac:dyDescent="0.2">
      <c r="A745" s="12" t="s">
        <v>24</v>
      </c>
      <c r="B745" s="12">
        <v>1</v>
      </c>
      <c r="C745" s="12">
        <v>1</v>
      </c>
      <c r="D745" s="12">
        <v>0</v>
      </c>
      <c r="E745" s="12" t="s">
        <v>25</v>
      </c>
      <c r="F745" s="12"/>
      <c r="G745" s="12" t="s">
        <v>11</v>
      </c>
      <c r="H745" s="12">
        <v>11766914</v>
      </c>
      <c r="I745" s="12" t="s">
        <v>863</v>
      </c>
      <c r="J745" s="12" t="s">
        <v>864</v>
      </c>
    </row>
    <row r="746" spans="1:10" ht="70" x14ac:dyDescent="0.2">
      <c r="A746" s="12" t="s">
        <v>99</v>
      </c>
      <c r="B746" s="12">
        <v>2</v>
      </c>
      <c r="C746" s="12">
        <v>1</v>
      </c>
      <c r="D746" s="12">
        <v>1</v>
      </c>
      <c r="E746" s="12" t="s">
        <v>25</v>
      </c>
      <c r="F746" s="12" t="s">
        <v>52</v>
      </c>
      <c r="G746" s="12" t="s">
        <v>11</v>
      </c>
      <c r="H746" s="12">
        <v>1787402</v>
      </c>
      <c r="I746" s="12" t="s">
        <v>1759</v>
      </c>
      <c r="J746" s="12" t="s">
        <v>1760</v>
      </c>
    </row>
    <row r="747" spans="1:10" ht="126" x14ac:dyDescent="0.2">
      <c r="A747" s="12" t="s">
        <v>50</v>
      </c>
      <c r="B747" s="12">
        <v>1</v>
      </c>
      <c r="C747" s="12">
        <v>0</v>
      </c>
      <c r="D747" s="12">
        <v>1</v>
      </c>
      <c r="E747" s="12"/>
      <c r="F747" s="12" t="s">
        <v>213</v>
      </c>
      <c r="G747" s="12" t="s">
        <v>26</v>
      </c>
      <c r="H747" s="12">
        <v>5258263</v>
      </c>
      <c r="I747" s="12" t="s">
        <v>1124</v>
      </c>
      <c r="J747" s="12" t="s">
        <v>1125</v>
      </c>
    </row>
    <row r="748" spans="1:10" ht="126" x14ac:dyDescent="0.2">
      <c r="A748" s="12" t="s">
        <v>9</v>
      </c>
      <c r="B748" s="12">
        <v>2</v>
      </c>
      <c r="C748" s="12">
        <v>2</v>
      </c>
      <c r="D748" s="12">
        <v>0</v>
      </c>
      <c r="E748" s="12" t="s">
        <v>71</v>
      </c>
      <c r="F748" s="12"/>
      <c r="G748" s="12" t="s">
        <v>11</v>
      </c>
      <c r="H748" s="12">
        <v>6444776</v>
      </c>
      <c r="I748" s="12" t="s">
        <v>3051</v>
      </c>
      <c r="J748" s="12" t="s">
        <v>3052</v>
      </c>
    </row>
    <row r="749" spans="1:10" ht="84" x14ac:dyDescent="0.2">
      <c r="A749" s="12" t="s">
        <v>9</v>
      </c>
      <c r="B749" s="12">
        <v>2</v>
      </c>
      <c r="C749" s="12">
        <v>1</v>
      </c>
      <c r="D749" s="12">
        <v>1</v>
      </c>
      <c r="E749" s="12" t="s">
        <v>524</v>
      </c>
      <c r="F749" s="12" t="s">
        <v>34</v>
      </c>
      <c r="G749" s="12" t="s">
        <v>11</v>
      </c>
      <c r="H749" s="12">
        <v>4250736</v>
      </c>
      <c r="I749" s="12" t="s">
        <v>1464</v>
      </c>
      <c r="J749" s="12" t="s">
        <v>1465</v>
      </c>
    </row>
    <row r="750" spans="1:10" ht="84" x14ac:dyDescent="0.2">
      <c r="A750" s="12" t="s">
        <v>77</v>
      </c>
      <c r="B750" s="12">
        <v>2</v>
      </c>
      <c r="C750" s="12">
        <v>1</v>
      </c>
      <c r="D750" s="12">
        <v>1</v>
      </c>
      <c r="E750" s="12" t="s">
        <v>44</v>
      </c>
      <c r="F750" s="12" t="s">
        <v>34</v>
      </c>
      <c r="G750" s="12" t="s">
        <v>11</v>
      </c>
      <c r="H750" s="12">
        <v>7666346</v>
      </c>
      <c r="I750" s="12" t="s">
        <v>141</v>
      </c>
      <c r="J750" s="12" t="s">
        <v>142</v>
      </c>
    </row>
    <row r="751" spans="1:10" ht="126" x14ac:dyDescent="0.2">
      <c r="A751" s="12" t="s">
        <v>32</v>
      </c>
      <c r="B751" s="12">
        <v>1</v>
      </c>
      <c r="C751" s="12">
        <v>1</v>
      </c>
      <c r="D751" s="12">
        <v>0</v>
      </c>
      <c r="E751" s="12" t="s">
        <v>351</v>
      </c>
      <c r="F751" s="12"/>
      <c r="G751" s="12" t="s">
        <v>11</v>
      </c>
      <c r="H751" s="12">
        <v>7967489</v>
      </c>
      <c r="I751" s="12" t="s">
        <v>1092</v>
      </c>
      <c r="J751" s="12" t="s">
        <v>1093</v>
      </c>
    </row>
    <row r="752" spans="1:10" ht="98" x14ac:dyDescent="0.2">
      <c r="A752" s="12" t="s">
        <v>9</v>
      </c>
      <c r="B752" s="12">
        <v>1</v>
      </c>
      <c r="C752" s="12">
        <v>0</v>
      </c>
      <c r="D752" s="12">
        <v>1</v>
      </c>
      <c r="E752" s="12"/>
      <c r="F752" s="12" t="s">
        <v>213</v>
      </c>
      <c r="G752" s="12" t="s">
        <v>26</v>
      </c>
      <c r="H752" s="12">
        <v>13561902</v>
      </c>
      <c r="I752" s="12" t="s">
        <v>136</v>
      </c>
      <c r="J752" s="12" t="s">
        <v>137</v>
      </c>
    </row>
    <row r="753" spans="1:10" ht="56" x14ac:dyDescent="0.2">
      <c r="A753" s="12" t="s">
        <v>101</v>
      </c>
      <c r="B753" s="12">
        <v>1</v>
      </c>
      <c r="C753" s="12">
        <v>1</v>
      </c>
      <c r="D753" s="12">
        <v>0</v>
      </c>
      <c r="E753" s="12" t="s">
        <v>25</v>
      </c>
      <c r="F753" s="12"/>
      <c r="G753" s="12" t="s">
        <v>11</v>
      </c>
      <c r="H753" s="12">
        <v>5706569</v>
      </c>
      <c r="I753" s="12" t="s">
        <v>45</v>
      </c>
      <c r="J753" s="12" t="s">
        <v>46</v>
      </c>
    </row>
    <row r="754" spans="1:10" ht="70" x14ac:dyDescent="0.2">
      <c r="A754" s="12" t="s">
        <v>64</v>
      </c>
      <c r="B754" s="12">
        <v>1</v>
      </c>
      <c r="C754" s="12">
        <v>1</v>
      </c>
      <c r="D754" s="12">
        <v>0</v>
      </c>
      <c r="E754" s="12" t="s">
        <v>25</v>
      </c>
      <c r="F754" s="12"/>
      <c r="G754" s="12" t="s">
        <v>11</v>
      </c>
      <c r="H754" s="12">
        <v>7697381</v>
      </c>
      <c r="I754" s="12" t="s">
        <v>2026</v>
      </c>
      <c r="J754" s="12" t="s">
        <v>2027</v>
      </c>
    </row>
    <row r="755" spans="1:10" ht="112" x14ac:dyDescent="0.2">
      <c r="A755" s="12" t="s">
        <v>85</v>
      </c>
      <c r="B755" s="12">
        <v>1</v>
      </c>
      <c r="C755" s="12">
        <v>1</v>
      </c>
      <c r="D755" s="12">
        <v>0</v>
      </c>
      <c r="E755" s="12" t="s">
        <v>351</v>
      </c>
      <c r="F755" s="12"/>
      <c r="G755" s="12" t="s">
        <v>11</v>
      </c>
      <c r="H755" s="12">
        <v>14058108</v>
      </c>
      <c r="I755" s="12" t="s">
        <v>1772</v>
      </c>
      <c r="J755" s="12" t="s">
        <v>1773</v>
      </c>
    </row>
    <row r="756" spans="1:10" ht="84" x14ac:dyDescent="0.2">
      <c r="A756" s="12" t="s">
        <v>9</v>
      </c>
      <c r="B756" s="12">
        <v>2</v>
      </c>
      <c r="C756" s="12">
        <v>1</v>
      </c>
      <c r="D756" s="12">
        <v>1</v>
      </c>
      <c r="E756" s="12" t="s">
        <v>1776</v>
      </c>
      <c r="F756" s="12" t="s">
        <v>34</v>
      </c>
      <c r="G756" s="12" t="s">
        <v>11</v>
      </c>
      <c r="H756" s="12">
        <v>8501220</v>
      </c>
      <c r="I756" s="12" t="s">
        <v>107</v>
      </c>
      <c r="J756" s="12" t="s">
        <v>108</v>
      </c>
    </row>
    <row r="757" spans="1:10" ht="70" x14ac:dyDescent="0.2">
      <c r="A757" s="12" t="s">
        <v>9</v>
      </c>
      <c r="B757" s="12">
        <v>1</v>
      </c>
      <c r="C757" s="12">
        <v>0</v>
      </c>
      <c r="D757" s="12">
        <v>1</v>
      </c>
      <c r="E757" s="12"/>
      <c r="F757" s="12" t="s">
        <v>213</v>
      </c>
      <c r="G757" s="12" t="s">
        <v>26</v>
      </c>
      <c r="H757" s="12">
        <v>13035034</v>
      </c>
      <c r="I757" s="12" t="s">
        <v>1780</v>
      </c>
      <c r="J757" s="12" t="s">
        <v>1781</v>
      </c>
    </row>
    <row r="758" spans="1:10" ht="84" x14ac:dyDescent="0.2">
      <c r="A758" s="12" t="s">
        <v>143</v>
      </c>
      <c r="B758" s="12">
        <v>2</v>
      </c>
      <c r="C758" s="12">
        <v>1</v>
      </c>
      <c r="D758" s="12">
        <v>1</v>
      </c>
      <c r="E758" s="12" t="s">
        <v>44</v>
      </c>
      <c r="F758" s="12" t="s">
        <v>34</v>
      </c>
      <c r="G758" s="12" t="s">
        <v>11</v>
      </c>
      <c r="H758" s="12">
        <v>5483759</v>
      </c>
      <c r="I758" s="12" t="s">
        <v>141</v>
      </c>
      <c r="J758" s="12" t="s">
        <v>142</v>
      </c>
    </row>
    <row r="759" spans="1:10" ht="154" x14ac:dyDescent="0.2">
      <c r="A759" s="12" t="s">
        <v>143</v>
      </c>
      <c r="B759" s="12">
        <v>1</v>
      </c>
      <c r="C759" s="12">
        <v>1</v>
      </c>
      <c r="D759" s="12">
        <v>0</v>
      </c>
      <c r="E759" s="12" t="s">
        <v>123</v>
      </c>
      <c r="F759" s="12"/>
      <c r="G759" s="12" t="s">
        <v>11</v>
      </c>
      <c r="H759" s="12">
        <v>6000200</v>
      </c>
      <c r="I759" s="12" t="s">
        <v>3690</v>
      </c>
      <c r="J759" s="12" t="s">
        <v>3691</v>
      </c>
    </row>
    <row r="760" spans="1:10" ht="112" x14ac:dyDescent="0.2">
      <c r="A760" s="12" t="s">
        <v>85</v>
      </c>
      <c r="B760" s="12">
        <v>1</v>
      </c>
      <c r="C760" s="12">
        <v>1</v>
      </c>
      <c r="D760" s="12">
        <v>0</v>
      </c>
      <c r="E760" s="12" t="s">
        <v>25</v>
      </c>
      <c r="F760" s="12"/>
      <c r="G760" s="12" t="s">
        <v>11</v>
      </c>
      <c r="H760" s="12">
        <v>6034197</v>
      </c>
      <c r="I760" s="12" t="s">
        <v>3275</v>
      </c>
      <c r="J760" s="12" t="s">
        <v>3276</v>
      </c>
    </row>
    <row r="761" spans="1:10" ht="70" x14ac:dyDescent="0.2">
      <c r="A761" s="12" t="s">
        <v>9</v>
      </c>
      <c r="B761" s="12">
        <v>0</v>
      </c>
      <c r="C761" s="12">
        <v>0</v>
      </c>
      <c r="D761" s="12">
        <v>0</v>
      </c>
      <c r="E761" s="12"/>
      <c r="F761" s="12"/>
      <c r="G761" s="12" t="s">
        <v>26</v>
      </c>
      <c r="H761" s="12">
        <v>3935288</v>
      </c>
      <c r="I761" s="12" t="s">
        <v>1146</v>
      </c>
      <c r="J761" s="12" t="s">
        <v>1147</v>
      </c>
    </row>
    <row r="762" spans="1:10" ht="84" x14ac:dyDescent="0.2">
      <c r="A762" s="12" t="s">
        <v>50</v>
      </c>
      <c r="B762" s="12">
        <v>2</v>
      </c>
      <c r="C762" s="12">
        <v>1</v>
      </c>
      <c r="D762" s="12">
        <v>1</v>
      </c>
      <c r="E762" s="12" t="s">
        <v>44</v>
      </c>
      <c r="F762" s="12" t="s">
        <v>34</v>
      </c>
      <c r="G762" s="12" t="s">
        <v>11</v>
      </c>
      <c r="H762" s="12">
        <v>5568528</v>
      </c>
      <c r="I762" s="12" t="s">
        <v>141</v>
      </c>
      <c r="J762" s="12" t="s">
        <v>142</v>
      </c>
    </row>
    <row r="763" spans="1:10" ht="126" x14ac:dyDescent="0.2">
      <c r="A763" s="12" t="s">
        <v>9</v>
      </c>
      <c r="B763" s="12">
        <v>1</v>
      </c>
      <c r="C763" s="12">
        <v>0</v>
      </c>
      <c r="D763" s="12">
        <v>1</v>
      </c>
      <c r="E763" s="12"/>
      <c r="F763" s="12" t="s">
        <v>352</v>
      </c>
      <c r="G763" s="12" t="s">
        <v>26</v>
      </c>
      <c r="H763" s="12">
        <v>15170219</v>
      </c>
      <c r="I763" s="12" t="s">
        <v>911</v>
      </c>
      <c r="J763" s="12" t="s">
        <v>912</v>
      </c>
    </row>
    <row r="764" spans="1:10" ht="112" x14ac:dyDescent="0.2">
      <c r="A764" s="12" t="s">
        <v>9</v>
      </c>
      <c r="B764" s="12">
        <v>1</v>
      </c>
      <c r="C764" s="12">
        <v>0</v>
      </c>
      <c r="D764" s="12">
        <v>1</v>
      </c>
      <c r="E764" s="12"/>
      <c r="F764" s="12" t="s">
        <v>352</v>
      </c>
      <c r="G764" s="12" t="s">
        <v>26</v>
      </c>
      <c r="H764" s="12">
        <v>8591912</v>
      </c>
      <c r="I764" s="12" t="s">
        <v>1710</v>
      </c>
      <c r="J764" s="12" t="s">
        <v>1711</v>
      </c>
    </row>
    <row r="765" spans="1:10" ht="112" x14ac:dyDescent="0.2">
      <c r="A765" s="12" t="s">
        <v>92</v>
      </c>
      <c r="B765" s="12">
        <v>1</v>
      </c>
      <c r="C765" s="12">
        <v>1</v>
      </c>
      <c r="D765" s="12">
        <v>0</v>
      </c>
      <c r="E765" s="12" t="s">
        <v>25</v>
      </c>
      <c r="F765" s="12"/>
      <c r="G765" s="12" t="s">
        <v>11</v>
      </c>
      <c r="H765" s="12">
        <v>4604593</v>
      </c>
      <c r="I765" s="12" t="s">
        <v>58</v>
      </c>
      <c r="J765" s="12" t="s">
        <v>59</v>
      </c>
    </row>
    <row r="766" spans="1:10" ht="112" x14ac:dyDescent="0.2">
      <c r="A766" s="12" t="s">
        <v>64</v>
      </c>
      <c r="B766" s="12">
        <v>2</v>
      </c>
      <c r="C766" s="12">
        <v>2</v>
      </c>
      <c r="D766" s="12">
        <v>0</v>
      </c>
      <c r="E766" s="12" t="s">
        <v>1794</v>
      </c>
      <c r="F766" s="12"/>
      <c r="G766" s="12" t="s">
        <v>11</v>
      </c>
      <c r="H766" s="12">
        <v>15651841</v>
      </c>
      <c r="I766" s="12" t="s">
        <v>1795</v>
      </c>
      <c r="J766" s="12" t="s">
        <v>1796</v>
      </c>
    </row>
    <row r="767" spans="1:10" ht="56" x14ac:dyDescent="0.2">
      <c r="A767" s="12" t="s">
        <v>24</v>
      </c>
      <c r="B767" s="12">
        <v>1</v>
      </c>
      <c r="C767" s="12">
        <v>1</v>
      </c>
      <c r="D767" s="12">
        <v>0</v>
      </c>
      <c r="E767" s="12" t="s">
        <v>25</v>
      </c>
      <c r="F767" s="12"/>
      <c r="G767" s="12" t="s">
        <v>11</v>
      </c>
      <c r="H767" s="12">
        <v>16995295</v>
      </c>
      <c r="I767" s="12" t="s">
        <v>301</v>
      </c>
      <c r="J767" s="12" t="s">
        <v>302</v>
      </c>
    </row>
    <row r="768" spans="1:10" ht="84" x14ac:dyDescent="0.2">
      <c r="A768" s="12" t="s">
        <v>99</v>
      </c>
      <c r="B768" s="12">
        <v>1</v>
      </c>
      <c r="C768" s="12">
        <v>0</v>
      </c>
      <c r="D768" s="12">
        <v>1</v>
      </c>
      <c r="E768" s="12"/>
      <c r="F768" s="12" t="s">
        <v>52</v>
      </c>
      <c r="G768" s="12" t="s">
        <v>11</v>
      </c>
      <c r="H768" s="12">
        <v>4907525</v>
      </c>
      <c r="I768" s="12" t="s">
        <v>1521</v>
      </c>
      <c r="J768" s="12" t="s">
        <v>1522</v>
      </c>
    </row>
    <row r="769" spans="1:10" ht="98" x14ac:dyDescent="0.2">
      <c r="A769" s="12" t="s">
        <v>101</v>
      </c>
      <c r="B769" s="12">
        <v>1</v>
      </c>
      <c r="C769" s="12">
        <v>1</v>
      </c>
      <c r="D769" s="12">
        <v>0</v>
      </c>
      <c r="E769" s="12" t="s">
        <v>25</v>
      </c>
      <c r="F769" s="12"/>
      <c r="G769" s="12" t="s">
        <v>11</v>
      </c>
      <c r="H769" s="12">
        <v>3598815</v>
      </c>
      <c r="I769" s="12" t="s">
        <v>196</v>
      </c>
      <c r="J769" s="12" t="s">
        <v>197</v>
      </c>
    </row>
    <row r="770" spans="1:10" ht="126" x14ac:dyDescent="0.2">
      <c r="A770" s="12" t="s">
        <v>92</v>
      </c>
      <c r="B770" s="12">
        <v>1</v>
      </c>
      <c r="C770" s="12">
        <v>1</v>
      </c>
      <c r="D770" s="12">
        <v>0</v>
      </c>
      <c r="E770" s="12" t="s">
        <v>25</v>
      </c>
      <c r="F770" s="12"/>
      <c r="G770" s="12" t="s">
        <v>11</v>
      </c>
      <c r="H770" s="12">
        <v>15685629</v>
      </c>
      <c r="I770" s="12" t="s">
        <v>2770</v>
      </c>
      <c r="J770" s="12" t="s">
        <v>2771</v>
      </c>
    </row>
    <row r="771" spans="1:10" ht="56" x14ac:dyDescent="0.2">
      <c r="A771" s="12" t="s">
        <v>9</v>
      </c>
      <c r="B771" s="12">
        <v>0</v>
      </c>
      <c r="C771" s="12">
        <v>0</v>
      </c>
      <c r="D771" s="12">
        <v>0</v>
      </c>
      <c r="E771" s="12"/>
      <c r="F771" s="12"/>
      <c r="G771" s="12" t="s">
        <v>11</v>
      </c>
      <c r="H771" s="12">
        <v>8148027</v>
      </c>
      <c r="I771" s="12" t="s">
        <v>927</v>
      </c>
      <c r="J771" s="12" t="s">
        <v>928</v>
      </c>
    </row>
    <row r="772" spans="1:10" ht="98" x14ac:dyDescent="0.2">
      <c r="A772" s="12" t="s">
        <v>105</v>
      </c>
      <c r="B772" s="12">
        <v>2</v>
      </c>
      <c r="C772" s="12">
        <v>1</v>
      </c>
      <c r="D772" s="12">
        <v>1</v>
      </c>
      <c r="E772" s="12" t="s">
        <v>25</v>
      </c>
      <c r="F772" s="12" t="s">
        <v>124</v>
      </c>
      <c r="G772" s="12" t="s">
        <v>11</v>
      </c>
      <c r="H772" s="12">
        <v>10910889</v>
      </c>
      <c r="I772" s="12" t="s">
        <v>722</v>
      </c>
      <c r="J772" s="12" t="s">
        <v>723</v>
      </c>
    </row>
    <row r="773" spans="1:10" ht="84" x14ac:dyDescent="0.2">
      <c r="A773" s="12" t="s">
        <v>99</v>
      </c>
      <c r="B773" s="12">
        <v>1</v>
      </c>
      <c r="C773" s="12">
        <v>1</v>
      </c>
      <c r="D773" s="12">
        <v>0</v>
      </c>
      <c r="E773" s="12" t="s">
        <v>25</v>
      </c>
      <c r="F773" s="12"/>
      <c r="G773" s="12" t="s">
        <v>11</v>
      </c>
      <c r="H773" s="12">
        <v>3904603</v>
      </c>
      <c r="I773" s="12" t="s">
        <v>513</v>
      </c>
      <c r="J773" s="12" t="s">
        <v>514</v>
      </c>
    </row>
    <row r="774" spans="1:10" ht="84" x14ac:dyDescent="0.2">
      <c r="A774" s="12" t="s">
        <v>64</v>
      </c>
      <c r="B774" s="12">
        <v>2</v>
      </c>
      <c r="C774" s="12">
        <v>1</v>
      </c>
      <c r="D774" s="12">
        <v>1</v>
      </c>
      <c r="E774" s="12" t="s">
        <v>106</v>
      </c>
      <c r="F774" s="12" t="s">
        <v>34</v>
      </c>
      <c r="G774" s="12" t="s">
        <v>11</v>
      </c>
      <c r="H774" s="12">
        <v>12110896</v>
      </c>
      <c r="I774" s="12" t="s">
        <v>646</v>
      </c>
      <c r="J774" s="12" t="s">
        <v>647</v>
      </c>
    </row>
    <row r="775" spans="1:10" ht="84" x14ac:dyDescent="0.2">
      <c r="A775" s="12" t="s">
        <v>99</v>
      </c>
      <c r="B775" s="12">
        <v>3</v>
      </c>
      <c r="C775" s="12">
        <v>2</v>
      </c>
      <c r="D775" s="12">
        <v>1</v>
      </c>
      <c r="E775" s="12" t="s">
        <v>40</v>
      </c>
      <c r="F775" s="12" t="s">
        <v>34</v>
      </c>
      <c r="G775" s="12" t="s">
        <v>11</v>
      </c>
      <c r="H775" s="12">
        <v>9785700</v>
      </c>
      <c r="I775" s="12" t="s">
        <v>141</v>
      </c>
      <c r="J775" s="12" t="s">
        <v>142</v>
      </c>
    </row>
    <row r="776" spans="1:10" ht="126" x14ac:dyDescent="0.2">
      <c r="A776" s="12" t="s">
        <v>92</v>
      </c>
      <c r="B776" s="12">
        <v>1</v>
      </c>
      <c r="C776" s="12">
        <v>1</v>
      </c>
      <c r="D776" s="12">
        <v>0</v>
      </c>
      <c r="E776" s="12" t="s">
        <v>65</v>
      </c>
      <c r="F776" s="12"/>
      <c r="G776" s="12" t="s">
        <v>11</v>
      </c>
      <c r="H776" s="12">
        <v>13951186</v>
      </c>
      <c r="I776" s="12" t="s">
        <v>66</v>
      </c>
      <c r="J776" s="12" t="s">
        <v>67</v>
      </c>
    </row>
    <row r="777" spans="1:10" ht="70" x14ac:dyDescent="0.2">
      <c r="A777" s="12" t="s">
        <v>85</v>
      </c>
      <c r="B777" s="12">
        <v>2</v>
      </c>
      <c r="C777" s="12">
        <v>1</v>
      </c>
      <c r="D777" s="12">
        <v>1</v>
      </c>
      <c r="E777" s="12" t="s">
        <v>123</v>
      </c>
      <c r="F777" s="12" t="s">
        <v>124</v>
      </c>
      <c r="G777" s="12" t="s">
        <v>11</v>
      </c>
      <c r="H777" s="12">
        <v>5729239</v>
      </c>
      <c r="I777" s="12" t="s">
        <v>125</v>
      </c>
      <c r="J777" s="12" t="s">
        <v>126</v>
      </c>
    </row>
    <row r="778" spans="1:10" ht="168" x14ac:dyDescent="0.2">
      <c r="A778" s="12" t="s">
        <v>105</v>
      </c>
      <c r="B778" s="12">
        <v>2</v>
      </c>
      <c r="C778" s="12">
        <v>1</v>
      </c>
      <c r="D778" s="12">
        <v>1</v>
      </c>
      <c r="E778" s="12" t="s">
        <v>123</v>
      </c>
      <c r="F778" s="12" t="s">
        <v>124</v>
      </c>
      <c r="G778" s="12" t="s">
        <v>26</v>
      </c>
      <c r="H778" s="12">
        <v>8676260</v>
      </c>
      <c r="I778" s="12" t="s">
        <v>421</v>
      </c>
      <c r="J778" s="12" t="s">
        <v>422</v>
      </c>
    </row>
    <row r="779" spans="1:10" ht="70" x14ac:dyDescent="0.2">
      <c r="A779" s="12" t="s">
        <v>9</v>
      </c>
      <c r="B779" s="12">
        <v>2</v>
      </c>
      <c r="C779" s="12">
        <v>1</v>
      </c>
      <c r="D779" s="12">
        <v>1</v>
      </c>
      <c r="E779" s="12" t="s">
        <v>123</v>
      </c>
      <c r="F779" s="12" t="s">
        <v>124</v>
      </c>
      <c r="G779" s="12" t="s">
        <v>11</v>
      </c>
      <c r="H779" s="12">
        <v>11000000</v>
      </c>
      <c r="I779" s="12" t="s">
        <v>1484</v>
      </c>
      <c r="J779" s="12" t="s">
        <v>1485</v>
      </c>
    </row>
    <row r="780" spans="1:10" ht="70" x14ac:dyDescent="0.2">
      <c r="A780" s="12" t="s">
        <v>32</v>
      </c>
      <c r="B780" s="12">
        <v>1</v>
      </c>
      <c r="C780" s="12">
        <v>0</v>
      </c>
      <c r="D780" s="12">
        <v>1</v>
      </c>
      <c r="E780" s="12"/>
      <c r="F780" s="12" t="s">
        <v>52</v>
      </c>
      <c r="G780" s="12" t="s">
        <v>26</v>
      </c>
      <c r="H780" s="12">
        <v>20551358</v>
      </c>
      <c r="I780" s="12" t="s">
        <v>1818</v>
      </c>
      <c r="J780" s="12" t="s">
        <v>1819</v>
      </c>
    </row>
    <row r="781" spans="1:10" ht="56" x14ac:dyDescent="0.2">
      <c r="A781" s="12" t="s">
        <v>92</v>
      </c>
      <c r="B781" s="12">
        <v>1</v>
      </c>
      <c r="C781" s="12">
        <v>1</v>
      </c>
      <c r="D781" s="12">
        <v>0</v>
      </c>
      <c r="E781" s="12" t="s">
        <v>25</v>
      </c>
      <c r="F781" s="12"/>
      <c r="G781" s="12" t="s">
        <v>26</v>
      </c>
      <c r="H781" s="12">
        <v>18304251</v>
      </c>
      <c r="I781" s="12" t="s">
        <v>1823</v>
      </c>
      <c r="J781" s="12" t="s">
        <v>1824</v>
      </c>
    </row>
    <row r="782" spans="1:10" ht="154" x14ac:dyDescent="0.2">
      <c r="A782" s="12" t="s">
        <v>550</v>
      </c>
      <c r="B782" s="12">
        <v>1</v>
      </c>
      <c r="C782" s="12">
        <v>1</v>
      </c>
      <c r="D782" s="12">
        <v>0</v>
      </c>
      <c r="E782" s="12" t="s">
        <v>640</v>
      </c>
      <c r="F782" s="12"/>
      <c r="G782" s="12" t="s">
        <v>11</v>
      </c>
      <c r="H782" s="12">
        <v>7715026</v>
      </c>
      <c r="I782" s="12" t="s">
        <v>1547</v>
      </c>
      <c r="J782" s="12" t="s">
        <v>1548</v>
      </c>
    </row>
    <row r="783" spans="1:10" ht="126" x14ac:dyDescent="0.2">
      <c r="A783" s="12" t="s">
        <v>92</v>
      </c>
      <c r="B783" s="12">
        <v>0</v>
      </c>
      <c r="C783" s="12">
        <v>0</v>
      </c>
      <c r="D783" s="12">
        <v>0</v>
      </c>
      <c r="E783" s="12"/>
      <c r="F783" s="12"/>
      <c r="G783" s="12" t="s">
        <v>26</v>
      </c>
      <c r="H783" s="12">
        <v>13166995</v>
      </c>
      <c r="I783" s="12" t="s">
        <v>19</v>
      </c>
      <c r="J783" s="12" t="s">
        <v>20</v>
      </c>
    </row>
    <row r="784" spans="1:10" ht="84" x14ac:dyDescent="0.2">
      <c r="A784" s="12" t="s">
        <v>99</v>
      </c>
      <c r="B784" s="12">
        <v>3</v>
      </c>
      <c r="C784" s="12">
        <v>1</v>
      </c>
      <c r="D784" s="12">
        <v>2</v>
      </c>
      <c r="E784" s="12" t="s">
        <v>537</v>
      </c>
      <c r="F784" s="12" t="s">
        <v>985</v>
      </c>
      <c r="G784" s="12" t="s">
        <v>11</v>
      </c>
      <c r="H784" s="12">
        <v>7859636</v>
      </c>
      <c r="I784" s="12" t="s">
        <v>641</v>
      </c>
      <c r="J784" s="12" t="s">
        <v>642</v>
      </c>
    </row>
    <row r="785" spans="1:10" ht="56" x14ac:dyDescent="0.2">
      <c r="A785" s="12" t="s">
        <v>85</v>
      </c>
      <c r="B785" s="12">
        <v>2</v>
      </c>
      <c r="C785" s="12">
        <v>0</v>
      </c>
      <c r="D785" s="12">
        <v>2</v>
      </c>
      <c r="E785" s="12"/>
      <c r="F785" s="12" t="s">
        <v>742</v>
      </c>
      <c r="G785" s="12" t="s">
        <v>11</v>
      </c>
      <c r="H785" s="12">
        <v>4563331</v>
      </c>
      <c r="I785" s="12" t="s">
        <v>45</v>
      </c>
      <c r="J785" s="12" t="s">
        <v>46</v>
      </c>
    </row>
    <row r="786" spans="1:10" ht="140" x14ac:dyDescent="0.2">
      <c r="A786" s="12" t="s">
        <v>143</v>
      </c>
      <c r="B786" s="12">
        <v>2</v>
      </c>
      <c r="C786" s="12">
        <v>1</v>
      </c>
      <c r="D786" s="12">
        <v>1</v>
      </c>
      <c r="E786" s="12" t="s">
        <v>158</v>
      </c>
      <c r="F786" s="12" t="s">
        <v>159</v>
      </c>
      <c r="G786" s="12" t="s">
        <v>11</v>
      </c>
      <c r="H786" s="12">
        <v>7732333</v>
      </c>
      <c r="I786" s="12" t="s">
        <v>160</v>
      </c>
      <c r="J786" s="12" t="s">
        <v>161</v>
      </c>
    </row>
    <row r="787" spans="1:10" ht="84" x14ac:dyDescent="0.2">
      <c r="A787" s="12" t="s">
        <v>101</v>
      </c>
      <c r="B787" s="12">
        <v>2</v>
      </c>
      <c r="C787" s="12">
        <v>1</v>
      </c>
      <c r="D787" s="12">
        <v>1</v>
      </c>
      <c r="E787" s="12" t="s">
        <v>44</v>
      </c>
      <c r="F787" s="12" t="s">
        <v>34</v>
      </c>
      <c r="G787" s="12" t="s">
        <v>11</v>
      </c>
      <c r="H787" s="12">
        <v>4852017</v>
      </c>
      <c r="I787" s="12" t="s">
        <v>141</v>
      </c>
      <c r="J787" s="12" t="s">
        <v>142</v>
      </c>
    </row>
    <row r="788" spans="1:10" ht="56" x14ac:dyDescent="0.2">
      <c r="A788" s="12" t="s">
        <v>99</v>
      </c>
      <c r="B788" s="12">
        <v>2</v>
      </c>
      <c r="C788" s="12">
        <v>1</v>
      </c>
      <c r="D788" s="12">
        <v>1</v>
      </c>
      <c r="E788" s="12" t="s">
        <v>106</v>
      </c>
      <c r="F788" s="12" t="s">
        <v>34</v>
      </c>
      <c r="G788" s="12" t="s">
        <v>11</v>
      </c>
      <c r="H788" s="12">
        <v>13253686</v>
      </c>
      <c r="I788" s="12" t="s">
        <v>45</v>
      </c>
      <c r="J788" s="12" t="s">
        <v>46</v>
      </c>
    </row>
    <row r="789" spans="1:10" ht="126" x14ac:dyDescent="0.2">
      <c r="A789" s="12" t="s">
        <v>101</v>
      </c>
      <c r="B789" s="12">
        <v>1</v>
      </c>
      <c r="C789" s="12">
        <v>1</v>
      </c>
      <c r="D789" s="12">
        <v>0</v>
      </c>
      <c r="E789" s="12" t="s">
        <v>25</v>
      </c>
      <c r="F789" s="12"/>
      <c r="G789" s="12" t="s">
        <v>11</v>
      </c>
      <c r="H789" s="12">
        <v>12332039</v>
      </c>
      <c r="I789" s="12" t="s">
        <v>2770</v>
      </c>
      <c r="J789" s="12" t="s">
        <v>2771</v>
      </c>
    </row>
    <row r="790" spans="1:10" ht="140" x14ac:dyDescent="0.2">
      <c r="A790" s="12" t="s">
        <v>64</v>
      </c>
      <c r="B790" s="12">
        <v>2</v>
      </c>
      <c r="C790" s="12">
        <v>1</v>
      </c>
      <c r="D790" s="12">
        <v>1</v>
      </c>
      <c r="E790" s="12" t="s">
        <v>106</v>
      </c>
      <c r="F790" s="12" t="s">
        <v>34</v>
      </c>
      <c r="G790" s="12" t="s">
        <v>11</v>
      </c>
      <c r="H790" s="12">
        <v>7025858</v>
      </c>
      <c r="I790" s="12" t="s">
        <v>35</v>
      </c>
      <c r="J790" s="12" t="s">
        <v>36</v>
      </c>
    </row>
    <row r="791" spans="1:10" ht="56" x14ac:dyDescent="0.2">
      <c r="A791" s="12" t="s">
        <v>9</v>
      </c>
      <c r="B791" s="12">
        <v>2</v>
      </c>
      <c r="C791" s="12">
        <v>1</v>
      </c>
      <c r="D791" s="12">
        <v>1</v>
      </c>
      <c r="E791" s="12" t="s">
        <v>341</v>
      </c>
      <c r="F791" s="12" t="s">
        <v>34</v>
      </c>
      <c r="G791" s="12" t="s">
        <v>11</v>
      </c>
      <c r="H791" s="12">
        <v>3252800</v>
      </c>
      <c r="I791" s="12" t="s">
        <v>486</v>
      </c>
      <c r="J791" s="12" t="s">
        <v>487</v>
      </c>
    </row>
    <row r="792" spans="1:10" ht="84" x14ac:dyDescent="0.2">
      <c r="A792" s="12" t="s">
        <v>9</v>
      </c>
      <c r="B792" s="12">
        <v>2</v>
      </c>
      <c r="C792" s="12">
        <v>1</v>
      </c>
      <c r="D792" s="12">
        <v>1</v>
      </c>
      <c r="E792" s="12" t="s">
        <v>44</v>
      </c>
      <c r="F792" s="12" t="s">
        <v>34</v>
      </c>
      <c r="G792" s="12" t="s">
        <v>11</v>
      </c>
      <c r="H792" s="12">
        <v>6058425</v>
      </c>
      <c r="I792" s="12" t="s">
        <v>141</v>
      </c>
      <c r="J792" s="12" t="s">
        <v>142</v>
      </c>
    </row>
    <row r="793" spans="1:10" ht="98" x14ac:dyDescent="0.2">
      <c r="A793" s="12" t="s">
        <v>17</v>
      </c>
      <c r="B793" s="12">
        <v>1</v>
      </c>
      <c r="C793" s="12">
        <v>0</v>
      </c>
      <c r="D793" s="12">
        <v>1</v>
      </c>
      <c r="E793" s="12"/>
      <c r="F793" s="12" t="s">
        <v>124</v>
      </c>
      <c r="G793" s="12" t="s">
        <v>11</v>
      </c>
      <c r="H793" s="12">
        <v>18820198</v>
      </c>
      <c r="I793" s="12" t="s">
        <v>722</v>
      </c>
      <c r="J793" s="12" t="s">
        <v>723</v>
      </c>
    </row>
    <row r="794" spans="1:10" ht="112" x14ac:dyDescent="0.2">
      <c r="A794" s="12" t="s">
        <v>9</v>
      </c>
      <c r="B794" s="12">
        <v>2</v>
      </c>
      <c r="C794" s="12">
        <v>1</v>
      </c>
      <c r="D794" s="12">
        <v>1</v>
      </c>
      <c r="E794" s="12" t="s">
        <v>25</v>
      </c>
      <c r="F794" s="12" t="s">
        <v>52</v>
      </c>
      <c r="G794" s="12" t="s">
        <v>26</v>
      </c>
      <c r="H794" s="12">
        <v>8454756</v>
      </c>
      <c r="I794" s="12" t="s">
        <v>377</v>
      </c>
      <c r="J794" s="12" t="s">
        <v>378</v>
      </c>
    </row>
    <row r="795" spans="1:10" ht="98" x14ac:dyDescent="0.2">
      <c r="A795" s="12" t="s">
        <v>101</v>
      </c>
      <c r="B795" s="12">
        <v>2</v>
      </c>
      <c r="C795" s="12">
        <v>1</v>
      </c>
      <c r="D795" s="12">
        <v>1</v>
      </c>
      <c r="E795" s="12" t="s">
        <v>537</v>
      </c>
      <c r="F795" s="12" t="s">
        <v>52</v>
      </c>
      <c r="G795" s="12" t="s">
        <v>11</v>
      </c>
      <c r="H795" s="12">
        <v>5529380</v>
      </c>
      <c r="I795" s="12" t="s">
        <v>144</v>
      </c>
      <c r="J795" s="12" t="s">
        <v>145</v>
      </c>
    </row>
    <row r="796" spans="1:10" ht="112" x14ac:dyDescent="0.2">
      <c r="A796" s="12" t="s">
        <v>9</v>
      </c>
      <c r="B796" s="12">
        <v>1</v>
      </c>
      <c r="C796" s="12">
        <v>1</v>
      </c>
      <c r="D796" s="12">
        <v>0</v>
      </c>
      <c r="E796" s="12" t="s">
        <v>25</v>
      </c>
      <c r="F796" s="12"/>
      <c r="G796" s="12" t="s">
        <v>11</v>
      </c>
      <c r="H796" s="12">
        <v>12580750</v>
      </c>
      <c r="I796" s="12" t="s">
        <v>1858</v>
      </c>
      <c r="J796" s="12" t="s">
        <v>1859</v>
      </c>
    </row>
    <row r="797" spans="1:10" ht="154" x14ac:dyDescent="0.2">
      <c r="A797" s="12" t="s">
        <v>9</v>
      </c>
      <c r="B797" s="12">
        <v>0</v>
      </c>
      <c r="C797" s="12">
        <v>0</v>
      </c>
      <c r="D797" s="12">
        <v>0</v>
      </c>
      <c r="E797" s="12"/>
      <c r="F797" s="12"/>
      <c r="G797" s="12" t="s">
        <v>26</v>
      </c>
      <c r="H797" s="12">
        <v>6266765</v>
      </c>
      <c r="I797" s="12" t="s">
        <v>987</v>
      </c>
      <c r="J797" s="12" t="s">
        <v>988</v>
      </c>
    </row>
    <row r="798" spans="1:10" ht="70" x14ac:dyDescent="0.2">
      <c r="A798" s="12" t="s">
        <v>9</v>
      </c>
      <c r="B798" s="12">
        <v>2</v>
      </c>
      <c r="C798" s="12">
        <v>1</v>
      </c>
      <c r="D798" s="12">
        <v>1</v>
      </c>
      <c r="E798" s="12" t="s">
        <v>123</v>
      </c>
      <c r="F798" s="12" t="s">
        <v>124</v>
      </c>
      <c r="G798" s="12" t="s">
        <v>11</v>
      </c>
      <c r="H798" s="12">
        <v>7402883</v>
      </c>
      <c r="I798" s="12" t="s">
        <v>279</v>
      </c>
      <c r="J798" s="12" t="s">
        <v>280</v>
      </c>
    </row>
    <row r="799" spans="1:10" ht="98" x14ac:dyDescent="0.2">
      <c r="A799" s="12" t="s">
        <v>17</v>
      </c>
      <c r="B799" s="12">
        <v>2</v>
      </c>
      <c r="C799" s="12">
        <v>1</v>
      </c>
      <c r="D799" s="12">
        <v>1</v>
      </c>
      <c r="E799" s="12" t="s">
        <v>25</v>
      </c>
      <c r="F799" s="12" t="s">
        <v>124</v>
      </c>
      <c r="G799" s="12" t="s">
        <v>11</v>
      </c>
      <c r="H799" s="12">
        <v>4211512</v>
      </c>
      <c r="I799" s="12" t="s">
        <v>722</v>
      </c>
      <c r="J799" s="12" t="s">
        <v>723</v>
      </c>
    </row>
    <row r="800" spans="1:10" ht="154" x14ac:dyDescent="0.2">
      <c r="A800" s="12" t="s">
        <v>105</v>
      </c>
      <c r="B800" s="12">
        <v>2</v>
      </c>
      <c r="C800" s="12">
        <v>1</v>
      </c>
      <c r="D800" s="12">
        <v>1</v>
      </c>
      <c r="E800" s="12" t="s">
        <v>166</v>
      </c>
      <c r="F800" s="12" t="s">
        <v>34</v>
      </c>
      <c r="G800" s="12" t="s">
        <v>11</v>
      </c>
      <c r="H800" s="12">
        <v>9829988</v>
      </c>
      <c r="I800" s="12" t="s">
        <v>167</v>
      </c>
      <c r="J800" s="12" t="s">
        <v>168</v>
      </c>
    </row>
    <row r="801" spans="1:10" ht="140" x14ac:dyDescent="0.2">
      <c r="A801" s="12" t="s">
        <v>9</v>
      </c>
      <c r="B801" s="12">
        <v>2</v>
      </c>
      <c r="C801" s="12">
        <v>1</v>
      </c>
      <c r="D801" s="12">
        <v>1</v>
      </c>
      <c r="E801" s="12" t="s">
        <v>158</v>
      </c>
      <c r="F801" s="12" t="s">
        <v>159</v>
      </c>
      <c r="G801" s="12" t="s">
        <v>11</v>
      </c>
      <c r="H801" s="12">
        <v>5187231</v>
      </c>
      <c r="I801" s="12" t="s">
        <v>160</v>
      </c>
      <c r="J801" s="12" t="s">
        <v>161</v>
      </c>
    </row>
    <row r="802" spans="1:10" ht="70" x14ac:dyDescent="0.2">
      <c r="A802" s="12" t="s">
        <v>9</v>
      </c>
      <c r="B802" s="12">
        <v>2</v>
      </c>
      <c r="C802" s="12">
        <v>1</v>
      </c>
      <c r="D802" s="12">
        <v>1</v>
      </c>
      <c r="E802" s="12" t="s">
        <v>351</v>
      </c>
      <c r="F802" s="12" t="s">
        <v>594</v>
      </c>
      <c r="G802" s="12" t="s">
        <v>26</v>
      </c>
      <c r="H802" s="12">
        <v>4610702</v>
      </c>
      <c r="I802" s="12" t="s">
        <v>3977</v>
      </c>
      <c r="J802" s="12" t="s">
        <v>3978</v>
      </c>
    </row>
    <row r="803" spans="1:10" ht="182" x14ac:dyDescent="0.2">
      <c r="A803" s="12" t="s">
        <v>9</v>
      </c>
      <c r="B803" s="12">
        <v>2</v>
      </c>
      <c r="C803" s="12">
        <v>1</v>
      </c>
      <c r="D803" s="12">
        <v>1</v>
      </c>
      <c r="E803" s="12" t="s">
        <v>351</v>
      </c>
      <c r="F803" s="12" t="s">
        <v>594</v>
      </c>
      <c r="G803" s="12" t="s">
        <v>26</v>
      </c>
      <c r="H803" s="12">
        <v>5343900</v>
      </c>
      <c r="I803" s="12" t="s">
        <v>1866</v>
      </c>
      <c r="J803" s="12" t="s">
        <v>1867</v>
      </c>
    </row>
    <row r="804" spans="1:10" ht="98" x14ac:dyDescent="0.2">
      <c r="A804" s="12" t="s">
        <v>92</v>
      </c>
      <c r="B804" s="12">
        <v>0</v>
      </c>
      <c r="C804" s="12">
        <v>0</v>
      </c>
      <c r="D804" s="12">
        <v>0</v>
      </c>
      <c r="E804" s="12"/>
      <c r="F804" s="12"/>
      <c r="G804" s="12" t="s">
        <v>11</v>
      </c>
      <c r="H804" s="12">
        <v>4654132</v>
      </c>
      <c r="I804" s="12" t="s">
        <v>136</v>
      </c>
      <c r="J804" s="12" t="s">
        <v>137</v>
      </c>
    </row>
    <row r="805" spans="1:10" ht="140" x14ac:dyDescent="0.2">
      <c r="A805" s="12" t="s">
        <v>92</v>
      </c>
      <c r="B805" s="12">
        <v>1</v>
      </c>
      <c r="C805" s="12">
        <v>0</v>
      </c>
      <c r="D805" s="12">
        <v>1</v>
      </c>
      <c r="E805" s="12"/>
      <c r="F805" s="12" t="s">
        <v>52</v>
      </c>
      <c r="G805" s="12" t="s">
        <v>26</v>
      </c>
      <c r="H805" s="12">
        <v>4273848</v>
      </c>
      <c r="I805" s="12" t="s">
        <v>1873</v>
      </c>
      <c r="J805" s="12" t="s">
        <v>1874</v>
      </c>
    </row>
    <row r="806" spans="1:10" ht="168" x14ac:dyDescent="0.2">
      <c r="A806" s="12" t="s">
        <v>9</v>
      </c>
      <c r="B806" s="12">
        <v>3</v>
      </c>
      <c r="C806" s="12">
        <v>3</v>
      </c>
      <c r="D806" s="12">
        <v>0</v>
      </c>
      <c r="E806" s="12" t="s">
        <v>1878</v>
      </c>
      <c r="F806" s="12"/>
      <c r="G806" s="12" t="s">
        <v>11</v>
      </c>
      <c r="H806" s="12">
        <v>20049402</v>
      </c>
      <c r="I806" s="12" t="s">
        <v>1879</v>
      </c>
      <c r="J806" s="12" t="s">
        <v>1880</v>
      </c>
    </row>
    <row r="807" spans="1:10" ht="56" x14ac:dyDescent="0.2">
      <c r="A807" s="12" t="s">
        <v>9</v>
      </c>
      <c r="B807" s="12">
        <v>1</v>
      </c>
      <c r="C807" s="12">
        <v>1</v>
      </c>
      <c r="D807" s="12">
        <v>0</v>
      </c>
      <c r="E807" s="12" t="s">
        <v>10</v>
      </c>
      <c r="F807" s="12"/>
      <c r="G807" s="12" t="s">
        <v>11</v>
      </c>
      <c r="H807" s="12">
        <v>4427686</v>
      </c>
      <c r="I807" s="12" t="s">
        <v>12</v>
      </c>
      <c r="J807" s="12" t="s">
        <v>13</v>
      </c>
    </row>
    <row r="808" spans="1:10" ht="98" x14ac:dyDescent="0.2">
      <c r="A808" s="12" t="s">
        <v>32</v>
      </c>
      <c r="B808" s="12">
        <v>2</v>
      </c>
      <c r="C808" s="12">
        <v>2</v>
      </c>
      <c r="D808" s="12">
        <v>0</v>
      </c>
      <c r="E808" s="12" t="s">
        <v>1887</v>
      </c>
      <c r="F808" s="12"/>
      <c r="G808" s="12" t="s">
        <v>26</v>
      </c>
      <c r="H808" s="12">
        <v>14650000</v>
      </c>
      <c r="I808" s="12" t="s">
        <v>1888</v>
      </c>
      <c r="J808" s="12" t="s">
        <v>1889</v>
      </c>
    </row>
    <row r="809" spans="1:10" ht="70" x14ac:dyDescent="0.2">
      <c r="A809" s="12" t="s">
        <v>9</v>
      </c>
      <c r="B809" s="12">
        <v>2</v>
      </c>
      <c r="C809" s="12">
        <v>1</v>
      </c>
      <c r="D809" s="12">
        <v>1</v>
      </c>
      <c r="E809" s="12" t="s">
        <v>25</v>
      </c>
      <c r="F809" s="12" t="s">
        <v>213</v>
      </c>
      <c r="G809" s="12" t="s">
        <v>11</v>
      </c>
      <c r="H809" s="12">
        <v>13102229</v>
      </c>
      <c r="I809" s="12" t="s">
        <v>1391</v>
      </c>
      <c r="J809" s="12" t="s">
        <v>1392</v>
      </c>
    </row>
    <row r="810" spans="1:10" ht="56" x14ac:dyDescent="0.2">
      <c r="A810" s="12" t="s">
        <v>32</v>
      </c>
      <c r="B810" s="12">
        <v>2</v>
      </c>
      <c r="C810" s="12">
        <v>1</v>
      </c>
      <c r="D810" s="12">
        <v>1</v>
      </c>
      <c r="E810" s="12" t="s">
        <v>44</v>
      </c>
      <c r="F810" s="12" t="s">
        <v>34</v>
      </c>
      <c r="G810" s="12" t="s">
        <v>11</v>
      </c>
      <c r="H810" s="12">
        <v>5199633</v>
      </c>
      <c r="I810" s="12" t="s">
        <v>45</v>
      </c>
      <c r="J810" s="12" t="s">
        <v>46</v>
      </c>
    </row>
    <row r="811" spans="1:10" ht="70" x14ac:dyDescent="0.2">
      <c r="A811" s="12" t="s">
        <v>77</v>
      </c>
      <c r="B811" s="12">
        <v>2</v>
      </c>
      <c r="C811" s="12">
        <v>1</v>
      </c>
      <c r="D811" s="12">
        <v>1</v>
      </c>
      <c r="E811" s="12" t="s">
        <v>130</v>
      </c>
      <c r="F811" s="12" t="s">
        <v>34</v>
      </c>
      <c r="G811" s="12" t="s">
        <v>11</v>
      </c>
      <c r="H811" s="12">
        <v>5071559</v>
      </c>
      <c r="I811" s="12" t="s">
        <v>131</v>
      </c>
      <c r="J811" s="12" t="s">
        <v>132</v>
      </c>
    </row>
    <row r="812" spans="1:10" ht="84" x14ac:dyDescent="0.2">
      <c r="A812" s="12" t="s">
        <v>9</v>
      </c>
      <c r="B812" s="12">
        <v>1</v>
      </c>
      <c r="C812" s="12">
        <v>0</v>
      </c>
      <c r="D812" s="12">
        <v>1</v>
      </c>
      <c r="E812" s="12"/>
      <c r="F812" s="12" t="s">
        <v>352</v>
      </c>
      <c r="G812" s="12" t="s">
        <v>26</v>
      </c>
      <c r="H812" s="12">
        <v>3698283</v>
      </c>
      <c r="I812" s="12" t="s">
        <v>731</v>
      </c>
      <c r="J812" s="12" t="s">
        <v>732</v>
      </c>
    </row>
    <row r="813" spans="1:10" ht="56" x14ac:dyDescent="0.2">
      <c r="A813" s="12" t="s">
        <v>9</v>
      </c>
      <c r="B813" s="12">
        <v>2</v>
      </c>
      <c r="C813" s="12">
        <v>1</v>
      </c>
      <c r="D813" s="12">
        <v>1</v>
      </c>
      <c r="E813" s="12" t="s">
        <v>33</v>
      </c>
      <c r="F813" s="12" t="s">
        <v>34</v>
      </c>
      <c r="G813" s="12" t="s">
        <v>11</v>
      </c>
      <c r="H813" s="12">
        <v>7309405</v>
      </c>
      <c r="I813" s="12" t="s">
        <v>45</v>
      </c>
      <c r="J813" s="12" t="s">
        <v>46</v>
      </c>
    </row>
    <row r="814" spans="1:10" ht="84" x14ac:dyDescent="0.2">
      <c r="A814" s="12" t="s">
        <v>92</v>
      </c>
      <c r="B814" s="12">
        <v>2</v>
      </c>
      <c r="C814" s="12">
        <v>1</v>
      </c>
      <c r="D814" s="12">
        <v>1</v>
      </c>
      <c r="E814" s="12" t="s">
        <v>44</v>
      </c>
      <c r="F814" s="12" t="s">
        <v>34</v>
      </c>
      <c r="G814" s="12" t="s">
        <v>11</v>
      </c>
      <c r="H814" s="12">
        <v>5130209</v>
      </c>
      <c r="I814" s="12" t="s">
        <v>141</v>
      </c>
      <c r="J814" s="12" t="s">
        <v>142</v>
      </c>
    </row>
    <row r="815" spans="1:10" ht="84" x14ac:dyDescent="0.2">
      <c r="A815" s="12" t="s">
        <v>77</v>
      </c>
      <c r="B815" s="12">
        <v>3</v>
      </c>
      <c r="C815" s="12">
        <v>2</v>
      </c>
      <c r="D815" s="12">
        <v>1</v>
      </c>
      <c r="E815" s="12" t="s">
        <v>945</v>
      </c>
      <c r="F815" s="12" t="s">
        <v>34</v>
      </c>
      <c r="G815" s="12" t="s">
        <v>11</v>
      </c>
      <c r="H815" s="12">
        <v>4378733</v>
      </c>
      <c r="I815" s="12" t="s">
        <v>141</v>
      </c>
      <c r="J815" s="12" t="s">
        <v>142</v>
      </c>
    </row>
    <row r="816" spans="1:10" ht="126" x14ac:dyDescent="0.2">
      <c r="A816" s="12" t="s">
        <v>99</v>
      </c>
      <c r="B816" s="12">
        <v>1</v>
      </c>
      <c r="C816" s="12">
        <v>1</v>
      </c>
      <c r="D816" s="12">
        <v>0</v>
      </c>
      <c r="E816" s="12" t="s">
        <v>65</v>
      </c>
      <c r="F816" s="12"/>
      <c r="G816" s="12" t="s">
        <v>11</v>
      </c>
      <c r="H816" s="12">
        <v>2656104</v>
      </c>
      <c r="I816" s="12" t="s">
        <v>66</v>
      </c>
      <c r="J816" s="12" t="s">
        <v>67</v>
      </c>
    </row>
    <row r="817" spans="1:10" ht="84" x14ac:dyDescent="0.2">
      <c r="A817" s="12" t="s">
        <v>77</v>
      </c>
      <c r="B817" s="12">
        <v>2</v>
      </c>
      <c r="C817" s="12">
        <v>1</v>
      </c>
      <c r="D817" s="12">
        <v>1</v>
      </c>
      <c r="E817" s="12" t="s">
        <v>341</v>
      </c>
      <c r="F817" s="12" t="s">
        <v>34</v>
      </c>
      <c r="G817" s="12" t="s">
        <v>11</v>
      </c>
      <c r="H817" s="12">
        <v>11166453</v>
      </c>
      <c r="I817" s="12" t="s">
        <v>646</v>
      </c>
      <c r="J817" s="12" t="s">
        <v>647</v>
      </c>
    </row>
    <row r="818" spans="1:10" ht="84" x14ac:dyDescent="0.2">
      <c r="A818" s="12" t="s">
        <v>50</v>
      </c>
      <c r="B818" s="12">
        <v>2</v>
      </c>
      <c r="C818" s="12">
        <v>1</v>
      </c>
      <c r="D818" s="12">
        <v>1</v>
      </c>
      <c r="E818" s="12" t="s">
        <v>106</v>
      </c>
      <c r="F818" s="12" t="s">
        <v>34</v>
      </c>
      <c r="G818" s="12" t="s">
        <v>11</v>
      </c>
      <c r="H818" s="12">
        <v>5846081</v>
      </c>
      <c r="I818" s="12" t="s">
        <v>141</v>
      </c>
      <c r="J818" s="12" t="s">
        <v>142</v>
      </c>
    </row>
    <row r="819" spans="1:10" ht="98" x14ac:dyDescent="0.2">
      <c r="A819" s="12" t="s">
        <v>105</v>
      </c>
      <c r="B819" s="12">
        <v>1</v>
      </c>
      <c r="C819" s="12">
        <v>1</v>
      </c>
      <c r="D819" s="12">
        <v>0</v>
      </c>
      <c r="E819" s="12" t="s">
        <v>25</v>
      </c>
      <c r="F819" s="12"/>
      <c r="G819" s="12" t="s">
        <v>11</v>
      </c>
      <c r="H819" s="12">
        <v>6906624</v>
      </c>
      <c r="I819" s="12" t="s">
        <v>153</v>
      </c>
      <c r="J819" s="12" t="s">
        <v>154</v>
      </c>
    </row>
    <row r="820" spans="1:10" ht="98" x14ac:dyDescent="0.2">
      <c r="A820" s="12" t="s">
        <v>143</v>
      </c>
      <c r="B820" s="12">
        <v>0</v>
      </c>
      <c r="C820" s="12">
        <v>0</v>
      </c>
      <c r="D820" s="12">
        <v>0</v>
      </c>
      <c r="E820" s="12"/>
      <c r="F820" s="12"/>
      <c r="G820" s="12" t="s">
        <v>11</v>
      </c>
      <c r="H820" s="12">
        <v>8184778</v>
      </c>
      <c r="I820" s="12" t="s">
        <v>1915</v>
      </c>
      <c r="J820" s="12" t="s">
        <v>1916</v>
      </c>
    </row>
    <row r="821" spans="1:10" ht="84" x14ac:dyDescent="0.2">
      <c r="A821" s="12" t="s">
        <v>9</v>
      </c>
      <c r="B821" s="12">
        <v>2</v>
      </c>
      <c r="C821" s="12">
        <v>0</v>
      </c>
      <c r="D821" s="12">
        <v>2</v>
      </c>
      <c r="E821" s="12"/>
      <c r="F821" s="12" t="s">
        <v>1918</v>
      </c>
      <c r="G821" s="12" t="s">
        <v>26</v>
      </c>
      <c r="H821" s="12">
        <v>4000000</v>
      </c>
      <c r="I821" s="12" t="s">
        <v>1919</v>
      </c>
      <c r="J821" s="12" t="s">
        <v>1920</v>
      </c>
    </row>
    <row r="822" spans="1:10" ht="56" x14ac:dyDescent="0.2">
      <c r="A822" s="12" t="s">
        <v>24</v>
      </c>
      <c r="B822" s="12">
        <v>1</v>
      </c>
      <c r="C822" s="12">
        <v>0</v>
      </c>
      <c r="D822" s="12">
        <v>1</v>
      </c>
      <c r="E822" s="12"/>
      <c r="F822" s="12" t="s">
        <v>52</v>
      </c>
      <c r="G822" s="12" t="s">
        <v>26</v>
      </c>
      <c r="H822" s="12">
        <v>2700000</v>
      </c>
      <c r="I822" s="12" t="s">
        <v>497</v>
      </c>
      <c r="J822" s="12" t="s">
        <v>498</v>
      </c>
    </row>
    <row r="823" spans="1:10" ht="126" x14ac:dyDescent="0.2">
      <c r="A823" s="12" t="s">
        <v>9</v>
      </c>
      <c r="B823" s="12">
        <v>2</v>
      </c>
      <c r="C823" s="12">
        <v>2</v>
      </c>
      <c r="D823" s="12">
        <v>0</v>
      </c>
      <c r="E823" s="12" t="s">
        <v>71</v>
      </c>
      <c r="F823" s="12"/>
      <c r="G823" s="12" t="s">
        <v>11</v>
      </c>
      <c r="H823" s="12">
        <v>11268066</v>
      </c>
      <c r="I823" s="12" t="s">
        <v>497</v>
      </c>
      <c r="J823" s="12" t="s">
        <v>498</v>
      </c>
    </row>
    <row r="824" spans="1:10" ht="84" x14ac:dyDescent="0.2">
      <c r="A824" s="12" t="s">
        <v>64</v>
      </c>
      <c r="B824" s="12">
        <v>2</v>
      </c>
      <c r="C824" s="12">
        <v>1</v>
      </c>
      <c r="D824" s="12">
        <v>1</v>
      </c>
      <c r="E824" s="12" t="s">
        <v>341</v>
      </c>
      <c r="F824" s="12" t="s">
        <v>34</v>
      </c>
      <c r="G824" s="12" t="s">
        <v>11</v>
      </c>
      <c r="H824" s="12">
        <v>5225748</v>
      </c>
      <c r="I824" s="12" t="s">
        <v>141</v>
      </c>
      <c r="J824" s="12" t="s">
        <v>142</v>
      </c>
    </row>
    <row r="825" spans="1:10" ht="56" x14ac:dyDescent="0.2">
      <c r="A825" s="12" t="s">
        <v>243</v>
      </c>
      <c r="B825" s="12">
        <v>1</v>
      </c>
      <c r="C825" s="12">
        <v>1</v>
      </c>
      <c r="D825" s="12">
        <v>0</v>
      </c>
      <c r="E825" s="12" t="s">
        <v>10</v>
      </c>
      <c r="F825" s="12"/>
      <c r="G825" s="12" t="s">
        <v>11</v>
      </c>
      <c r="H825" s="12">
        <v>10210166</v>
      </c>
      <c r="I825" s="12" t="s">
        <v>12</v>
      </c>
      <c r="J825" s="12" t="s">
        <v>13</v>
      </c>
    </row>
    <row r="826" spans="1:10" ht="84" x14ac:dyDescent="0.2">
      <c r="A826" s="12" t="s">
        <v>9</v>
      </c>
      <c r="B826" s="12">
        <v>2</v>
      </c>
      <c r="C826" s="12">
        <v>1</v>
      </c>
      <c r="D826" s="12">
        <v>1</v>
      </c>
      <c r="E826" s="12" t="s">
        <v>896</v>
      </c>
      <c r="F826" s="12" t="s">
        <v>897</v>
      </c>
      <c r="G826" s="12" t="s">
        <v>11</v>
      </c>
      <c r="H826" s="12">
        <v>7101945</v>
      </c>
      <c r="I826" s="12" t="s">
        <v>1006</v>
      </c>
      <c r="J826" s="12" t="s">
        <v>1007</v>
      </c>
    </row>
    <row r="827" spans="1:10" ht="56" x14ac:dyDescent="0.2">
      <c r="A827" s="12" t="s">
        <v>9</v>
      </c>
      <c r="B827" s="12">
        <v>0</v>
      </c>
      <c r="C827" s="12">
        <v>0</v>
      </c>
      <c r="D827" s="12">
        <v>0</v>
      </c>
      <c r="E827" s="12"/>
      <c r="F827" s="12"/>
      <c r="G827" s="12" t="s">
        <v>26</v>
      </c>
      <c r="H827" s="12">
        <v>4669462</v>
      </c>
      <c r="I827" s="12" t="s">
        <v>214</v>
      </c>
      <c r="J827" s="12" t="s">
        <v>215</v>
      </c>
    </row>
    <row r="828" spans="1:10" ht="28" x14ac:dyDescent="0.2">
      <c r="A828" s="12" t="s">
        <v>85</v>
      </c>
      <c r="B828" s="12">
        <v>2</v>
      </c>
      <c r="C828" s="12">
        <v>1</v>
      </c>
      <c r="D828" s="12">
        <v>1</v>
      </c>
      <c r="E828" s="12" t="s">
        <v>467</v>
      </c>
      <c r="F828" s="12" t="s">
        <v>34</v>
      </c>
      <c r="G828" s="12" t="s">
        <v>11</v>
      </c>
      <c r="H828" s="12">
        <v>4251277</v>
      </c>
      <c r="I828" s="12" t="s">
        <v>363</v>
      </c>
      <c r="J828" s="12" t="s">
        <v>364</v>
      </c>
    </row>
    <row r="829" spans="1:10" ht="154" x14ac:dyDescent="0.2">
      <c r="A829" s="12" t="s">
        <v>101</v>
      </c>
      <c r="B829" s="12">
        <v>2</v>
      </c>
      <c r="C829" s="12">
        <v>1</v>
      </c>
      <c r="D829" s="12">
        <v>1</v>
      </c>
      <c r="E829" s="12" t="s">
        <v>537</v>
      </c>
      <c r="F829" s="12" t="s">
        <v>594</v>
      </c>
      <c r="G829" s="12" t="s">
        <v>11</v>
      </c>
      <c r="H829" s="12">
        <v>4868103</v>
      </c>
      <c r="I829" s="12" t="s">
        <v>1379</v>
      </c>
      <c r="J829" s="12" t="s">
        <v>1380</v>
      </c>
    </row>
    <row r="830" spans="1:10" ht="140" x14ac:dyDescent="0.2">
      <c r="A830" s="12" t="s">
        <v>17</v>
      </c>
      <c r="B830" s="12">
        <v>2</v>
      </c>
      <c r="C830" s="12">
        <v>1</v>
      </c>
      <c r="D830" s="12">
        <v>1</v>
      </c>
      <c r="E830" s="12" t="s">
        <v>158</v>
      </c>
      <c r="F830" s="12" t="s">
        <v>159</v>
      </c>
      <c r="G830" s="12" t="s">
        <v>26</v>
      </c>
      <c r="H830" s="12">
        <v>7503311</v>
      </c>
      <c r="I830" s="12" t="s">
        <v>160</v>
      </c>
      <c r="J830" s="12" t="s">
        <v>161</v>
      </c>
    </row>
    <row r="831" spans="1:10" ht="140" x14ac:dyDescent="0.2">
      <c r="A831" s="12" t="s">
        <v>101</v>
      </c>
      <c r="B831" s="12">
        <v>2</v>
      </c>
      <c r="C831" s="12">
        <v>1</v>
      </c>
      <c r="D831" s="12">
        <v>1</v>
      </c>
      <c r="E831" s="12" t="s">
        <v>524</v>
      </c>
      <c r="F831" s="12" t="s">
        <v>34</v>
      </c>
      <c r="G831" s="12" t="s">
        <v>11</v>
      </c>
      <c r="H831" s="12">
        <v>16792376</v>
      </c>
      <c r="I831" s="12" t="s">
        <v>35</v>
      </c>
      <c r="J831" s="12" t="s">
        <v>36</v>
      </c>
    </row>
    <row r="832" spans="1:10" ht="70" x14ac:dyDescent="0.2">
      <c r="A832" s="12" t="s">
        <v>101</v>
      </c>
      <c r="B832" s="12">
        <v>1</v>
      </c>
      <c r="C832" s="12">
        <v>1</v>
      </c>
      <c r="D832" s="12">
        <v>0</v>
      </c>
      <c r="E832" s="12" t="s">
        <v>25</v>
      </c>
      <c r="F832" s="12"/>
      <c r="G832" s="12" t="s">
        <v>26</v>
      </c>
      <c r="H832" s="12">
        <v>8775074</v>
      </c>
      <c r="I832" s="12" t="s">
        <v>1940</v>
      </c>
      <c r="J832" s="12" t="s">
        <v>1941</v>
      </c>
    </row>
    <row r="833" spans="1:10" ht="56" x14ac:dyDescent="0.2">
      <c r="A833" s="12" t="s">
        <v>101</v>
      </c>
      <c r="B833" s="12">
        <v>1</v>
      </c>
      <c r="C833" s="12">
        <v>1</v>
      </c>
      <c r="D833" s="12">
        <v>0</v>
      </c>
      <c r="E833" s="12" t="s">
        <v>25</v>
      </c>
      <c r="F833" s="12"/>
      <c r="G833" s="12" t="s">
        <v>11</v>
      </c>
      <c r="H833" s="12">
        <v>5020523</v>
      </c>
      <c r="I833" s="12" t="s">
        <v>1106</v>
      </c>
      <c r="J833" s="12" t="s">
        <v>1107</v>
      </c>
    </row>
    <row r="834" spans="1:10" ht="112" x14ac:dyDescent="0.2">
      <c r="A834" s="12" t="s">
        <v>101</v>
      </c>
      <c r="B834" s="12">
        <v>1</v>
      </c>
      <c r="C834" s="12">
        <v>0</v>
      </c>
      <c r="D834" s="12">
        <v>1</v>
      </c>
      <c r="E834" s="12"/>
      <c r="F834" s="12" t="s">
        <v>897</v>
      </c>
      <c r="G834" s="12" t="s">
        <v>11</v>
      </c>
      <c r="H834" s="12">
        <v>2788169</v>
      </c>
      <c r="I834" s="12" t="s">
        <v>1947</v>
      </c>
      <c r="J834" s="12" t="s">
        <v>1948</v>
      </c>
    </row>
    <row r="835" spans="1:10" ht="56" x14ac:dyDescent="0.2">
      <c r="A835" s="12" t="s">
        <v>77</v>
      </c>
      <c r="B835" s="12">
        <v>3</v>
      </c>
      <c r="C835" s="12">
        <v>2</v>
      </c>
      <c r="D835" s="12">
        <v>1</v>
      </c>
      <c r="E835" s="12" t="s">
        <v>40</v>
      </c>
      <c r="F835" s="12" t="s">
        <v>34</v>
      </c>
      <c r="G835" s="12" t="s">
        <v>11</v>
      </c>
      <c r="H835" s="12">
        <v>10345356</v>
      </c>
      <c r="I835" s="12" t="s">
        <v>363</v>
      </c>
      <c r="J835" s="12" t="s">
        <v>364</v>
      </c>
    </row>
    <row r="836" spans="1:10" ht="84" x14ac:dyDescent="0.2">
      <c r="A836" s="12" t="s">
        <v>101</v>
      </c>
      <c r="B836" s="12">
        <v>2</v>
      </c>
      <c r="C836" s="12">
        <v>1</v>
      </c>
      <c r="D836" s="12">
        <v>1</v>
      </c>
      <c r="E836" s="12" t="s">
        <v>896</v>
      </c>
      <c r="F836" s="12" t="s">
        <v>897</v>
      </c>
      <c r="G836" s="12" t="s">
        <v>11</v>
      </c>
      <c r="H836" s="12">
        <v>2674081</v>
      </c>
      <c r="I836" s="12" t="s">
        <v>1006</v>
      </c>
      <c r="J836" s="12" t="s">
        <v>1007</v>
      </c>
    </row>
    <row r="837" spans="1:10" ht="126" x14ac:dyDescent="0.2">
      <c r="A837" s="12" t="s">
        <v>9</v>
      </c>
      <c r="B837" s="12">
        <v>3</v>
      </c>
      <c r="C837" s="12">
        <v>2</v>
      </c>
      <c r="D837" s="12">
        <v>1</v>
      </c>
      <c r="E837" s="12" t="s">
        <v>71</v>
      </c>
      <c r="F837" s="12" t="s">
        <v>52</v>
      </c>
      <c r="G837" s="12" t="s">
        <v>11</v>
      </c>
      <c r="H837" s="12">
        <v>4230273</v>
      </c>
      <c r="I837" s="12" t="s">
        <v>454</v>
      </c>
      <c r="J837" s="12" t="s">
        <v>455</v>
      </c>
    </row>
    <row r="838" spans="1:10" ht="56" x14ac:dyDescent="0.2">
      <c r="A838" s="12" t="s">
        <v>101</v>
      </c>
      <c r="B838" s="12">
        <v>2</v>
      </c>
      <c r="C838" s="12">
        <v>1</v>
      </c>
      <c r="D838" s="12">
        <v>1</v>
      </c>
      <c r="E838" s="12" t="s">
        <v>341</v>
      </c>
      <c r="F838" s="12" t="s">
        <v>34</v>
      </c>
      <c r="G838" s="12" t="s">
        <v>11</v>
      </c>
      <c r="H838" s="12">
        <v>5368572</v>
      </c>
      <c r="I838" s="12" t="s">
        <v>279</v>
      </c>
      <c r="J838" s="12" t="s">
        <v>280</v>
      </c>
    </row>
    <row r="839" spans="1:10" ht="126" x14ac:dyDescent="0.2">
      <c r="A839" s="12" t="s">
        <v>101</v>
      </c>
      <c r="B839" s="12">
        <v>2</v>
      </c>
      <c r="C839" s="12">
        <v>1</v>
      </c>
      <c r="D839" s="12">
        <v>1</v>
      </c>
      <c r="E839" s="12" t="s">
        <v>25</v>
      </c>
      <c r="F839" s="12" t="s">
        <v>79</v>
      </c>
      <c r="G839" s="12" t="s">
        <v>11</v>
      </c>
      <c r="H839" s="12">
        <v>6051038</v>
      </c>
      <c r="I839" s="12" t="s">
        <v>19</v>
      </c>
      <c r="J839" s="12" t="s">
        <v>20</v>
      </c>
    </row>
    <row r="840" spans="1:10" ht="70" x14ac:dyDescent="0.2">
      <c r="A840" s="12" t="s">
        <v>32</v>
      </c>
      <c r="B840" s="12">
        <v>2</v>
      </c>
      <c r="C840" s="12">
        <v>1</v>
      </c>
      <c r="D840" s="12">
        <v>1</v>
      </c>
      <c r="E840" s="12" t="s">
        <v>341</v>
      </c>
      <c r="F840" s="12" t="s">
        <v>34</v>
      </c>
      <c r="G840" s="12" t="s">
        <v>11</v>
      </c>
      <c r="H840" s="12">
        <v>4702490</v>
      </c>
      <c r="I840" s="12" t="s">
        <v>131</v>
      </c>
      <c r="J840" s="12" t="s">
        <v>132</v>
      </c>
    </row>
    <row r="841" spans="1:10" ht="70" x14ac:dyDescent="0.2">
      <c r="A841" s="12" t="s">
        <v>50</v>
      </c>
      <c r="B841" s="12">
        <v>2</v>
      </c>
      <c r="C841" s="12">
        <v>1</v>
      </c>
      <c r="D841" s="12">
        <v>1</v>
      </c>
      <c r="E841" s="12" t="s">
        <v>123</v>
      </c>
      <c r="F841" s="12" t="s">
        <v>124</v>
      </c>
      <c r="G841" s="12" t="s">
        <v>11</v>
      </c>
      <c r="H841" s="12">
        <v>3880626</v>
      </c>
      <c r="I841" s="12" t="s">
        <v>577</v>
      </c>
      <c r="J841" s="12" t="s">
        <v>578</v>
      </c>
    </row>
    <row r="842" spans="1:10" ht="126" x14ac:dyDescent="0.2">
      <c r="A842" s="12" t="s">
        <v>9</v>
      </c>
      <c r="B842" s="12">
        <v>4</v>
      </c>
      <c r="C842" s="12">
        <v>2</v>
      </c>
      <c r="D842" s="12">
        <v>2</v>
      </c>
      <c r="E842" s="12" t="s">
        <v>71</v>
      </c>
      <c r="F842" s="12" t="s">
        <v>823</v>
      </c>
      <c r="G842" s="12" t="s">
        <v>26</v>
      </c>
      <c r="H842" s="12">
        <v>8100843</v>
      </c>
      <c r="I842" s="12" t="s">
        <v>1124</v>
      </c>
      <c r="J842" s="12" t="s">
        <v>1125</v>
      </c>
    </row>
    <row r="843" spans="1:10" ht="84" x14ac:dyDescent="0.2">
      <c r="A843" s="12" t="s">
        <v>117</v>
      </c>
      <c r="B843" s="12">
        <v>3</v>
      </c>
      <c r="C843" s="12">
        <v>2</v>
      </c>
      <c r="D843" s="12">
        <v>1</v>
      </c>
      <c r="E843" s="12" t="s">
        <v>40</v>
      </c>
      <c r="F843" s="12" t="s">
        <v>34</v>
      </c>
      <c r="G843" s="12" t="s">
        <v>11</v>
      </c>
      <c r="H843" s="12">
        <v>17802121</v>
      </c>
      <c r="I843" s="12" t="s">
        <v>141</v>
      </c>
      <c r="J843" s="12" t="s">
        <v>142</v>
      </c>
    </row>
    <row r="844" spans="1:10" ht="28" x14ac:dyDescent="0.2">
      <c r="A844" s="12" t="s">
        <v>85</v>
      </c>
      <c r="B844" s="12">
        <v>2</v>
      </c>
      <c r="C844" s="12">
        <v>1</v>
      </c>
      <c r="D844" s="12">
        <v>1</v>
      </c>
      <c r="E844" s="12" t="s">
        <v>467</v>
      </c>
      <c r="F844" s="12" t="s">
        <v>34</v>
      </c>
      <c r="G844" s="12" t="s">
        <v>11</v>
      </c>
      <c r="H844" s="12">
        <v>4585699</v>
      </c>
      <c r="I844" s="12" t="s">
        <v>363</v>
      </c>
      <c r="J844" s="12" t="s">
        <v>364</v>
      </c>
    </row>
    <row r="845" spans="1:10" ht="126" x14ac:dyDescent="0.2">
      <c r="A845" s="12" t="s">
        <v>77</v>
      </c>
      <c r="B845" s="12">
        <v>2</v>
      </c>
      <c r="C845" s="12">
        <v>1</v>
      </c>
      <c r="D845" s="12">
        <v>1</v>
      </c>
      <c r="E845" s="12" t="s">
        <v>273</v>
      </c>
      <c r="F845" s="12" t="s">
        <v>34</v>
      </c>
      <c r="G845" s="12" t="s">
        <v>11</v>
      </c>
      <c r="H845" s="12">
        <v>5157683</v>
      </c>
      <c r="I845" s="12" t="s">
        <v>201</v>
      </c>
      <c r="J845" s="12" t="s">
        <v>202</v>
      </c>
    </row>
    <row r="846" spans="1:10" ht="126" x14ac:dyDescent="0.2">
      <c r="A846" s="12" t="s">
        <v>101</v>
      </c>
      <c r="B846" s="12">
        <v>2</v>
      </c>
      <c r="C846" s="12">
        <v>1</v>
      </c>
      <c r="D846" s="12">
        <v>1</v>
      </c>
      <c r="E846" s="12" t="s">
        <v>273</v>
      </c>
      <c r="F846" s="12" t="s">
        <v>34</v>
      </c>
      <c r="G846" s="12" t="s">
        <v>11</v>
      </c>
      <c r="H846" s="12">
        <v>4853258</v>
      </c>
      <c r="I846" s="12" t="s">
        <v>201</v>
      </c>
      <c r="J846" s="12" t="s">
        <v>202</v>
      </c>
    </row>
    <row r="847" spans="1:10" ht="126" x14ac:dyDescent="0.2">
      <c r="A847" s="12" t="s">
        <v>92</v>
      </c>
      <c r="B847" s="12">
        <v>3</v>
      </c>
      <c r="C847" s="12">
        <v>1</v>
      </c>
      <c r="D847" s="12">
        <v>2</v>
      </c>
      <c r="E847" s="12" t="s">
        <v>1213</v>
      </c>
      <c r="F847" s="12" t="s">
        <v>3319</v>
      </c>
      <c r="G847" s="12" t="s">
        <v>26</v>
      </c>
      <c r="H847" s="12">
        <v>4278803</v>
      </c>
      <c r="I847" s="12" t="s">
        <v>1124</v>
      </c>
      <c r="J847" s="12" t="s">
        <v>1125</v>
      </c>
    </row>
    <row r="848" spans="1:10" ht="196" x14ac:dyDescent="0.2">
      <c r="A848" s="12" t="s">
        <v>143</v>
      </c>
      <c r="B848" s="12">
        <v>3</v>
      </c>
      <c r="C848" s="12">
        <v>2</v>
      </c>
      <c r="D848" s="12">
        <v>1</v>
      </c>
      <c r="E848" s="12" t="s">
        <v>1978</v>
      </c>
      <c r="F848" s="12" t="s">
        <v>654</v>
      </c>
      <c r="G848" s="12" t="s">
        <v>11</v>
      </c>
      <c r="H848" s="12">
        <v>26471247</v>
      </c>
      <c r="I848" s="12" t="s">
        <v>1979</v>
      </c>
      <c r="J848" s="12" t="s">
        <v>1980</v>
      </c>
    </row>
    <row r="849" spans="1:10" ht="56" x14ac:dyDescent="0.2">
      <c r="A849" s="12" t="s">
        <v>85</v>
      </c>
      <c r="B849" s="12">
        <v>0</v>
      </c>
      <c r="C849" s="12">
        <v>0</v>
      </c>
      <c r="D849" s="12">
        <v>0</v>
      </c>
      <c r="E849" s="12"/>
      <c r="F849" s="12"/>
      <c r="G849" s="12" t="s">
        <v>26</v>
      </c>
      <c r="H849" s="12">
        <v>6868646</v>
      </c>
      <c r="I849" s="12" t="s">
        <v>214</v>
      </c>
      <c r="J849" s="12" t="s">
        <v>215</v>
      </c>
    </row>
    <row r="850" spans="1:10" ht="112" x14ac:dyDescent="0.2">
      <c r="A850" s="12" t="s">
        <v>105</v>
      </c>
      <c r="B850" s="12">
        <v>1</v>
      </c>
      <c r="C850" s="12">
        <v>1</v>
      </c>
      <c r="D850" s="12">
        <v>0</v>
      </c>
      <c r="E850" s="12" t="s">
        <v>351</v>
      </c>
      <c r="F850" s="12"/>
      <c r="G850" s="12" t="s">
        <v>11</v>
      </c>
      <c r="H850" s="12">
        <v>3959539</v>
      </c>
      <c r="I850" s="12" t="s">
        <v>5326</v>
      </c>
      <c r="J850" s="12" t="s">
        <v>5327</v>
      </c>
    </row>
    <row r="851" spans="1:10" ht="84" x14ac:dyDescent="0.2">
      <c r="A851" s="12" t="s">
        <v>9</v>
      </c>
      <c r="B851" s="12">
        <v>2</v>
      </c>
      <c r="C851" s="12">
        <v>1</v>
      </c>
      <c r="D851" s="12">
        <v>1</v>
      </c>
      <c r="E851" s="12" t="s">
        <v>106</v>
      </c>
      <c r="F851" s="12" t="s">
        <v>34</v>
      </c>
      <c r="G851" s="12" t="s">
        <v>11</v>
      </c>
      <c r="H851" s="12">
        <v>8288968</v>
      </c>
      <c r="I851" s="12" t="s">
        <v>141</v>
      </c>
      <c r="J851" s="12" t="s">
        <v>142</v>
      </c>
    </row>
    <row r="852" spans="1:10" ht="98" x14ac:dyDescent="0.2">
      <c r="A852" s="12" t="s">
        <v>101</v>
      </c>
      <c r="B852" s="12">
        <v>1</v>
      </c>
      <c r="C852" s="12">
        <v>1</v>
      </c>
      <c r="D852" s="12">
        <v>0</v>
      </c>
      <c r="E852" s="12" t="s">
        <v>25</v>
      </c>
      <c r="F852" s="12"/>
      <c r="G852" s="12" t="s">
        <v>11</v>
      </c>
      <c r="H852" s="12">
        <v>10999367</v>
      </c>
      <c r="I852" s="12" t="s">
        <v>196</v>
      </c>
      <c r="J852" s="12" t="s">
        <v>197</v>
      </c>
    </row>
    <row r="853" spans="1:10" ht="56" x14ac:dyDescent="0.2">
      <c r="A853" s="12" t="s">
        <v>9</v>
      </c>
      <c r="B853" s="12">
        <v>2</v>
      </c>
      <c r="C853" s="12">
        <v>1</v>
      </c>
      <c r="D853" s="12">
        <v>1</v>
      </c>
      <c r="E853" s="12" t="s">
        <v>10</v>
      </c>
      <c r="F853" s="12" t="s">
        <v>159</v>
      </c>
      <c r="G853" s="12" t="s">
        <v>11</v>
      </c>
      <c r="H853" s="12">
        <v>17205805</v>
      </c>
      <c r="I853" s="12" t="s">
        <v>12</v>
      </c>
      <c r="J853" s="12" t="s">
        <v>13</v>
      </c>
    </row>
    <row r="854" spans="1:10" ht="84" x14ac:dyDescent="0.2">
      <c r="A854" s="12" t="s">
        <v>24</v>
      </c>
      <c r="B854" s="12">
        <v>1</v>
      </c>
      <c r="C854" s="12">
        <v>1</v>
      </c>
      <c r="D854" s="12">
        <v>0</v>
      </c>
      <c r="E854" s="12" t="s">
        <v>25</v>
      </c>
      <c r="F854" s="12"/>
      <c r="G854" s="12" t="s">
        <v>11</v>
      </c>
      <c r="H854" s="12">
        <v>6174237</v>
      </c>
      <c r="I854" s="12" t="s">
        <v>3786</v>
      </c>
      <c r="J854" s="12" t="s">
        <v>3787</v>
      </c>
    </row>
    <row r="855" spans="1:10" ht="98" x14ac:dyDescent="0.2">
      <c r="A855" s="12" t="s">
        <v>85</v>
      </c>
      <c r="B855" s="12">
        <v>1</v>
      </c>
      <c r="C855" s="12">
        <v>1</v>
      </c>
      <c r="D855" s="12">
        <v>0</v>
      </c>
      <c r="E855" s="12" t="s">
        <v>25</v>
      </c>
      <c r="F855" s="12"/>
      <c r="G855" s="12" t="s">
        <v>11</v>
      </c>
      <c r="H855" s="12">
        <v>11183557</v>
      </c>
      <c r="I855" s="12" t="s">
        <v>1987</v>
      </c>
      <c r="J855" s="12" t="s">
        <v>1988</v>
      </c>
    </row>
    <row r="856" spans="1:10" ht="84" x14ac:dyDescent="0.2">
      <c r="A856" s="12" t="s">
        <v>9</v>
      </c>
      <c r="B856" s="12">
        <v>0</v>
      </c>
      <c r="C856" s="12">
        <v>0</v>
      </c>
      <c r="D856" s="12">
        <v>0</v>
      </c>
      <c r="E856" s="12"/>
      <c r="F856" s="12"/>
      <c r="G856" s="12" t="s">
        <v>11</v>
      </c>
      <c r="H856" s="12">
        <v>5012269</v>
      </c>
      <c r="I856" s="12" t="s">
        <v>1992</v>
      </c>
      <c r="J856" s="12" t="s">
        <v>1993</v>
      </c>
    </row>
    <row r="857" spans="1:10" ht="70" x14ac:dyDescent="0.2">
      <c r="A857" s="12" t="s">
        <v>92</v>
      </c>
      <c r="B857" s="12">
        <v>2</v>
      </c>
      <c r="C857" s="12">
        <v>1</v>
      </c>
      <c r="D857" s="12">
        <v>1</v>
      </c>
      <c r="E857" s="12" t="s">
        <v>123</v>
      </c>
      <c r="F857" s="12" t="s">
        <v>124</v>
      </c>
      <c r="G857" s="12" t="s">
        <v>11</v>
      </c>
      <c r="H857" s="12">
        <v>6850002</v>
      </c>
      <c r="I857" s="12" t="s">
        <v>125</v>
      </c>
      <c r="J857" s="12" t="s">
        <v>126</v>
      </c>
    </row>
    <row r="858" spans="1:10" ht="84" x14ac:dyDescent="0.2">
      <c r="A858" s="12" t="s">
        <v>64</v>
      </c>
      <c r="B858" s="12">
        <v>4</v>
      </c>
      <c r="C858" s="12">
        <v>3</v>
      </c>
      <c r="D858" s="12">
        <v>1</v>
      </c>
      <c r="E858" s="12" t="s">
        <v>5328</v>
      </c>
      <c r="F858" s="12" t="s">
        <v>34</v>
      </c>
      <c r="G858" s="12" t="s">
        <v>11</v>
      </c>
      <c r="H858" s="12">
        <v>4731646</v>
      </c>
      <c r="I858" s="12" t="s">
        <v>141</v>
      </c>
      <c r="J858" s="12" t="s">
        <v>142</v>
      </c>
    </row>
    <row r="859" spans="1:10" ht="70" x14ac:dyDescent="0.2">
      <c r="A859" s="12" t="s">
        <v>64</v>
      </c>
      <c r="B859" s="12">
        <v>2</v>
      </c>
      <c r="C859" s="12">
        <v>1</v>
      </c>
      <c r="D859" s="12">
        <v>1</v>
      </c>
      <c r="E859" s="12" t="s">
        <v>123</v>
      </c>
      <c r="F859" s="12" t="s">
        <v>124</v>
      </c>
      <c r="G859" s="12" t="s">
        <v>11</v>
      </c>
      <c r="H859" s="12">
        <v>7516285</v>
      </c>
      <c r="I859" s="12" t="s">
        <v>125</v>
      </c>
      <c r="J859" s="12" t="s">
        <v>126</v>
      </c>
    </row>
    <row r="860" spans="1:10" ht="70" x14ac:dyDescent="0.2">
      <c r="A860" s="12" t="s">
        <v>17</v>
      </c>
      <c r="B860" s="12">
        <v>1</v>
      </c>
      <c r="C860" s="12">
        <v>1</v>
      </c>
      <c r="D860" s="12">
        <v>0</v>
      </c>
      <c r="E860" s="12" t="s">
        <v>93</v>
      </c>
      <c r="F860" s="12"/>
      <c r="G860" s="12" t="s">
        <v>11</v>
      </c>
      <c r="H860" s="12">
        <v>10393675</v>
      </c>
      <c r="I860" s="12" t="s">
        <v>233</v>
      </c>
      <c r="J860" s="12" t="s">
        <v>234</v>
      </c>
    </row>
    <row r="861" spans="1:10" ht="56" x14ac:dyDescent="0.2">
      <c r="A861" s="12" t="s">
        <v>92</v>
      </c>
      <c r="B861" s="12">
        <v>1</v>
      </c>
      <c r="C861" s="12">
        <v>0</v>
      </c>
      <c r="D861" s="12">
        <v>1</v>
      </c>
      <c r="E861" s="12"/>
      <c r="F861" s="12" t="s">
        <v>52</v>
      </c>
      <c r="G861" s="12" t="s">
        <v>26</v>
      </c>
      <c r="H861" s="12">
        <v>3744435</v>
      </c>
      <c r="I861" s="12" t="s">
        <v>214</v>
      </c>
      <c r="J861" s="12" t="s">
        <v>215</v>
      </c>
    </row>
    <row r="862" spans="1:10" ht="70" x14ac:dyDescent="0.2">
      <c r="A862" s="12" t="s">
        <v>32</v>
      </c>
      <c r="B862" s="12">
        <v>1</v>
      </c>
      <c r="C862" s="12">
        <v>1</v>
      </c>
      <c r="D862" s="12">
        <v>0</v>
      </c>
      <c r="E862" s="12" t="s">
        <v>25</v>
      </c>
      <c r="F862" s="12"/>
      <c r="G862" s="12" t="s">
        <v>11</v>
      </c>
      <c r="H862" s="12">
        <v>4827866</v>
      </c>
      <c r="I862" s="12" t="s">
        <v>220</v>
      </c>
      <c r="J862" s="12" t="s">
        <v>221</v>
      </c>
    </row>
    <row r="863" spans="1:10" ht="98" x14ac:dyDescent="0.2">
      <c r="A863" s="12" t="s">
        <v>32</v>
      </c>
      <c r="B863" s="12">
        <v>2</v>
      </c>
      <c r="C863" s="12">
        <v>1</v>
      </c>
      <c r="D863" s="12">
        <v>1</v>
      </c>
      <c r="E863" s="12" t="s">
        <v>106</v>
      </c>
      <c r="F863" s="12" t="s">
        <v>34</v>
      </c>
      <c r="G863" s="12" t="s">
        <v>11</v>
      </c>
      <c r="H863" s="12">
        <v>4201905</v>
      </c>
      <c r="I863" s="12" t="s">
        <v>153</v>
      </c>
      <c r="J863" s="12" t="s">
        <v>154</v>
      </c>
    </row>
    <row r="864" spans="1:10" ht="42" x14ac:dyDescent="0.2">
      <c r="A864" s="12" t="s">
        <v>143</v>
      </c>
      <c r="B864" s="12">
        <v>2</v>
      </c>
      <c r="C864" s="12">
        <v>1</v>
      </c>
      <c r="D864" s="12">
        <v>1</v>
      </c>
      <c r="E864" s="12" t="s">
        <v>467</v>
      </c>
      <c r="F864" s="12" t="s">
        <v>34</v>
      </c>
      <c r="G864" s="12" t="s">
        <v>11</v>
      </c>
      <c r="H864" s="12">
        <v>8225995</v>
      </c>
      <c r="I864" s="12" t="s">
        <v>363</v>
      </c>
      <c r="J864" s="12" t="s">
        <v>364</v>
      </c>
    </row>
    <row r="865" spans="1:10" ht="70" x14ac:dyDescent="0.2">
      <c r="A865" s="12" t="s">
        <v>24</v>
      </c>
      <c r="B865" s="12">
        <v>2</v>
      </c>
      <c r="C865" s="12">
        <v>1</v>
      </c>
      <c r="D865" s="12">
        <v>1</v>
      </c>
      <c r="E865" s="12" t="s">
        <v>123</v>
      </c>
      <c r="F865" s="12" t="s">
        <v>124</v>
      </c>
      <c r="G865" s="12" t="s">
        <v>11</v>
      </c>
      <c r="H865" s="12">
        <v>15948603</v>
      </c>
      <c r="I865" s="12" t="s">
        <v>125</v>
      </c>
      <c r="J865" s="12" t="s">
        <v>126</v>
      </c>
    </row>
    <row r="866" spans="1:10" ht="70" x14ac:dyDescent="0.2">
      <c r="A866" s="12" t="s">
        <v>24</v>
      </c>
      <c r="B866" s="12">
        <v>1</v>
      </c>
      <c r="C866" s="12">
        <v>1</v>
      </c>
      <c r="D866" s="12">
        <v>0</v>
      </c>
      <c r="E866" s="12" t="s">
        <v>537</v>
      </c>
      <c r="F866" s="12"/>
      <c r="G866" s="12" t="s">
        <v>11</v>
      </c>
      <c r="H866" s="12">
        <v>5395478</v>
      </c>
      <c r="I866" s="12" t="s">
        <v>315</v>
      </c>
      <c r="J866" s="12" t="s">
        <v>316</v>
      </c>
    </row>
    <row r="867" spans="1:10" ht="84" x14ac:dyDescent="0.2">
      <c r="A867" s="12" t="s">
        <v>117</v>
      </c>
      <c r="B867" s="12">
        <v>2</v>
      </c>
      <c r="C867" s="12">
        <v>1</v>
      </c>
      <c r="D867" s="12">
        <v>1</v>
      </c>
      <c r="E867" s="12" t="s">
        <v>44</v>
      </c>
      <c r="F867" s="12" t="s">
        <v>34</v>
      </c>
      <c r="G867" s="12" t="s">
        <v>11</v>
      </c>
      <c r="H867" s="12">
        <v>3168898</v>
      </c>
      <c r="I867" s="12" t="s">
        <v>141</v>
      </c>
      <c r="J867" s="12" t="s">
        <v>142</v>
      </c>
    </row>
    <row r="868" spans="1:10" ht="84" x14ac:dyDescent="0.2">
      <c r="A868" s="12" t="s">
        <v>101</v>
      </c>
      <c r="B868" s="12">
        <v>4</v>
      </c>
      <c r="C868" s="12">
        <v>3</v>
      </c>
      <c r="D868" s="12">
        <v>1</v>
      </c>
      <c r="E868" s="12" t="s">
        <v>2011</v>
      </c>
      <c r="F868" s="12" t="s">
        <v>34</v>
      </c>
      <c r="G868" s="12" t="s">
        <v>11</v>
      </c>
      <c r="H868" s="12">
        <v>16415231</v>
      </c>
      <c r="I868" s="12" t="s">
        <v>141</v>
      </c>
      <c r="J868" s="12" t="s">
        <v>142</v>
      </c>
    </row>
    <row r="869" spans="1:10" ht="84" x14ac:dyDescent="0.2">
      <c r="A869" s="12" t="s">
        <v>64</v>
      </c>
      <c r="B869" s="12">
        <v>2</v>
      </c>
      <c r="C869" s="12">
        <v>1</v>
      </c>
      <c r="D869" s="12">
        <v>1</v>
      </c>
      <c r="E869" s="12" t="s">
        <v>896</v>
      </c>
      <c r="F869" s="12" t="s">
        <v>897</v>
      </c>
      <c r="G869" s="12" t="s">
        <v>11</v>
      </c>
      <c r="H869" s="12">
        <v>5500000</v>
      </c>
      <c r="I869" s="12" t="s">
        <v>1006</v>
      </c>
      <c r="J869" s="12" t="s">
        <v>1007</v>
      </c>
    </row>
    <row r="870" spans="1:10" ht="84" x14ac:dyDescent="0.2">
      <c r="A870" s="12" t="s">
        <v>9</v>
      </c>
      <c r="B870" s="12">
        <v>2</v>
      </c>
      <c r="C870" s="12">
        <v>1</v>
      </c>
      <c r="D870" s="12">
        <v>1</v>
      </c>
      <c r="E870" s="12" t="s">
        <v>44</v>
      </c>
      <c r="F870" s="12" t="s">
        <v>34</v>
      </c>
      <c r="G870" s="12" t="s">
        <v>11</v>
      </c>
      <c r="H870" s="12">
        <v>8518224</v>
      </c>
      <c r="I870" s="12" t="s">
        <v>141</v>
      </c>
      <c r="J870" s="12" t="s">
        <v>142</v>
      </c>
    </row>
    <row r="871" spans="1:10" ht="126" x14ac:dyDescent="0.2">
      <c r="A871" s="12" t="s">
        <v>9</v>
      </c>
      <c r="B871" s="12">
        <v>2</v>
      </c>
      <c r="C871" s="12">
        <v>2</v>
      </c>
      <c r="D871" s="12">
        <v>0</v>
      </c>
      <c r="E871" s="12" t="s">
        <v>71</v>
      </c>
      <c r="F871" s="12"/>
      <c r="G871" s="12" t="s">
        <v>11</v>
      </c>
      <c r="H871" s="12">
        <v>15017814</v>
      </c>
      <c r="I871" s="12" t="s">
        <v>153</v>
      </c>
      <c r="J871" s="12" t="s">
        <v>154</v>
      </c>
    </row>
    <row r="872" spans="1:10" ht="126" x14ac:dyDescent="0.2">
      <c r="A872" s="12" t="s">
        <v>9</v>
      </c>
      <c r="B872" s="12">
        <v>2</v>
      </c>
      <c r="C872" s="12">
        <v>2</v>
      </c>
      <c r="D872" s="12">
        <v>0</v>
      </c>
      <c r="E872" s="12" t="s">
        <v>71</v>
      </c>
      <c r="F872" s="12"/>
      <c r="G872" s="12" t="s">
        <v>11</v>
      </c>
      <c r="H872" s="12">
        <v>5610378</v>
      </c>
      <c r="I872" s="12" t="s">
        <v>1106</v>
      </c>
      <c r="J872" s="12" t="s">
        <v>1107</v>
      </c>
    </row>
    <row r="873" spans="1:10" ht="98" x14ac:dyDescent="0.2">
      <c r="A873" s="12" t="s">
        <v>101</v>
      </c>
      <c r="B873" s="12">
        <v>0</v>
      </c>
      <c r="C873" s="12">
        <v>0</v>
      </c>
      <c r="D873" s="12">
        <v>0</v>
      </c>
      <c r="E873" s="12"/>
      <c r="F873" s="12"/>
      <c r="G873" s="12" t="s">
        <v>11</v>
      </c>
      <c r="H873" s="12">
        <v>13031605</v>
      </c>
      <c r="I873" s="12" t="s">
        <v>2337</v>
      </c>
      <c r="J873" s="12" t="s">
        <v>2338</v>
      </c>
    </row>
    <row r="874" spans="1:10" ht="84" x14ac:dyDescent="0.2">
      <c r="A874" s="12" t="s">
        <v>32</v>
      </c>
      <c r="B874" s="12">
        <v>4</v>
      </c>
      <c r="C874" s="12">
        <v>4</v>
      </c>
      <c r="D874" s="12">
        <v>0</v>
      </c>
      <c r="E874" s="12"/>
      <c r="F874" s="12"/>
      <c r="G874" s="12" t="s">
        <v>26</v>
      </c>
      <c r="H874" s="12">
        <v>10772382</v>
      </c>
      <c r="I874" s="12" t="s">
        <v>1006</v>
      </c>
      <c r="J874" s="12" t="s">
        <v>1007</v>
      </c>
    </row>
    <row r="875" spans="1:10" ht="84" x14ac:dyDescent="0.2">
      <c r="A875" s="12" t="s">
        <v>9</v>
      </c>
      <c r="B875" s="12">
        <v>1</v>
      </c>
      <c r="C875" s="12">
        <v>1</v>
      </c>
      <c r="D875" s="12">
        <v>0</v>
      </c>
      <c r="E875" s="12" t="s">
        <v>25</v>
      </c>
      <c r="F875" s="12"/>
      <c r="G875" s="12" t="s">
        <v>11</v>
      </c>
      <c r="H875" s="12">
        <v>17755345</v>
      </c>
      <c r="I875" s="12" t="s">
        <v>2018</v>
      </c>
      <c r="J875" s="12" t="s">
        <v>2019</v>
      </c>
    </row>
    <row r="876" spans="1:10" ht="84" x14ac:dyDescent="0.2">
      <c r="A876" s="12" t="s">
        <v>9</v>
      </c>
      <c r="B876" s="12">
        <v>0</v>
      </c>
      <c r="C876" s="12">
        <v>0</v>
      </c>
      <c r="D876" s="12">
        <v>0</v>
      </c>
      <c r="E876" s="12"/>
      <c r="F876" s="12"/>
      <c r="G876" s="12" t="s">
        <v>26</v>
      </c>
      <c r="H876" s="12">
        <v>7787745</v>
      </c>
      <c r="I876" s="12" t="s">
        <v>828</v>
      </c>
      <c r="J876" s="12" t="s">
        <v>829</v>
      </c>
    </row>
    <row r="877" spans="1:10" ht="70" x14ac:dyDescent="0.2">
      <c r="A877" s="12" t="s">
        <v>50</v>
      </c>
      <c r="B877" s="12">
        <v>2</v>
      </c>
      <c r="C877" s="12">
        <v>1</v>
      </c>
      <c r="D877" s="12">
        <v>1</v>
      </c>
      <c r="E877" s="12" t="s">
        <v>2021</v>
      </c>
      <c r="F877" s="12" t="s">
        <v>352</v>
      </c>
      <c r="G877" s="12" t="s">
        <v>11</v>
      </c>
      <c r="H877" s="12">
        <v>10349822</v>
      </c>
      <c r="I877" s="12" t="s">
        <v>2022</v>
      </c>
      <c r="J877" s="12" t="s">
        <v>2023</v>
      </c>
    </row>
    <row r="878" spans="1:10" ht="70" x14ac:dyDescent="0.2">
      <c r="A878" s="12" t="s">
        <v>24</v>
      </c>
      <c r="B878" s="12">
        <v>1</v>
      </c>
      <c r="C878" s="12">
        <v>1</v>
      </c>
      <c r="D878" s="12">
        <v>0</v>
      </c>
      <c r="E878" s="12" t="s">
        <v>25</v>
      </c>
      <c r="F878" s="12"/>
      <c r="G878" s="12" t="s">
        <v>11</v>
      </c>
      <c r="H878" s="12">
        <v>11499371</v>
      </c>
      <c r="I878" s="12" t="s">
        <v>2026</v>
      </c>
      <c r="J878" s="12" t="s">
        <v>2027</v>
      </c>
    </row>
    <row r="879" spans="1:10" ht="42" x14ac:dyDescent="0.2">
      <c r="A879" s="12" t="s">
        <v>9</v>
      </c>
      <c r="B879" s="12">
        <v>1</v>
      </c>
      <c r="C879" s="12">
        <v>0</v>
      </c>
      <c r="D879" s="12">
        <v>1</v>
      </c>
      <c r="E879" s="12"/>
      <c r="F879" s="12" t="s">
        <v>34</v>
      </c>
      <c r="G879" s="12" t="s">
        <v>11</v>
      </c>
      <c r="H879" s="12">
        <v>3500000</v>
      </c>
      <c r="I879" s="12" t="s">
        <v>416</v>
      </c>
      <c r="J879" s="12" t="s">
        <v>417</v>
      </c>
    </row>
    <row r="880" spans="1:10" ht="70" x14ac:dyDescent="0.2">
      <c r="A880" s="12" t="s">
        <v>9</v>
      </c>
      <c r="B880" s="12">
        <v>2</v>
      </c>
      <c r="C880" s="12">
        <v>1</v>
      </c>
      <c r="D880" s="12">
        <v>1</v>
      </c>
      <c r="E880" s="12" t="s">
        <v>351</v>
      </c>
      <c r="F880" s="12" t="s">
        <v>594</v>
      </c>
      <c r="G880" s="12" t="s">
        <v>26</v>
      </c>
      <c r="H880" s="12">
        <v>4103568</v>
      </c>
      <c r="I880" s="12" t="s">
        <v>1739</v>
      </c>
      <c r="J880" s="12" t="s">
        <v>1740</v>
      </c>
    </row>
    <row r="881" spans="1:10" ht="84" x14ac:dyDescent="0.2">
      <c r="A881" s="12" t="s">
        <v>85</v>
      </c>
      <c r="B881" s="12">
        <v>2</v>
      </c>
      <c r="C881" s="12">
        <v>1</v>
      </c>
      <c r="D881" s="12">
        <v>1</v>
      </c>
      <c r="E881" s="12" t="s">
        <v>44</v>
      </c>
      <c r="F881" s="12" t="s">
        <v>34</v>
      </c>
      <c r="G881" s="12" t="s">
        <v>11</v>
      </c>
      <c r="H881" s="12">
        <v>7564739</v>
      </c>
      <c r="I881" s="12" t="s">
        <v>141</v>
      </c>
      <c r="J881" s="12" t="s">
        <v>142</v>
      </c>
    </row>
    <row r="882" spans="1:10" ht="84" x14ac:dyDescent="0.2">
      <c r="A882" s="12" t="s">
        <v>9</v>
      </c>
      <c r="B882" s="12">
        <v>3</v>
      </c>
      <c r="C882" s="12">
        <v>2</v>
      </c>
      <c r="D882" s="12">
        <v>1</v>
      </c>
      <c r="E882" s="12" t="s">
        <v>40</v>
      </c>
      <c r="F882" s="12" t="s">
        <v>34</v>
      </c>
      <c r="G882" s="12" t="s">
        <v>11</v>
      </c>
      <c r="H882" s="12">
        <v>6405827</v>
      </c>
      <c r="I882" s="12" t="s">
        <v>141</v>
      </c>
      <c r="J882" s="12" t="s">
        <v>142</v>
      </c>
    </row>
    <row r="883" spans="1:10" ht="126" x14ac:dyDescent="0.2">
      <c r="A883" s="12" t="s">
        <v>9</v>
      </c>
      <c r="B883" s="12">
        <v>1</v>
      </c>
      <c r="C883" s="12">
        <v>0</v>
      </c>
      <c r="D883" s="12">
        <v>1</v>
      </c>
      <c r="E883" s="12"/>
      <c r="F883" s="12" t="s">
        <v>213</v>
      </c>
      <c r="G883" s="12" t="s">
        <v>26</v>
      </c>
      <c r="H883" s="12">
        <v>6362000</v>
      </c>
      <c r="I883" s="12" t="s">
        <v>1124</v>
      </c>
      <c r="J883" s="12" t="s">
        <v>1125</v>
      </c>
    </row>
    <row r="884" spans="1:10" ht="112" x14ac:dyDescent="0.2">
      <c r="A884" s="12" t="s">
        <v>24</v>
      </c>
      <c r="B884" s="12">
        <v>4</v>
      </c>
      <c r="C884" s="12">
        <v>2</v>
      </c>
      <c r="D884" s="12">
        <v>2</v>
      </c>
      <c r="E884" s="12" t="s">
        <v>2043</v>
      </c>
      <c r="F884" s="12" t="s">
        <v>985</v>
      </c>
      <c r="G884" s="12" t="s">
        <v>11</v>
      </c>
      <c r="H884" s="12">
        <v>15352843</v>
      </c>
      <c r="I884" s="12" t="s">
        <v>144</v>
      </c>
      <c r="J884" s="12" t="s">
        <v>145</v>
      </c>
    </row>
    <row r="885" spans="1:10" ht="112" x14ac:dyDescent="0.2">
      <c r="A885" s="12" t="s">
        <v>17</v>
      </c>
      <c r="B885" s="12">
        <v>2</v>
      </c>
      <c r="C885" s="12">
        <v>1</v>
      </c>
      <c r="D885" s="12">
        <v>1</v>
      </c>
      <c r="E885" s="12" t="s">
        <v>25</v>
      </c>
      <c r="F885" s="12" t="s">
        <v>79</v>
      </c>
      <c r="G885" s="12" t="s">
        <v>11</v>
      </c>
      <c r="H885" s="12">
        <v>16027438</v>
      </c>
      <c r="I885" s="12" t="s">
        <v>58</v>
      </c>
      <c r="J885" s="12" t="s">
        <v>59</v>
      </c>
    </row>
    <row r="886" spans="1:10" ht="112" x14ac:dyDescent="0.2">
      <c r="A886" s="12" t="s">
        <v>24</v>
      </c>
      <c r="B886" s="12">
        <v>1</v>
      </c>
      <c r="C886" s="12">
        <v>1</v>
      </c>
      <c r="D886" s="12">
        <v>0</v>
      </c>
      <c r="E886" s="12" t="s">
        <v>351</v>
      </c>
      <c r="F886" s="12"/>
      <c r="G886" s="12" t="s">
        <v>26</v>
      </c>
      <c r="H886" s="12">
        <v>23489765</v>
      </c>
      <c r="I886" s="12" t="s">
        <v>2050</v>
      </c>
      <c r="J886" s="12" t="s">
        <v>2051</v>
      </c>
    </row>
    <row r="887" spans="1:10" ht="42" x14ac:dyDescent="0.2">
      <c r="A887" s="12" t="s">
        <v>77</v>
      </c>
      <c r="B887" s="12">
        <v>2</v>
      </c>
      <c r="C887" s="12">
        <v>1</v>
      </c>
      <c r="D887" s="12">
        <v>1</v>
      </c>
      <c r="E887" s="12" t="s">
        <v>467</v>
      </c>
      <c r="F887" s="12" t="s">
        <v>34</v>
      </c>
      <c r="G887" s="12" t="s">
        <v>11</v>
      </c>
      <c r="H887" s="12">
        <v>5192363</v>
      </c>
      <c r="I887" s="12" t="s">
        <v>363</v>
      </c>
      <c r="J887" s="12" t="s">
        <v>364</v>
      </c>
    </row>
    <row r="888" spans="1:10" ht="84" x14ac:dyDescent="0.2">
      <c r="A888" s="12" t="s">
        <v>92</v>
      </c>
      <c r="B888" s="12">
        <v>1</v>
      </c>
      <c r="C888" s="12">
        <v>0</v>
      </c>
      <c r="D888" s="12">
        <v>1</v>
      </c>
      <c r="E888" s="12"/>
      <c r="F888" s="12" t="s">
        <v>52</v>
      </c>
      <c r="G888" s="12" t="s">
        <v>26</v>
      </c>
      <c r="H888" s="12">
        <v>8472533</v>
      </c>
      <c r="I888" s="12" t="s">
        <v>3063</v>
      </c>
      <c r="J888" s="12" t="s">
        <v>3064</v>
      </c>
    </row>
    <row r="889" spans="1:10" ht="56" x14ac:dyDescent="0.2">
      <c r="A889" s="12" t="s">
        <v>9</v>
      </c>
      <c r="B889" s="12">
        <v>0</v>
      </c>
      <c r="C889" s="12">
        <v>0</v>
      </c>
      <c r="D889" s="12">
        <v>0</v>
      </c>
      <c r="E889" s="12"/>
      <c r="F889" s="12"/>
      <c r="G889" s="12" t="s">
        <v>26</v>
      </c>
      <c r="H889" s="12">
        <v>5296667</v>
      </c>
      <c r="I889" s="12" t="s">
        <v>214</v>
      </c>
      <c r="J889" s="12" t="s">
        <v>215</v>
      </c>
    </row>
    <row r="890" spans="1:10" ht="98" x14ac:dyDescent="0.2">
      <c r="A890" s="12" t="s">
        <v>32</v>
      </c>
      <c r="B890" s="12">
        <v>2</v>
      </c>
      <c r="C890" s="12">
        <v>2</v>
      </c>
      <c r="D890" s="12">
        <v>0</v>
      </c>
      <c r="E890" s="12" t="s">
        <v>1238</v>
      </c>
      <c r="F890" s="12"/>
      <c r="G890" s="12" t="s">
        <v>11</v>
      </c>
      <c r="H890" s="12">
        <v>18295068</v>
      </c>
      <c r="I890" s="12" t="s">
        <v>722</v>
      </c>
      <c r="J890" s="12" t="s">
        <v>723</v>
      </c>
    </row>
    <row r="891" spans="1:10" ht="84" x14ac:dyDescent="0.2">
      <c r="A891" s="12" t="s">
        <v>85</v>
      </c>
      <c r="B891" s="12">
        <v>3</v>
      </c>
      <c r="C891" s="12">
        <v>2</v>
      </c>
      <c r="D891" s="12">
        <v>1</v>
      </c>
      <c r="E891" s="12" t="s">
        <v>40</v>
      </c>
      <c r="F891" s="12" t="s">
        <v>34</v>
      </c>
      <c r="G891" s="12" t="s">
        <v>11</v>
      </c>
      <c r="H891" s="12">
        <v>11723943</v>
      </c>
      <c r="I891" s="12" t="s">
        <v>141</v>
      </c>
      <c r="J891" s="12" t="s">
        <v>142</v>
      </c>
    </row>
    <row r="892" spans="1:10" ht="140" x14ac:dyDescent="0.2">
      <c r="A892" s="12" t="s">
        <v>85</v>
      </c>
      <c r="B892" s="12">
        <v>2</v>
      </c>
      <c r="C892" s="12">
        <v>1</v>
      </c>
      <c r="D892" s="12">
        <v>1</v>
      </c>
      <c r="E892" s="12" t="s">
        <v>341</v>
      </c>
      <c r="F892" s="12" t="s">
        <v>34</v>
      </c>
      <c r="G892" s="12" t="s">
        <v>11</v>
      </c>
      <c r="H892" s="12">
        <v>5611724</v>
      </c>
      <c r="I892" s="12" t="s">
        <v>35</v>
      </c>
      <c r="J892" s="12" t="s">
        <v>36</v>
      </c>
    </row>
    <row r="893" spans="1:10" ht="154" x14ac:dyDescent="0.2">
      <c r="A893" s="12" t="s">
        <v>9</v>
      </c>
      <c r="B893" s="12">
        <v>2</v>
      </c>
      <c r="C893" s="12">
        <v>2</v>
      </c>
      <c r="D893" s="12">
        <v>0</v>
      </c>
      <c r="E893" s="12" t="s">
        <v>2066</v>
      </c>
      <c r="F893" s="12"/>
      <c r="G893" s="12" t="s">
        <v>11</v>
      </c>
      <c r="H893" s="12">
        <v>5303724</v>
      </c>
      <c r="I893" s="12" t="s">
        <v>1452</v>
      </c>
      <c r="J893" s="12" t="s">
        <v>1453</v>
      </c>
    </row>
    <row r="894" spans="1:10" ht="126" x14ac:dyDescent="0.2">
      <c r="A894" s="12" t="s">
        <v>9</v>
      </c>
      <c r="B894" s="12">
        <v>2</v>
      </c>
      <c r="C894" s="12">
        <v>0</v>
      </c>
      <c r="D894" s="12">
        <v>2</v>
      </c>
      <c r="E894" s="12"/>
      <c r="F894" s="12" t="s">
        <v>3319</v>
      </c>
      <c r="G894" s="12" t="s">
        <v>11</v>
      </c>
      <c r="H894" s="12">
        <v>8220000</v>
      </c>
      <c r="I894" s="12" t="s">
        <v>1124</v>
      </c>
      <c r="J894" s="12" t="s">
        <v>1125</v>
      </c>
    </row>
    <row r="895" spans="1:10" ht="28" x14ac:dyDescent="0.2">
      <c r="A895" s="12" t="s">
        <v>101</v>
      </c>
      <c r="B895" s="12">
        <v>2</v>
      </c>
      <c r="C895" s="12">
        <v>1</v>
      </c>
      <c r="D895" s="12">
        <v>1</v>
      </c>
      <c r="E895" s="12" t="s">
        <v>467</v>
      </c>
      <c r="F895" s="12" t="s">
        <v>34</v>
      </c>
      <c r="G895" s="12" t="s">
        <v>11</v>
      </c>
      <c r="H895" s="12">
        <v>4372597</v>
      </c>
      <c r="I895" s="12" t="s">
        <v>486</v>
      </c>
      <c r="J895" s="12" t="s">
        <v>487</v>
      </c>
    </row>
    <row r="896" spans="1:10" ht="126" x14ac:dyDescent="0.2">
      <c r="A896" s="12" t="s">
        <v>9</v>
      </c>
      <c r="B896" s="12">
        <v>1</v>
      </c>
      <c r="C896" s="12">
        <v>1</v>
      </c>
      <c r="D896" s="12">
        <v>0</v>
      </c>
      <c r="E896" s="12" t="s">
        <v>65</v>
      </c>
      <c r="F896" s="12"/>
      <c r="G896" s="12" t="s">
        <v>11</v>
      </c>
      <c r="H896" s="12">
        <v>3131438</v>
      </c>
      <c r="I896" s="12" t="s">
        <v>66</v>
      </c>
      <c r="J896" s="12" t="s">
        <v>67</v>
      </c>
    </row>
    <row r="897" spans="1:10" ht="112" x14ac:dyDescent="0.2">
      <c r="A897" s="12" t="s">
        <v>24</v>
      </c>
      <c r="B897" s="12">
        <v>0</v>
      </c>
      <c r="C897" s="12">
        <v>0</v>
      </c>
      <c r="D897" s="12">
        <v>0</v>
      </c>
      <c r="E897" s="12"/>
      <c r="F897" s="12"/>
      <c r="G897" s="12" t="s">
        <v>11</v>
      </c>
      <c r="H897" s="12">
        <v>4901096</v>
      </c>
      <c r="I897" s="12" t="s">
        <v>2050</v>
      </c>
      <c r="J897" s="12" t="s">
        <v>2051</v>
      </c>
    </row>
    <row r="898" spans="1:10" ht="112" x14ac:dyDescent="0.2">
      <c r="A898" s="12" t="s">
        <v>24</v>
      </c>
      <c r="B898" s="12">
        <v>1</v>
      </c>
      <c r="C898" s="12">
        <v>1</v>
      </c>
      <c r="D898" s="12">
        <v>0</v>
      </c>
      <c r="E898" s="12" t="s">
        <v>25</v>
      </c>
      <c r="F898" s="12"/>
      <c r="G898" s="12" t="s">
        <v>11</v>
      </c>
      <c r="H898" s="12">
        <v>9247491</v>
      </c>
      <c r="I898" s="12" t="s">
        <v>263</v>
      </c>
      <c r="J898" s="12" t="s">
        <v>264</v>
      </c>
    </row>
    <row r="899" spans="1:10" ht="70" x14ac:dyDescent="0.2">
      <c r="A899" s="12" t="s">
        <v>105</v>
      </c>
      <c r="B899" s="12">
        <v>3</v>
      </c>
      <c r="C899" s="12">
        <v>1</v>
      </c>
      <c r="D899" s="12">
        <v>2</v>
      </c>
      <c r="E899" s="12" t="s">
        <v>537</v>
      </c>
      <c r="F899" s="12" t="s">
        <v>985</v>
      </c>
      <c r="G899" s="12" t="s">
        <v>11</v>
      </c>
      <c r="H899" s="12">
        <v>6500575</v>
      </c>
      <c r="I899" s="12" t="s">
        <v>2078</v>
      </c>
      <c r="J899" s="12" t="s">
        <v>2079</v>
      </c>
    </row>
    <row r="900" spans="1:10" ht="84" x14ac:dyDescent="0.2">
      <c r="A900" s="12" t="s">
        <v>9</v>
      </c>
      <c r="B900" s="12">
        <v>2</v>
      </c>
      <c r="C900" s="12">
        <v>1</v>
      </c>
      <c r="D900" s="12">
        <v>1</v>
      </c>
      <c r="E900" s="12" t="s">
        <v>44</v>
      </c>
      <c r="F900" s="12" t="s">
        <v>34</v>
      </c>
      <c r="G900" s="12" t="s">
        <v>11</v>
      </c>
      <c r="H900" s="12">
        <v>4221563</v>
      </c>
      <c r="I900" s="12" t="s">
        <v>141</v>
      </c>
      <c r="J900" s="12" t="s">
        <v>142</v>
      </c>
    </row>
    <row r="901" spans="1:10" ht="98" x14ac:dyDescent="0.2">
      <c r="A901" s="12" t="s">
        <v>9</v>
      </c>
      <c r="B901" s="12">
        <v>2</v>
      </c>
      <c r="C901" s="12">
        <v>1</v>
      </c>
      <c r="D901" s="12">
        <v>1</v>
      </c>
      <c r="E901" s="12" t="s">
        <v>33</v>
      </c>
      <c r="F901" s="12" t="s">
        <v>34</v>
      </c>
      <c r="G901" s="12" t="s">
        <v>11</v>
      </c>
      <c r="H901" s="12">
        <v>9609129</v>
      </c>
      <c r="I901" s="12" t="s">
        <v>94</v>
      </c>
      <c r="J901" s="12" t="s">
        <v>95</v>
      </c>
    </row>
    <row r="902" spans="1:10" ht="140" x14ac:dyDescent="0.2">
      <c r="A902" s="12" t="s">
        <v>9</v>
      </c>
      <c r="B902" s="12">
        <v>2</v>
      </c>
      <c r="C902" s="12">
        <v>1</v>
      </c>
      <c r="D902" s="12">
        <v>1</v>
      </c>
      <c r="E902" s="12" t="s">
        <v>341</v>
      </c>
      <c r="F902" s="12" t="s">
        <v>34</v>
      </c>
      <c r="G902" s="12" t="s">
        <v>11</v>
      </c>
      <c r="H902" s="12">
        <v>4063713</v>
      </c>
      <c r="I902" s="12" t="s">
        <v>35</v>
      </c>
      <c r="J902" s="12" t="s">
        <v>36</v>
      </c>
    </row>
    <row r="903" spans="1:10" ht="84" x14ac:dyDescent="0.2">
      <c r="A903" s="12" t="s">
        <v>9</v>
      </c>
      <c r="B903" s="12">
        <v>2</v>
      </c>
      <c r="C903" s="12">
        <v>1</v>
      </c>
      <c r="D903" s="12">
        <v>1</v>
      </c>
      <c r="E903" s="12" t="s">
        <v>2086</v>
      </c>
      <c r="F903" s="12" t="s">
        <v>124</v>
      </c>
      <c r="G903" s="12" t="s">
        <v>11</v>
      </c>
      <c r="H903" s="12">
        <v>4334149</v>
      </c>
      <c r="I903" s="12" t="s">
        <v>2087</v>
      </c>
      <c r="J903" s="12" t="s">
        <v>2088</v>
      </c>
    </row>
    <row r="904" spans="1:10" ht="56" x14ac:dyDescent="0.2">
      <c r="A904" s="12" t="s">
        <v>64</v>
      </c>
      <c r="B904" s="12">
        <v>2</v>
      </c>
      <c r="C904" s="12">
        <v>1</v>
      </c>
      <c r="D904" s="12">
        <v>1</v>
      </c>
      <c r="E904" s="12" t="s">
        <v>106</v>
      </c>
      <c r="F904" s="12" t="s">
        <v>34</v>
      </c>
      <c r="G904" s="12" t="s">
        <v>11</v>
      </c>
      <c r="H904" s="12">
        <v>17771899</v>
      </c>
      <c r="I904" s="12" t="s">
        <v>45</v>
      </c>
      <c r="J904" s="12" t="s">
        <v>46</v>
      </c>
    </row>
    <row r="905" spans="1:10" ht="56" x14ac:dyDescent="0.2">
      <c r="A905" s="12" t="s">
        <v>9</v>
      </c>
      <c r="B905" s="12">
        <v>2</v>
      </c>
      <c r="C905" s="12">
        <v>0</v>
      </c>
      <c r="D905" s="12">
        <v>2</v>
      </c>
      <c r="E905" s="12"/>
      <c r="F905" s="12" t="s">
        <v>2497</v>
      </c>
      <c r="G905" s="12" t="s">
        <v>26</v>
      </c>
      <c r="H905" s="12">
        <v>6663781</v>
      </c>
      <c r="I905" s="12" t="s">
        <v>214</v>
      </c>
      <c r="J905" s="12" t="s">
        <v>215</v>
      </c>
    </row>
    <row r="906" spans="1:10" ht="112" x14ac:dyDescent="0.2">
      <c r="A906" s="12" t="s">
        <v>24</v>
      </c>
      <c r="B906" s="12">
        <v>1</v>
      </c>
      <c r="C906" s="12">
        <v>0</v>
      </c>
      <c r="D906" s="12">
        <v>1</v>
      </c>
      <c r="E906" s="12"/>
      <c r="F906" s="12" t="s">
        <v>352</v>
      </c>
      <c r="G906" s="12" t="s">
        <v>26</v>
      </c>
      <c r="H906" s="12">
        <v>13722159</v>
      </c>
      <c r="I906" s="12" t="s">
        <v>1710</v>
      </c>
      <c r="J906" s="12" t="s">
        <v>1711</v>
      </c>
    </row>
    <row r="907" spans="1:10" ht="70" x14ac:dyDescent="0.2">
      <c r="A907" s="12" t="s">
        <v>92</v>
      </c>
      <c r="B907" s="12">
        <v>2</v>
      </c>
      <c r="C907" s="12">
        <v>1</v>
      </c>
      <c r="D907" s="12">
        <v>1</v>
      </c>
      <c r="E907" s="12" t="s">
        <v>5193</v>
      </c>
      <c r="F907" s="12" t="s">
        <v>34</v>
      </c>
      <c r="G907" s="12" t="s">
        <v>11</v>
      </c>
      <c r="H907" s="12">
        <v>5206716</v>
      </c>
      <c r="I907" s="12" t="s">
        <v>131</v>
      </c>
      <c r="J907" s="12" t="s">
        <v>132</v>
      </c>
    </row>
    <row r="908" spans="1:10" ht="98" x14ac:dyDescent="0.2">
      <c r="A908" s="12" t="s">
        <v>85</v>
      </c>
      <c r="B908" s="12">
        <v>2</v>
      </c>
      <c r="C908" s="12">
        <v>1</v>
      </c>
      <c r="D908" s="12">
        <v>1</v>
      </c>
      <c r="E908" s="12" t="s">
        <v>1339</v>
      </c>
      <c r="F908" s="12" t="s">
        <v>34</v>
      </c>
      <c r="G908" s="12" t="s">
        <v>11</v>
      </c>
      <c r="H908" s="12">
        <v>5370705</v>
      </c>
      <c r="I908" s="12" t="s">
        <v>1142</v>
      </c>
      <c r="J908" s="12" t="s">
        <v>1143</v>
      </c>
    </row>
    <row r="909" spans="1:10" ht="42" x14ac:dyDescent="0.2">
      <c r="A909" s="12" t="s">
        <v>9</v>
      </c>
      <c r="B909" s="12">
        <v>0</v>
      </c>
      <c r="C909" s="12">
        <v>0</v>
      </c>
      <c r="D909" s="12">
        <v>0</v>
      </c>
      <c r="E909" s="12"/>
      <c r="F909" s="12"/>
      <c r="G909" s="12" t="s">
        <v>11</v>
      </c>
      <c r="H909" s="12">
        <v>8435341</v>
      </c>
      <c r="I909" s="12" t="s">
        <v>12</v>
      </c>
      <c r="J909" s="12" t="s">
        <v>13</v>
      </c>
    </row>
    <row r="910" spans="1:10" ht="84" x14ac:dyDescent="0.2">
      <c r="A910" s="12" t="s">
        <v>77</v>
      </c>
      <c r="B910" s="12">
        <v>2</v>
      </c>
      <c r="C910" s="12">
        <v>1</v>
      </c>
      <c r="D910" s="12">
        <v>1</v>
      </c>
      <c r="E910" s="12" t="s">
        <v>44</v>
      </c>
      <c r="F910" s="12" t="s">
        <v>34</v>
      </c>
      <c r="G910" s="12" t="s">
        <v>11</v>
      </c>
      <c r="H910" s="12">
        <v>12485002</v>
      </c>
      <c r="I910" s="12" t="s">
        <v>141</v>
      </c>
      <c r="J910" s="12" t="s">
        <v>142</v>
      </c>
    </row>
    <row r="911" spans="1:10" ht="84" x14ac:dyDescent="0.2">
      <c r="A911" s="12" t="s">
        <v>85</v>
      </c>
      <c r="B911" s="12">
        <v>1</v>
      </c>
      <c r="C911" s="12">
        <v>1</v>
      </c>
      <c r="D911" s="12">
        <v>0</v>
      </c>
      <c r="E911" s="12" t="s">
        <v>1329</v>
      </c>
      <c r="F911" s="12"/>
      <c r="G911" s="12" t="s">
        <v>11</v>
      </c>
      <c r="H911" s="12">
        <v>4499619</v>
      </c>
      <c r="I911" s="12" t="s">
        <v>479</v>
      </c>
      <c r="J911" s="12" t="s">
        <v>480</v>
      </c>
    </row>
    <row r="912" spans="1:10" ht="84" x14ac:dyDescent="0.2">
      <c r="A912" s="12" t="s">
        <v>17</v>
      </c>
      <c r="B912" s="12">
        <v>1</v>
      </c>
      <c r="C912" s="12">
        <v>1</v>
      </c>
      <c r="D912" s="12">
        <v>0</v>
      </c>
      <c r="E912" s="12" t="s">
        <v>25</v>
      </c>
      <c r="F912" s="12"/>
      <c r="G912" s="12" t="s">
        <v>11</v>
      </c>
      <c r="H912" s="12">
        <v>4865092</v>
      </c>
      <c r="I912" s="12" t="s">
        <v>53</v>
      </c>
      <c r="J912" s="12" t="s">
        <v>54</v>
      </c>
    </row>
    <row r="913" spans="1:10" ht="140" x14ac:dyDescent="0.2">
      <c r="A913" s="12" t="s">
        <v>85</v>
      </c>
      <c r="B913" s="12">
        <v>3</v>
      </c>
      <c r="C913" s="12">
        <v>2</v>
      </c>
      <c r="D913" s="12">
        <v>1</v>
      </c>
      <c r="E913" s="12" t="s">
        <v>1636</v>
      </c>
      <c r="F913" s="12" t="s">
        <v>34</v>
      </c>
      <c r="G913" s="12" t="s">
        <v>11</v>
      </c>
      <c r="H913" s="12">
        <v>12371577</v>
      </c>
      <c r="I913" s="12" t="s">
        <v>35</v>
      </c>
      <c r="J913" s="12" t="s">
        <v>36</v>
      </c>
    </row>
    <row r="914" spans="1:10" ht="70" x14ac:dyDescent="0.2">
      <c r="A914" s="12" t="s">
        <v>24</v>
      </c>
      <c r="B914" s="12">
        <v>1</v>
      </c>
      <c r="C914" s="12">
        <v>0</v>
      </c>
      <c r="D914" s="12">
        <v>1</v>
      </c>
      <c r="E914" s="12"/>
      <c r="F914" s="12" t="s">
        <v>124</v>
      </c>
      <c r="G914" s="12" t="s">
        <v>11</v>
      </c>
      <c r="H914" s="12">
        <v>4314488</v>
      </c>
      <c r="I914" s="12" t="s">
        <v>191</v>
      </c>
      <c r="J914" s="12" t="s">
        <v>192</v>
      </c>
    </row>
    <row r="915" spans="1:10" ht="70" x14ac:dyDescent="0.2">
      <c r="A915" s="12" t="s">
        <v>9</v>
      </c>
      <c r="B915" s="12">
        <v>1</v>
      </c>
      <c r="C915" s="12">
        <v>1</v>
      </c>
      <c r="D915" s="12">
        <v>0</v>
      </c>
      <c r="E915" s="12" t="s">
        <v>351</v>
      </c>
      <c r="F915" s="12"/>
      <c r="G915" s="12" t="s">
        <v>11</v>
      </c>
      <c r="H915" s="12">
        <v>8627872</v>
      </c>
      <c r="I915" s="12" t="s">
        <v>191</v>
      </c>
      <c r="J915" s="12" t="s">
        <v>192</v>
      </c>
    </row>
    <row r="916" spans="1:10" ht="56" x14ac:dyDescent="0.2">
      <c r="A916" s="12" t="s">
        <v>64</v>
      </c>
      <c r="B916" s="12">
        <v>1</v>
      </c>
      <c r="C916" s="12">
        <v>1</v>
      </c>
      <c r="D916" s="12">
        <v>0</v>
      </c>
      <c r="E916" s="12" t="s">
        <v>25</v>
      </c>
      <c r="F916" s="12"/>
      <c r="G916" s="12" t="s">
        <v>11</v>
      </c>
      <c r="H916" s="12">
        <v>3078271</v>
      </c>
      <c r="I916" s="12" t="s">
        <v>1106</v>
      </c>
      <c r="J916" s="12" t="s">
        <v>1107</v>
      </c>
    </row>
    <row r="917" spans="1:10" ht="84" x14ac:dyDescent="0.2">
      <c r="A917" s="12" t="s">
        <v>92</v>
      </c>
      <c r="B917" s="12">
        <v>1</v>
      </c>
      <c r="C917" s="12">
        <v>1</v>
      </c>
      <c r="D917" s="12">
        <v>0</v>
      </c>
      <c r="E917" s="12" t="s">
        <v>25</v>
      </c>
      <c r="F917" s="12"/>
      <c r="G917" s="12" t="s">
        <v>11</v>
      </c>
      <c r="H917" s="12">
        <v>3905970</v>
      </c>
      <c r="I917" s="12" t="s">
        <v>53</v>
      </c>
      <c r="J917" s="12" t="s">
        <v>54</v>
      </c>
    </row>
    <row r="918" spans="1:10" ht="84" x14ac:dyDescent="0.2">
      <c r="A918" s="12" t="s">
        <v>99</v>
      </c>
      <c r="B918" s="12">
        <v>3</v>
      </c>
      <c r="C918" s="12">
        <v>2</v>
      </c>
      <c r="D918" s="12">
        <v>1</v>
      </c>
      <c r="E918" s="12" t="s">
        <v>1411</v>
      </c>
      <c r="F918" s="12" t="s">
        <v>34</v>
      </c>
      <c r="G918" s="12" t="s">
        <v>11</v>
      </c>
      <c r="H918" s="12">
        <v>7818177</v>
      </c>
      <c r="I918" s="12" t="s">
        <v>141</v>
      </c>
      <c r="J918" s="12" t="s">
        <v>142</v>
      </c>
    </row>
    <row r="919" spans="1:10" ht="56" x14ac:dyDescent="0.2">
      <c r="A919" s="12" t="s">
        <v>64</v>
      </c>
      <c r="B919" s="12">
        <v>2</v>
      </c>
      <c r="C919" s="12">
        <v>1</v>
      </c>
      <c r="D919" s="12">
        <v>1</v>
      </c>
      <c r="E919" s="12" t="s">
        <v>106</v>
      </c>
      <c r="F919" s="12" t="s">
        <v>34</v>
      </c>
      <c r="G919" s="12" t="s">
        <v>11</v>
      </c>
      <c r="H919" s="12">
        <v>9510007</v>
      </c>
      <c r="I919" s="12" t="s">
        <v>45</v>
      </c>
      <c r="J919" s="12" t="s">
        <v>46</v>
      </c>
    </row>
    <row r="920" spans="1:10" ht="112" x14ac:dyDescent="0.2">
      <c r="A920" s="12" t="s">
        <v>24</v>
      </c>
      <c r="B920" s="12">
        <v>3</v>
      </c>
      <c r="C920" s="12">
        <v>2</v>
      </c>
      <c r="D920" s="12">
        <v>1</v>
      </c>
      <c r="E920" s="12" t="s">
        <v>2110</v>
      </c>
      <c r="F920" s="12" t="s">
        <v>34</v>
      </c>
      <c r="G920" s="12" t="s">
        <v>11</v>
      </c>
      <c r="H920" s="12">
        <v>5579793</v>
      </c>
      <c r="I920" s="12" t="s">
        <v>45</v>
      </c>
      <c r="J920" s="12" t="s">
        <v>46</v>
      </c>
    </row>
    <row r="921" spans="1:10" ht="140" x14ac:dyDescent="0.2">
      <c r="A921" s="12" t="s">
        <v>99</v>
      </c>
      <c r="B921" s="12">
        <v>4</v>
      </c>
      <c r="C921" s="12">
        <v>3</v>
      </c>
      <c r="D921" s="12">
        <v>1</v>
      </c>
      <c r="E921" s="12" t="s">
        <v>5329</v>
      </c>
      <c r="F921" s="12" t="s">
        <v>34</v>
      </c>
      <c r="G921" s="12" t="s">
        <v>11</v>
      </c>
      <c r="H921" s="12">
        <v>10053404</v>
      </c>
      <c r="I921" s="12" t="s">
        <v>646</v>
      </c>
      <c r="J921" s="12" t="s">
        <v>647</v>
      </c>
    </row>
    <row r="922" spans="1:10" ht="70" x14ac:dyDescent="0.2">
      <c r="A922" s="12" t="s">
        <v>92</v>
      </c>
      <c r="B922" s="12">
        <v>2</v>
      </c>
      <c r="C922" s="12">
        <v>1</v>
      </c>
      <c r="D922" s="12">
        <v>1</v>
      </c>
      <c r="E922" s="12" t="s">
        <v>341</v>
      </c>
      <c r="F922" s="12" t="s">
        <v>34</v>
      </c>
      <c r="G922" s="12" t="s">
        <v>11</v>
      </c>
      <c r="H922" s="12">
        <v>8788867</v>
      </c>
      <c r="I922" s="12" t="s">
        <v>131</v>
      </c>
      <c r="J922" s="12" t="s">
        <v>132</v>
      </c>
    </row>
    <row r="923" spans="1:10" ht="84" x14ac:dyDescent="0.2">
      <c r="A923" s="12" t="s">
        <v>92</v>
      </c>
      <c r="B923" s="12">
        <v>2</v>
      </c>
      <c r="C923" s="12">
        <v>1</v>
      </c>
      <c r="D923" s="12">
        <v>1</v>
      </c>
      <c r="E923" s="12" t="s">
        <v>44</v>
      </c>
      <c r="F923" s="12" t="s">
        <v>34</v>
      </c>
      <c r="G923" s="12" t="s">
        <v>11</v>
      </c>
      <c r="H923" s="12">
        <v>6348525</v>
      </c>
      <c r="I923" s="12" t="s">
        <v>141</v>
      </c>
      <c r="J923" s="12" t="s">
        <v>142</v>
      </c>
    </row>
    <row r="924" spans="1:10" ht="126" x14ac:dyDescent="0.2">
      <c r="A924" s="12" t="s">
        <v>92</v>
      </c>
      <c r="B924" s="12">
        <v>1</v>
      </c>
      <c r="C924" s="12">
        <v>1</v>
      </c>
      <c r="D924" s="12">
        <v>0</v>
      </c>
      <c r="E924" s="12" t="s">
        <v>25</v>
      </c>
      <c r="F924" s="12"/>
      <c r="G924" s="12" t="s">
        <v>11</v>
      </c>
      <c r="H924" s="12">
        <v>4313321</v>
      </c>
      <c r="I924" s="12" t="s">
        <v>1046</v>
      </c>
      <c r="J924" s="12" t="s">
        <v>1047</v>
      </c>
    </row>
    <row r="925" spans="1:10" ht="84" x14ac:dyDescent="0.2">
      <c r="A925" s="12" t="s">
        <v>9</v>
      </c>
      <c r="B925" s="12">
        <v>0</v>
      </c>
      <c r="C925" s="12">
        <v>0</v>
      </c>
      <c r="D925" s="12">
        <v>0</v>
      </c>
      <c r="E925" s="12"/>
      <c r="F925" s="12"/>
      <c r="G925" s="12" t="s">
        <v>11</v>
      </c>
      <c r="H925" s="12">
        <v>1606845</v>
      </c>
      <c r="I925" s="12" t="s">
        <v>646</v>
      </c>
      <c r="J925" s="12" t="s">
        <v>647</v>
      </c>
    </row>
    <row r="926" spans="1:10" ht="56" x14ac:dyDescent="0.2">
      <c r="A926" s="12" t="s">
        <v>9</v>
      </c>
      <c r="B926" s="12">
        <v>2</v>
      </c>
      <c r="C926" s="12">
        <v>1</v>
      </c>
      <c r="D926" s="12">
        <v>1</v>
      </c>
      <c r="E926" s="12" t="s">
        <v>44</v>
      </c>
      <c r="F926" s="12" t="s">
        <v>34</v>
      </c>
      <c r="G926" s="12" t="s">
        <v>11</v>
      </c>
      <c r="H926" s="12">
        <v>7421993</v>
      </c>
      <c r="I926" s="12" t="s">
        <v>45</v>
      </c>
      <c r="J926" s="12" t="s">
        <v>46</v>
      </c>
    </row>
    <row r="927" spans="1:10" ht="98" x14ac:dyDescent="0.2">
      <c r="A927" s="12" t="s">
        <v>9</v>
      </c>
      <c r="B927" s="12">
        <v>2</v>
      </c>
      <c r="C927" s="12">
        <v>1</v>
      </c>
      <c r="D927" s="12">
        <v>1</v>
      </c>
      <c r="E927" s="12" t="s">
        <v>467</v>
      </c>
      <c r="F927" s="12" t="s">
        <v>34</v>
      </c>
      <c r="G927" s="12" t="s">
        <v>11</v>
      </c>
      <c r="H927" s="12">
        <v>4231043</v>
      </c>
      <c r="I927" s="12" t="s">
        <v>144</v>
      </c>
      <c r="J927" s="12" t="s">
        <v>145</v>
      </c>
    </row>
    <row r="928" spans="1:10" ht="56" x14ac:dyDescent="0.2">
      <c r="A928" s="12" t="s">
        <v>9</v>
      </c>
      <c r="B928" s="12">
        <v>2</v>
      </c>
      <c r="C928" s="12">
        <v>1</v>
      </c>
      <c r="D928" s="12">
        <v>1</v>
      </c>
      <c r="E928" s="12" t="s">
        <v>44</v>
      </c>
      <c r="F928" s="12" t="s">
        <v>34</v>
      </c>
      <c r="G928" s="12" t="s">
        <v>11</v>
      </c>
      <c r="H928" s="12">
        <v>7880214</v>
      </c>
      <c r="I928" s="12" t="s">
        <v>669</v>
      </c>
      <c r="J928" s="12" t="s">
        <v>670</v>
      </c>
    </row>
    <row r="929" spans="1:10" ht="168" x14ac:dyDescent="0.2">
      <c r="A929" s="12" t="s">
        <v>50</v>
      </c>
      <c r="B929" s="12">
        <v>1</v>
      </c>
      <c r="C929" s="12">
        <v>1</v>
      </c>
      <c r="D929" s="12">
        <v>0</v>
      </c>
      <c r="E929" s="12" t="s">
        <v>149</v>
      </c>
      <c r="F929" s="12"/>
      <c r="G929" s="12" t="s">
        <v>11</v>
      </c>
      <c r="H929" s="12">
        <v>5544620</v>
      </c>
      <c r="I929" s="12" t="s">
        <v>2710</v>
      </c>
      <c r="J929" s="12" t="s">
        <v>2711</v>
      </c>
    </row>
    <row r="930" spans="1:10" ht="56" x14ac:dyDescent="0.2">
      <c r="A930" s="12" t="s">
        <v>101</v>
      </c>
      <c r="B930" s="12">
        <v>2</v>
      </c>
      <c r="C930" s="12">
        <v>1</v>
      </c>
      <c r="D930" s="12">
        <v>1</v>
      </c>
      <c r="E930" s="12" t="s">
        <v>106</v>
      </c>
      <c r="F930" s="12" t="s">
        <v>34</v>
      </c>
      <c r="G930" s="12" t="s">
        <v>11</v>
      </c>
      <c r="H930" s="12">
        <v>5248523</v>
      </c>
      <c r="I930" s="12" t="s">
        <v>45</v>
      </c>
      <c r="J930" s="12" t="s">
        <v>46</v>
      </c>
    </row>
    <row r="931" spans="1:10" ht="84" x14ac:dyDescent="0.2">
      <c r="A931" s="12" t="s">
        <v>101</v>
      </c>
      <c r="B931" s="12">
        <v>2</v>
      </c>
      <c r="C931" s="12">
        <v>1</v>
      </c>
      <c r="D931" s="12">
        <v>1</v>
      </c>
      <c r="E931" s="12" t="s">
        <v>123</v>
      </c>
      <c r="F931" s="12" t="s">
        <v>124</v>
      </c>
      <c r="G931" s="12" t="s">
        <v>11</v>
      </c>
      <c r="H931" s="12">
        <v>3718828</v>
      </c>
      <c r="I931" s="12" t="s">
        <v>2132</v>
      </c>
      <c r="J931" s="12" t="s">
        <v>2133</v>
      </c>
    </row>
    <row r="932" spans="1:10" ht="70" x14ac:dyDescent="0.2">
      <c r="A932" s="12" t="s">
        <v>9</v>
      </c>
      <c r="B932" s="12">
        <v>2</v>
      </c>
      <c r="C932" s="12">
        <v>1</v>
      </c>
      <c r="D932" s="12">
        <v>1</v>
      </c>
      <c r="E932" s="12" t="s">
        <v>896</v>
      </c>
      <c r="F932" s="12" t="s">
        <v>897</v>
      </c>
      <c r="G932" s="12" t="s">
        <v>11</v>
      </c>
      <c r="H932" s="12">
        <v>3201794</v>
      </c>
      <c r="I932" s="12" t="s">
        <v>2137</v>
      </c>
      <c r="J932" s="12" t="s">
        <v>2138</v>
      </c>
    </row>
    <row r="933" spans="1:10" ht="84" x14ac:dyDescent="0.2">
      <c r="A933" s="12" t="s">
        <v>243</v>
      </c>
      <c r="B933" s="12">
        <v>2</v>
      </c>
      <c r="C933" s="12">
        <v>1</v>
      </c>
      <c r="D933" s="12">
        <v>1</v>
      </c>
      <c r="E933" s="12" t="s">
        <v>123</v>
      </c>
      <c r="F933" s="12" t="s">
        <v>124</v>
      </c>
      <c r="G933" s="12" t="s">
        <v>11</v>
      </c>
      <c r="H933" s="12">
        <v>3540752</v>
      </c>
      <c r="I933" s="12" t="s">
        <v>2132</v>
      </c>
      <c r="J933" s="12" t="s">
        <v>2133</v>
      </c>
    </row>
    <row r="934" spans="1:10" ht="98" x14ac:dyDescent="0.2">
      <c r="A934" s="12" t="s">
        <v>24</v>
      </c>
      <c r="B934" s="12">
        <v>1</v>
      </c>
      <c r="C934" s="12">
        <v>1</v>
      </c>
      <c r="D934" s="12">
        <v>0</v>
      </c>
      <c r="E934" s="12" t="s">
        <v>25</v>
      </c>
      <c r="F934" s="12"/>
      <c r="G934" s="12" t="s">
        <v>11</v>
      </c>
      <c r="H934" s="12">
        <v>3718614</v>
      </c>
      <c r="I934" s="12" t="s">
        <v>153</v>
      </c>
      <c r="J934" s="12" t="s">
        <v>154</v>
      </c>
    </row>
    <row r="935" spans="1:10" ht="70" x14ac:dyDescent="0.2">
      <c r="A935" s="12" t="s">
        <v>101</v>
      </c>
      <c r="B935" s="12">
        <v>3</v>
      </c>
      <c r="C935" s="12">
        <v>2</v>
      </c>
      <c r="D935" s="12">
        <v>1</v>
      </c>
      <c r="E935" s="12" t="s">
        <v>341</v>
      </c>
      <c r="F935" s="12" t="s">
        <v>34</v>
      </c>
      <c r="G935" s="12" t="s">
        <v>11</v>
      </c>
      <c r="H935" s="12">
        <v>8669223</v>
      </c>
      <c r="I935" s="12" t="s">
        <v>131</v>
      </c>
      <c r="J935" s="12" t="s">
        <v>132</v>
      </c>
    </row>
    <row r="936" spans="1:10" ht="56" x14ac:dyDescent="0.2">
      <c r="A936" s="12" t="s">
        <v>9</v>
      </c>
      <c r="B936" s="12">
        <v>3</v>
      </c>
      <c r="C936" s="12">
        <v>2</v>
      </c>
      <c r="D936" s="12">
        <v>1</v>
      </c>
      <c r="E936" s="12" t="s">
        <v>945</v>
      </c>
      <c r="F936" s="12" t="s">
        <v>34</v>
      </c>
      <c r="G936" s="12" t="s">
        <v>11</v>
      </c>
      <c r="H936" s="12">
        <v>14540061</v>
      </c>
      <c r="I936" s="12" t="s">
        <v>486</v>
      </c>
      <c r="J936" s="12" t="s">
        <v>487</v>
      </c>
    </row>
    <row r="937" spans="1:10" ht="84" x14ac:dyDescent="0.2">
      <c r="A937" s="12" t="s">
        <v>212</v>
      </c>
      <c r="B937" s="12">
        <v>2</v>
      </c>
      <c r="C937" s="12">
        <v>1</v>
      </c>
      <c r="D937" s="12">
        <v>1</v>
      </c>
      <c r="E937" s="12" t="s">
        <v>341</v>
      </c>
      <c r="F937" s="12" t="s">
        <v>34</v>
      </c>
      <c r="G937" s="12" t="s">
        <v>11</v>
      </c>
      <c r="H937" s="12">
        <v>11397954</v>
      </c>
      <c r="I937" s="12" t="s">
        <v>646</v>
      </c>
      <c r="J937" s="12" t="s">
        <v>647</v>
      </c>
    </row>
    <row r="938" spans="1:10" ht="70" x14ac:dyDescent="0.2">
      <c r="A938" s="12" t="s">
        <v>85</v>
      </c>
      <c r="B938" s="12">
        <v>1</v>
      </c>
      <c r="C938" s="12">
        <v>1</v>
      </c>
      <c r="D938" s="12">
        <v>0</v>
      </c>
      <c r="E938" s="12" t="s">
        <v>123</v>
      </c>
      <c r="F938" s="12"/>
      <c r="G938" s="12" t="s">
        <v>11</v>
      </c>
      <c r="H938" s="12">
        <v>15636635</v>
      </c>
      <c r="I938" s="12" t="s">
        <v>125</v>
      </c>
      <c r="J938" s="12" t="s">
        <v>126</v>
      </c>
    </row>
    <row r="939" spans="1:10" ht="70" x14ac:dyDescent="0.2">
      <c r="A939" s="12" t="s">
        <v>101</v>
      </c>
      <c r="B939" s="12">
        <v>2</v>
      </c>
      <c r="C939" s="12">
        <v>1</v>
      </c>
      <c r="D939" s="12">
        <v>1</v>
      </c>
      <c r="E939" s="12" t="s">
        <v>123</v>
      </c>
      <c r="F939" s="12" t="s">
        <v>124</v>
      </c>
      <c r="G939" s="12" t="s">
        <v>11</v>
      </c>
      <c r="H939" s="12">
        <v>11679020</v>
      </c>
      <c r="I939" s="12" t="s">
        <v>125</v>
      </c>
      <c r="J939" s="12" t="s">
        <v>126</v>
      </c>
    </row>
    <row r="940" spans="1:10" ht="168" x14ac:dyDescent="0.2">
      <c r="A940" s="12" t="s">
        <v>17</v>
      </c>
      <c r="B940" s="12">
        <v>1</v>
      </c>
      <c r="C940" s="12">
        <v>1</v>
      </c>
      <c r="D940" s="12">
        <v>0</v>
      </c>
      <c r="E940" s="12" t="s">
        <v>351</v>
      </c>
      <c r="F940" s="12"/>
      <c r="G940" s="12" t="s">
        <v>11</v>
      </c>
      <c r="H940" s="12">
        <v>8789371</v>
      </c>
      <c r="I940" s="12" t="s">
        <v>2710</v>
      </c>
      <c r="J940" s="12" t="s">
        <v>2711</v>
      </c>
    </row>
    <row r="941" spans="1:10" ht="56" x14ac:dyDescent="0.2">
      <c r="A941" s="12" t="s">
        <v>9</v>
      </c>
      <c r="B941" s="12">
        <v>2</v>
      </c>
      <c r="C941" s="12">
        <v>1</v>
      </c>
      <c r="D941" s="12">
        <v>1</v>
      </c>
      <c r="E941" s="12" t="s">
        <v>467</v>
      </c>
      <c r="F941" s="12" t="s">
        <v>34</v>
      </c>
      <c r="G941" s="12" t="s">
        <v>11</v>
      </c>
      <c r="H941" s="12">
        <v>7472323</v>
      </c>
      <c r="I941" s="12" t="s">
        <v>45</v>
      </c>
      <c r="J941" s="12" t="s">
        <v>46</v>
      </c>
    </row>
    <row r="942" spans="1:10" ht="126" x14ac:dyDescent="0.2">
      <c r="A942" s="12" t="s">
        <v>143</v>
      </c>
      <c r="B942" s="12">
        <v>1</v>
      </c>
      <c r="C942" s="12">
        <v>1</v>
      </c>
      <c r="D942" s="12">
        <v>0</v>
      </c>
      <c r="E942" s="12" t="s">
        <v>65</v>
      </c>
      <c r="F942" s="12"/>
      <c r="G942" s="12" t="s">
        <v>11</v>
      </c>
      <c r="H942" s="12">
        <v>4484635</v>
      </c>
      <c r="I942" s="12" t="s">
        <v>66</v>
      </c>
      <c r="J942" s="12" t="s">
        <v>67</v>
      </c>
    </row>
    <row r="943" spans="1:10" ht="126" x14ac:dyDescent="0.2">
      <c r="A943" s="12" t="s">
        <v>143</v>
      </c>
      <c r="B943" s="12">
        <v>1</v>
      </c>
      <c r="C943" s="12">
        <v>1</v>
      </c>
      <c r="D943" s="12">
        <v>0</v>
      </c>
      <c r="E943" s="12" t="s">
        <v>65</v>
      </c>
      <c r="F943" s="12"/>
      <c r="G943" s="12" t="s">
        <v>11</v>
      </c>
      <c r="H943" s="12">
        <v>3712788</v>
      </c>
      <c r="I943" s="12" t="s">
        <v>66</v>
      </c>
      <c r="J943" s="12" t="s">
        <v>67</v>
      </c>
    </row>
    <row r="944" spans="1:10" ht="84" x14ac:dyDescent="0.2">
      <c r="A944" s="12" t="s">
        <v>17</v>
      </c>
      <c r="B944" s="12">
        <v>2</v>
      </c>
      <c r="C944" s="12">
        <v>1</v>
      </c>
      <c r="D944" s="12">
        <v>1</v>
      </c>
      <c r="E944" s="12" t="s">
        <v>44</v>
      </c>
      <c r="F944" s="12" t="s">
        <v>34</v>
      </c>
      <c r="G944" s="12" t="s">
        <v>11</v>
      </c>
      <c r="H944" s="12">
        <v>5192932</v>
      </c>
      <c r="I944" s="12" t="s">
        <v>141</v>
      </c>
      <c r="J944" s="12" t="s">
        <v>142</v>
      </c>
    </row>
    <row r="945" spans="1:10" ht="70" x14ac:dyDescent="0.2">
      <c r="A945" s="12" t="s">
        <v>9</v>
      </c>
      <c r="B945" s="12">
        <v>1</v>
      </c>
      <c r="C945" s="12">
        <v>1</v>
      </c>
      <c r="D945" s="12">
        <v>0</v>
      </c>
      <c r="E945" s="12" t="s">
        <v>2169</v>
      </c>
      <c r="F945" s="12"/>
      <c r="G945" s="12" t="s">
        <v>11</v>
      </c>
      <c r="H945" s="12">
        <v>13258032</v>
      </c>
      <c r="I945" s="12" t="s">
        <v>2170</v>
      </c>
      <c r="J945" s="12" t="s">
        <v>2171</v>
      </c>
    </row>
    <row r="946" spans="1:10" ht="84" x14ac:dyDescent="0.2">
      <c r="A946" s="12" t="s">
        <v>212</v>
      </c>
      <c r="B946" s="12">
        <v>2</v>
      </c>
      <c r="C946" s="12">
        <v>1</v>
      </c>
      <c r="D946" s="12">
        <v>1</v>
      </c>
      <c r="E946" s="12" t="s">
        <v>44</v>
      </c>
      <c r="F946" s="12" t="s">
        <v>34</v>
      </c>
      <c r="G946" s="12" t="s">
        <v>11</v>
      </c>
      <c r="H946" s="12">
        <v>4270447</v>
      </c>
      <c r="I946" s="12" t="s">
        <v>141</v>
      </c>
      <c r="J946" s="12" t="s">
        <v>142</v>
      </c>
    </row>
    <row r="947" spans="1:10" ht="70" x14ac:dyDescent="0.2">
      <c r="A947" s="12" t="s">
        <v>550</v>
      </c>
      <c r="B947" s="12">
        <v>2</v>
      </c>
      <c r="C947" s="12">
        <v>1</v>
      </c>
      <c r="D947" s="12">
        <v>1</v>
      </c>
      <c r="E947" s="12" t="s">
        <v>537</v>
      </c>
      <c r="F947" s="12" t="s">
        <v>124</v>
      </c>
      <c r="G947" s="12" t="s">
        <v>11</v>
      </c>
      <c r="H947" s="12">
        <v>8292955</v>
      </c>
      <c r="I947" s="12" t="s">
        <v>5330</v>
      </c>
      <c r="J947" s="12" t="s">
        <v>5331</v>
      </c>
    </row>
    <row r="948" spans="1:10" ht="70" x14ac:dyDescent="0.2">
      <c r="A948" s="12" t="s">
        <v>550</v>
      </c>
      <c r="B948" s="12">
        <v>2</v>
      </c>
      <c r="C948" s="12">
        <v>1</v>
      </c>
      <c r="D948" s="12">
        <v>1</v>
      </c>
      <c r="E948" s="12" t="s">
        <v>537</v>
      </c>
      <c r="F948" s="12" t="s">
        <v>124</v>
      </c>
      <c r="G948" s="12" t="s">
        <v>11</v>
      </c>
      <c r="H948" s="12">
        <v>8004370</v>
      </c>
      <c r="I948" s="12" t="s">
        <v>5332</v>
      </c>
      <c r="J948" s="12" t="s">
        <v>5333</v>
      </c>
    </row>
    <row r="949" spans="1:10" ht="70" x14ac:dyDescent="0.2">
      <c r="A949" s="12" t="s">
        <v>117</v>
      </c>
      <c r="B949" s="12">
        <v>2</v>
      </c>
      <c r="C949" s="12">
        <v>1</v>
      </c>
      <c r="D949" s="12">
        <v>1</v>
      </c>
      <c r="E949" s="12" t="s">
        <v>123</v>
      </c>
      <c r="F949" s="12" t="s">
        <v>124</v>
      </c>
      <c r="G949" s="12" t="s">
        <v>11</v>
      </c>
      <c r="H949" s="12">
        <v>14428031</v>
      </c>
      <c r="I949" s="12" t="s">
        <v>125</v>
      </c>
      <c r="J949" s="12" t="s">
        <v>126</v>
      </c>
    </row>
    <row r="950" spans="1:10" ht="84" x14ac:dyDescent="0.2">
      <c r="A950" s="12" t="s">
        <v>92</v>
      </c>
      <c r="B950" s="12">
        <v>4</v>
      </c>
      <c r="C950" s="12">
        <v>3</v>
      </c>
      <c r="D950" s="12">
        <v>1</v>
      </c>
      <c r="E950" s="12" t="s">
        <v>2175</v>
      </c>
      <c r="F950" s="12" t="s">
        <v>34</v>
      </c>
      <c r="G950" s="12" t="s">
        <v>11</v>
      </c>
      <c r="H950" s="12">
        <v>6032757</v>
      </c>
      <c r="I950" s="12" t="s">
        <v>131</v>
      </c>
      <c r="J950" s="12" t="s">
        <v>132</v>
      </c>
    </row>
    <row r="951" spans="1:10" ht="84" x14ac:dyDescent="0.2">
      <c r="A951" s="12" t="s">
        <v>143</v>
      </c>
      <c r="B951" s="12">
        <v>2</v>
      </c>
      <c r="C951" s="12">
        <v>1</v>
      </c>
      <c r="D951" s="12">
        <v>1</v>
      </c>
      <c r="E951" s="12" t="s">
        <v>341</v>
      </c>
      <c r="F951" s="12" t="s">
        <v>34</v>
      </c>
      <c r="G951" s="12" t="s">
        <v>11</v>
      </c>
      <c r="H951" s="12">
        <v>5000000</v>
      </c>
      <c r="I951" s="12" t="s">
        <v>646</v>
      </c>
      <c r="J951" s="12" t="s">
        <v>647</v>
      </c>
    </row>
    <row r="952" spans="1:10" ht="126" x14ac:dyDescent="0.2">
      <c r="A952" s="12" t="s">
        <v>243</v>
      </c>
      <c r="B952" s="12">
        <v>1</v>
      </c>
      <c r="C952" s="12">
        <v>1</v>
      </c>
      <c r="D952" s="12">
        <v>0</v>
      </c>
      <c r="E952" s="12" t="s">
        <v>65</v>
      </c>
      <c r="F952" s="12"/>
      <c r="G952" s="12" t="s">
        <v>11</v>
      </c>
      <c r="H952" s="12">
        <v>8795085</v>
      </c>
      <c r="I952" s="12" t="s">
        <v>66</v>
      </c>
      <c r="J952" s="12" t="s">
        <v>67</v>
      </c>
    </row>
    <row r="953" spans="1:10" ht="70" x14ac:dyDescent="0.2">
      <c r="A953" s="12" t="s">
        <v>77</v>
      </c>
      <c r="B953" s="12">
        <v>2</v>
      </c>
      <c r="C953" s="12">
        <v>1</v>
      </c>
      <c r="D953" s="12">
        <v>1</v>
      </c>
      <c r="E953" s="12" t="s">
        <v>123</v>
      </c>
      <c r="F953" s="12" t="s">
        <v>124</v>
      </c>
      <c r="G953" s="12" t="s">
        <v>11</v>
      </c>
      <c r="H953" s="12">
        <v>14206177</v>
      </c>
      <c r="I953" s="12" t="s">
        <v>125</v>
      </c>
      <c r="J953" s="12" t="s">
        <v>126</v>
      </c>
    </row>
    <row r="954" spans="1:10" ht="126" x14ac:dyDescent="0.2">
      <c r="A954" s="12" t="s">
        <v>17</v>
      </c>
      <c r="B954" s="12">
        <v>2</v>
      </c>
      <c r="C954" s="12">
        <v>2</v>
      </c>
      <c r="D954" s="12">
        <v>0</v>
      </c>
      <c r="E954" s="12" t="s">
        <v>71</v>
      </c>
      <c r="F954" s="12"/>
      <c r="G954" s="12" t="s">
        <v>11</v>
      </c>
      <c r="H954" s="12">
        <v>7208766</v>
      </c>
      <c r="I954" s="12" t="s">
        <v>53</v>
      </c>
      <c r="J954" s="12" t="s">
        <v>54</v>
      </c>
    </row>
    <row r="955" spans="1:10" ht="84" x14ac:dyDescent="0.2">
      <c r="A955" s="12" t="s">
        <v>101</v>
      </c>
      <c r="B955" s="12">
        <v>2</v>
      </c>
      <c r="C955" s="12">
        <v>1</v>
      </c>
      <c r="D955" s="12">
        <v>1</v>
      </c>
      <c r="E955" s="12" t="s">
        <v>44</v>
      </c>
      <c r="F955" s="12" t="s">
        <v>34</v>
      </c>
      <c r="G955" s="12" t="s">
        <v>11</v>
      </c>
      <c r="H955" s="12">
        <v>5212998</v>
      </c>
      <c r="I955" s="12" t="s">
        <v>141</v>
      </c>
      <c r="J955" s="12" t="s">
        <v>142</v>
      </c>
    </row>
    <row r="956" spans="1:10" ht="84" x14ac:dyDescent="0.2">
      <c r="A956" s="12" t="s">
        <v>9</v>
      </c>
      <c r="B956" s="12">
        <v>2</v>
      </c>
      <c r="C956" s="12">
        <v>1</v>
      </c>
      <c r="D956" s="12">
        <v>1</v>
      </c>
      <c r="E956" s="12" t="s">
        <v>524</v>
      </c>
      <c r="F956" s="12" t="s">
        <v>34</v>
      </c>
      <c r="G956" s="12" t="s">
        <v>11</v>
      </c>
      <c r="H956" s="12">
        <v>7634942</v>
      </c>
      <c r="I956" s="12" t="s">
        <v>1464</v>
      </c>
      <c r="J956" s="12" t="s">
        <v>1465</v>
      </c>
    </row>
    <row r="957" spans="1:10" ht="70" x14ac:dyDescent="0.2">
      <c r="A957" s="12" t="s">
        <v>99</v>
      </c>
      <c r="B957" s="12">
        <v>1</v>
      </c>
      <c r="C957" s="12">
        <v>1</v>
      </c>
      <c r="D957" s="12">
        <v>0</v>
      </c>
      <c r="E957" s="12" t="s">
        <v>640</v>
      </c>
      <c r="F957" s="12"/>
      <c r="G957" s="12" t="s">
        <v>11</v>
      </c>
      <c r="H957" s="12">
        <v>5400000</v>
      </c>
      <c r="I957" s="12" t="s">
        <v>2188</v>
      </c>
      <c r="J957" s="12" t="s">
        <v>2189</v>
      </c>
    </row>
    <row r="958" spans="1:10" ht="56" x14ac:dyDescent="0.2">
      <c r="A958" s="12" t="s">
        <v>99</v>
      </c>
      <c r="B958" s="12">
        <v>2</v>
      </c>
      <c r="C958" s="12">
        <v>1</v>
      </c>
      <c r="D958" s="12">
        <v>1</v>
      </c>
      <c r="E958" s="12" t="s">
        <v>44</v>
      </c>
      <c r="F958" s="12" t="s">
        <v>34</v>
      </c>
      <c r="G958" s="12" t="s">
        <v>11</v>
      </c>
      <c r="H958" s="12">
        <v>5293911</v>
      </c>
      <c r="I958" s="12" t="s">
        <v>1168</v>
      </c>
      <c r="J958" s="12" t="s">
        <v>1169</v>
      </c>
    </row>
    <row r="959" spans="1:10" ht="210" x14ac:dyDescent="0.2">
      <c r="A959" s="12" t="s">
        <v>212</v>
      </c>
      <c r="B959" s="12">
        <v>1</v>
      </c>
      <c r="C959" s="12">
        <v>1</v>
      </c>
      <c r="D959" s="12">
        <v>0</v>
      </c>
      <c r="E959" s="12" t="s">
        <v>25</v>
      </c>
      <c r="F959" s="12"/>
      <c r="G959" s="12" t="s">
        <v>11</v>
      </c>
      <c r="H959" s="12">
        <v>12679257</v>
      </c>
      <c r="I959" s="12" t="s">
        <v>118</v>
      </c>
      <c r="J959" s="12" t="s">
        <v>119</v>
      </c>
    </row>
    <row r="960" spans="1:10" ht="70" x14ac:dyDescent="0.2">
      <c r="A960" s="12" t="s">
        <v>9</v>
      </c>
      <c r="B960" s="12">
        <v>1</v>
      </c>
      <c r="C960" s="12">
        <v>1</v>
      </c>
      <c r="D960" s="12">
        <v>0</v>
      </c>
      <c r="E960" s="12" t="s">
        <v>954</v>
      </c>
      <c r="F960" s="12"/>
      <c r="G960" s="12" t="s">
        <v>11</v>
      </c>
      <c r="H960" s="12">
        <v>10826802</v>
      </c>
      <c r="I960" s="12" t="s">
        <v>5300</v>
      </c>
      <c r="J960" s="12" t="s">
        <v>5301</v>
      </c>
    </row>
    <row r="961" spans="1:10" ht="126" x14ac:dyDescent="0.2">
      <c r="A961" s="12" t="s">
        <v>64</v>
      </c>
      <c r="B961" s="12">
        <v>1</v>
      </c>
      <c r="C961" s="12">
        <v>1</v>
      </c>
      <c r="D961" s="12">
        <v>0</v>
      </c>
      <c r="E961" s="12" t="s">
        <v>65</v>
      </c>
      <c r="F961" s="12"/>
      <c r="G961" s="12" t="s">
        <v>11</v>
      </c>
      <c r="H961" s="12">
        <v>5598301</v>
      </c>
      <c r="I961" s="12" t="s">
        <v>66</v>
      </c>
      <c r="J961" s="12" t="s">
        <v>67</v>
      </c>
    </row>
    <row r="962" spans="1:10" ht="56" x14ac:dyDescent="0.2">
      <c r="A962" s="12" t="s">
        <v>64</v>
      </c>
      <c r="B962" s="12">
        <v>3</v>
      </c>
      <c r="C962" s="12">
        <v>2</v>
      </c>
      <c r="D962" s="12">
        <v>1</v>
      </c>
      <c r="E962" s="12" t="s">
        <v>185</v>
      </c>
      <c r="F962" s="12" t="s">
        <v>34</v>
      </c>
      <c r="G962" s="12" t="s">
        <v>11</v>
      </c>
      <c r="H962" s="12">
        <v>5572394</v>
      </c>
      <c r="I962" s="12" t="s">
        <v>45</v>
      </c>
      <c r="J962" s="12" t="s">
        <v>46</v>
      </c>
    </row>
    <row r="963" spans="1:10" ht="84" x14ac:dyDescent="0.2">
      <c r="A963" s="12" t="s">
        <v>101</v>
      </c>
      <c r="B963" s="12">
        <v>2</v>
      </c>
      <c r="C963" s="12">
        <v>1</v>
      </c>
      <c r="D963" s="12">
        <v>1</v>
      </c>
      <c r="E963" s="12" t="s">
        <v>44</v>
      </c>
      <c r="F963" s="12" t="s">
        <v>34</v>
      </c>
      <c r="G963" s="12" t="s">
        <v>11</v>
      </c>
      <c r="H963" s="12">
        <v>3163443</v>
      </c>
      <c r="I963" s="12" t="s">
        <v>141</v>
      </c>
      <c r="J963" s="12" t="s">
        <v>142</v>
      </c>
    </row>
    <row r="964" spans="1:10" ht="56" x14ac:dyDescent="0.2">
      <c r="A964" s="12" t="s">
        <v>143</v>
      </c>
      <c r="B964" s="12">
        <v>2</v>
      </c>
      <c r="C964" s="12">
        <v>1</v>
      </c>
      <c r="D964" s="12">
        <v>1</v>
      </c>
      <c r="E964" s="12" t="s">
        <v>341</v>
      </c>
      <c r="F964" s="12" t="s">
        <v>34</v>
      </c>
      <c r="G964" s="12" t="s">
        <v>11</v>
      </c>
      <c r="H964" s="12">
        <v>16250576</v>
      </c>
      <c r="I964" s="12" t="s">
        <v>125</v>
      </c>
      <c r="J964" s="12" t="s">
        <v>126</v>
      </c>
    </row>
    <row r="965" spans="1:10" ht="56" x14ac:dyDescent="0.2">
      <c r="A965" s="12" t="s">
        <v>105</v>
      </c>
      <c r="B965" s="12">
        <v>1</v>
      </c>
      <c r="C965" s="12">
        <v>1</v>
      </c>
      <c r="D965" s="12">
        <v>0</v>
      </c>
      <c r="E965" s="12" t="s">
        <v>25</v>
      </c>
      <c r="F965" s="12"/>
      <c r="G965" s="12" t="s">
        <v>11</v>
      </c>
      <c r="H965" s="12">
        <v>5393097</v>
      </c>
      <c r="I965" s="12" t="s">
        <v>301</v>
      </c>
      <c r="J965" s="12" t="s">
        <v>302</v>
      </c>
    </row>
    <row r="966" spans="1:10" ht="42" x14ac:dyDescent="0.2">
      <c r="A966" s="12" t="s">
        <v>9</v>
      </c>
      <c r="B966" s="12">
        <v>2</v>
      </c>
      <c r="C966" s="12">
        <v>1</v>
      </c>
      <c r="D966" s="12">
        <v>1</v>
      </c>
      <c r="E966" s="12" t="s">
        <v>467</v>
      </c>
      <c r="F966" s="12" t="s">
        <v>34</v>
      </c>
      <c r="G966" s="12" t="s">
        <v>11</v>
      </c>
      <c r="H966" s="12">
        <v>8514776</v>
      </c>
      <c r="I966" s="12" t="s">
        <v>363</v>
      </c>
      <c r="J966" s="12" t="s">
        <v>364</v>
      </c>
    </row>
    <row r="967" spans="1:10" ht="84" x14ac:dyDescent="0.2">
      <c r="A967" s="12" t="s">
        <v>143</v>
      </c>
      <c r="B967" s="12">
        <v>2</v>
      </c>
      <c r="C967" s="12">
        <v>1</v>
      </c>
      <c r="D967" s="12">
        <v>1</v>
      </c>
      <c r="E967" s="12" t="s">
        <v>44</v>
      </c>
      <c r="F967" s="12" t="s">
        <v>34</v>
      </c>
      <c r="G967" s="12" t="s">
        <v>11</v>
      </c>
      <c r="H967" s="12">
        <v>7221638</v>
      </c>
      <c r="I967" s="12" t="s">
        <v>141</v>
      </c>
      <c r="J967" s="12" t="s">
        <v>142</v>
      </c>
    </row>
    <row r="968" spans="1:10" ht="98" x14ac:dyDescent="0.2">
      <c r="A968" s="12" t="s">
        <v>9</v>
      </c>
      <c r="B968" s="12">
        <v>2</v>
      </c>
      <c r="C968" s="12">
        <v>2</v>
      </c>
      <c r="D968" s="12">
        <v>0</v>
      </c>
      <c r="E968" s="12" t="s">
        <v>2209</v>
      </c>
      <c r="F968" s="12"/>
      <c r="G968" s="12" t="s">
        <v>11</v>
      </c>
      <c r="H968" s="12">
        <v>11858260</v>
      </c>
      <c r="I968" s="12" t="s">
        <v>1464</v>
      </c>
      <c r="J968" s="12" t="s">
        <v>1465</v>
      </c>
    </row>
    <row r="969" spans="1:10" ht="84" x14ac:dyDescent="0.2">
      <c r="A969" s="12" t="s">
        <v>101</v>
      </c>
      <c r="B969" s="12">
        <v>2</v>
      </c>
      <c r="C969" s="12">
        <v>1</v>
      </c>
      <c r="D969" s="12">
        <v>1</v>
      </c>
      <c r="E969" s="12" t="s">
        <v>44</v>
      </c>
      <c r="F969" s="12" t="s">
        <v>34</v>
      </c>
      <c r="G969" s="12" t="s">
        <v>11</v>
      </c>
      <c r="H969" s="12">
        <v>5958987</v>
      </c>
      <c r="I969" s="12" t="s">
        <v>141</v>
      </c>
      <c r="J969" s="12" t="s">
        <v>142</v>
      </c>
    </row>
    <row r="970" spans="1:10" ht="154" x14ac:dyDescent="0.2">
      <c r="A970" s="12" t="s">
        <v>9</v>
      </c>
      <c r="B970" s="12">
        <v>1</v>
      </c>
      <c r="C970" s="12">
        <v>0</v>
      </c>
      <c r="D970" s="12">
        <v>1</v>
      </c>
      <c r="E970" s="12"/>
      <c r="F970" s="12" t="s">
        <v>654</v>
      </c>
      <c r="G970" s="12" t="s">
        <v>26</v>
      </c>
      <c r="H970" s="12">
        <v>6792977</v>
      </c>
      <c r="I970" s="12" t="s">
        <v>987</v>
      </c>
      <c r="J970" s="12" t="s">
        <v>988</v>
      </c>
    </row>
    <row r="971" spans="1:10" ht="140" x14ac:dyDescent="0.2">
      <c r="A971" s="12" t="s">
        <v>550</v>
      </c>
      <c r="B971" s="12">
        <v>3</v>
      </c>
      <c r="C971" s="12">
        <v>2</v>
      </c>
      <c r="D971" s="12">
        <v>1</v>
      </c>
      <c r="E971" s="12" t="s">
        <v>78</v>
      </c>
      <c r="F971" s="12" t="s">
        <v>79</v>
      </c>
      <c r="G971" s="12" t="s">
        <v>11</v>
      </c>
      <c r="H971" s="12">
        <v>8222107</v>
      </c>
      <c r="I971" s="12" t="s">
        <v>80</v>
      </c>
      <c r="J971" s="12" t="s">
        <v>81</v>
      </c>
    </row>
    <row r="972" spans="1:10" ht="112" x14ac:dyDescent="0.2">
      <c r="A972" s="12" t="s">
        <v>9</v>
      </c>
      <c r="B972" s="12">
        <v>1</v>
      </c>
      <c r="C972" s="12">
        <v>0</v>
      </c>
      <c r="D972" s="12">
        <v>1</v>
      </c>
      <c r="E972" s="12"/>
      <c r="F972" s="12" t="s">
        <v>52</v>
      </c>
      <c r="G972" s="12" t="s">
        <v>26</v>
      </c>
      <c r="H972" s="12">
        <v>11974669</v>
      </c>
      <c r="I972" s="12" t="s">
        <v>2216</v>
      </c>
      <c r="J972" s="12" t="s">
        <v>2217</v>
      </c>
    </row>
    <row r="973" spans="1:10" ht="70" x14ac:dyDescent="0.2">
      <c r="A973" s="12" t="s">
        <v>64</v>
      </c>
      <c r="B973" s="12">
        <v>1</v>
      </c>
      <c r="C973" s="12">
        <v>1</v>
      </c>
      <c r="D973" s="12">
        <v>0</v>
      </c>
      <c r="E973" s="12" t="s">
        <v>93</v>
      </c>
      <c r="F973" s="12"/>
      <c r="G973" s="12" t="s">
        <v>11</v>
      </c>
      <c r="H973" s="12">
        <v>8631247</v>
      </c>
      <c r="I973" s="12" t="s">
        <v>2370</v>
      </c>
      <c r="J973" s="12" t="s">
        <v>2371</v>
      </c>
    </row>
    <row r="974" spans="1:10" ht="84" x14ac:dyDescent="0.2">
      <c r="A974" s="12" t="s">
        <v>9</v>
      </c>
      <c r="B974" s="12">
        <v>2</v>
      </c>
      <c r="C974" s="12">
        <v>1</v>
      </c>
      <c r="D974" s="12">
        <v>1</v>
      </c>
      <c r="E974" s="12" t="s">
        <v>341</v>
      </c>
      <c r="F974" s="12" t="s">
        <v>34</v>
      </c>
      <c r="G974" s="12" t="s">
        <v>11</v>
      </c>
      <c r="H974" s="12">
        <v>6482878</v>
      </c>
      <c r="I974" s="12" t="s">
        <v>646</v>
      </c>
      <c r="J974" s="12" t="s">
        <v>647</v>
      </c>
    </row>
    <row r="975" spans="1:10" ht="140" x14ac:dyDescent="0.2">
      <c r="A975" s="12" t="s">
        <v>101</v>
      </c>
      <c r="B975" s="12">
        <v>2</v>
      </c>
      <c r="C975" s="12">
        <v>1</v>
      </c>
      <c r="D975" s="12">
        <v>1</v>
      </c>
      <c r="E975" s="12" t="s">
        <v>158</v>
      </c>
      <c r="F975" s="12" t="s">
        <v>159</v>
      </c>
      <c r="G975" s="12" t="s">
        <v>26</v>
      </c>
      <c r="H975" s="12">
        <v>6266952</v>
      </c>
      <c r="I975" s="12" t="s">
        <v>160</v>
      </c>
      <c r="J975" s="12" t="s">
        <v>161</v>
      </c>
    </row>
    <row r="976" spans="1:10" ht="112" x14ac:dyDescent="0.2">
      <c r="A976" s="12" t="s">
        <v>9</v>
      </c>
      <c r="B976" s="12">
        <v>0</v>
      </c>
      <c r="C976" s="12">
        <v>0</v>
      </c>
      <c r="D976" s="12">
        <v>0</v>
      </c>
      <c r="E976" s="12"/>
      <c r="F976" s="12"/>
      <c r="G976" s="12" t="s">
        <v>11</v>
      </c>
      <c r="H976" s="12">
        <v>8770528</v>
      </c>
      <c r="I976" s="12" t="s">
        <v>263</v>
      </c>
      <c r="J976" s="12" t="s">
        <v>264</v>
      </c>
    </row>
    <row r="977" spans="1:10" ht="56" x14ac:dyDescent="0.2">
      <c r="A977" s="12" t="s">
        <v>9</v>
      </c>
      <c r="B977" s="12">
        <v>2</v>
      </c>
      <c r="C977" s="12">
        <v>1</v>
      </c>
      <c r="D977" s="12">
        <v>1</v>
      </c>
      <c r="E977" s="12" t="s">
        <v>341</v>
      </c>
      <c r="F977" s="12" t="s">
        <v>34</v>
      </c>
      <c r="G977" s="12" t="s">
        <v>11</v>
      </c>
      <c r="H977" s="12">
        <v>4308741</v>
      </c>
      <c r="I977" s="12" t="s">
        <v>771</v>
      </c>
      <c r="J977" s="12" t="s">
        <v>772</v>
      </c>
    </row>
    <row r="978" spans="1:10" ht="70" x14ac:dyDescent="0.2">
      <c r="A978" s="12" t="s">
        <v>92</v>
      </c>
      <c r="B978" s="12">
        <v>0</v>
      </c>
      <c r="C978" s="12">
        <v>0</v>
      </c>
      <c r="D978" s="12">
        <v>0</v>
      </c>
      <c r="E978" s="12"/>
      <c r="F978" s="12"/>
      <c r="G978" s="12" t="s">
        <v>11</v>
      </c>
      <c r="H978" s="12">
        <v>3662109</v>
      </c>
      <c r="I978" s="12" t="s">
        <v>315</v>
      </c>
      <c r="J978" s="12" t="s">
        <v>316</v>
      </c>
    </row>
    <row r="979" spans="1:10" ht="126" x14ac:dyDescent="0.2">
      <c r="A979" s="12" t="s">
        <v>9</v>
      </c>
      <c r="B979" s="12">
        <v>1</v>
      </c>
      <c r="C979" s="12">
        <v>1</v>
      </c>
      <c r="D979" s="12">
        <v>0</v>
      </c>
      <c r="E979" s="12" t="s">
        <v>65</v>
      </c>
      <c r="F979" s="12"/>
      <c r="G979" s="12" t="s">
        <v>11</v>
      </c>
      <c r="H979" s="12">
        <v>14490174</v>
      </c>
      <c r="I979" s="12" t="s">
        <v>66</v>
      </c>
      <c r="J979" s="12" t="s">
        <v>67</v>
      </c>
    </row>
    <row r="980" spans="1:10" ht="140" x14ac:dyDescent="0.2">
      <c r="A980" s="12" t="s">
        <v>9</v>
      </c>
      <c r="B980" s="12">
        <v>2</v>
      </c>
      <c r="C980" s="12">
        <v>1</v>
      </c>
      <c r="D980" s="12">
        <v>1</v>
      </c>
      <c r="E980" s="12" t="s">
        <v>106</v>
      </c>
      <c r="F980" s="12" t="s">
        <v>34</v>
      </c>
      <c r="G980" s="12" t="s">
        <v>11</v>
      </c>
      <c r="H980" s="12">
        <v>11459136</v>
      </c>
      <c r="I980" s="12" t="s">
        <v>35</v>
      </c>
      <c r="J980" s="12" t="s">
        <v>36</v>
      </c>
    </row>
    <row r="981" spans="1:10" ht="140" x14ac:dyDescent="0.2">
      <c r="A981" s="12" t="s">
        <v>32</v>
      </c>
      <c r="B981" s="12">
        <v>2</v>
      </c>
      <c r="C981" s="12">
        <v>1</v>
      </c>
      <c r="D981" s="12">
        <v>1</v>
      </c>
      <c r="E981" s="12" t="s">
        <v>2230</v>
      </c>
      <c r="F981" s="12" t="s">
        <v>34</v>
      </c>
      <c r="G981" s="12" t="s">
        <v>11</v>
      </c>
      <c r="H981" s="12">
        <v>6408709</v>
      </c>
      <c r="I981" s="12" t="s">
        <v>35</v>
      </c>
      <c r="J981" s="12" t="s">
        <v>36</v>
      </c>
    </row>
    <row r="982" spans="1:10" ht="42" x14ac:dyDescent="0.2">
      <c r="A982" s="12" t="s">
        <v>117</v>
      </c>
      <c r="B982" s="12">
        <v>2</v>
      </c>
      <c r="C982" s="12">
        <v>1</v>
      </c>
      <c r="D982" s="12">
        <v>1</v>
      </c>
      <c r="E982" s="12" t="s">
        <v>415</v>
      </c>
      <c r="F982" s="12" t="s">
        <v>34</v>
      </c>
      <c r="G982" s="12" t="s">
        <v>11</v>
      </c>
      <c r="H982" s="12">
        <v>5376938</v>
      </c>
      <c r="I982" s="12" t="s">
        <v>416</v>
      </c>
      <c r="J982" s="12" t="s">
        <v>417</v>
      </c>
    </row>
    <row r="983" spans="1:10" ht="126" x14ac:dyDescent="0.2">
      <c r="A983" s="12" t="s">
        <v>143</v>
      </c>
      <c r="B983" s="12">
        <v>2</v>
      </c>
      <c r="C983" s="12">
        <v>2</v>
      </c>
      <c r="D983" s="12">
        <v>0</v>
      </c>
      <c r="E983" s="12" t="s">
        <v>71</v>
      </c>
      <c r="F983" s="12"/>
      <c r="G983" s="12" t="s">
        <v>11</v>
      </c>
      <c r="H983" s="12">
        <v>7342350</v>
      </c>
      <c r="I983" s="12" t="s">
        <v>2234</v>
      </c>
      <c r="J983" s="12" t="s">
        <v>2235</v>
      </c>
    </row>
    <row r="984" spans="1:10" ht="154" x14ac:dyDescent="0.2">
      <c r="A984" s="12" t="s">
        <v>550</v>
      </c>
      <c r="B984" s="12">
        <v>1</v>
      </c>
      <c r="C984" s="12">
        <v>1</v>
      </c>
      <c r="D984" s="12">
        <v>0</v>
      </c>
      <c r="E984" s="12" t="s">
        <v>640</v>
      </c>
      <c r="F984" s="12"/>
      <c r="G984" s="12" t="s">
        <v>11</v>
      </c>
      <c r="H984" s="12">
        <v>11880560</v>
      </c>
      <c r="I984" s="12" t="s">
        <v>1547</v>
      </c>
      <c r="J984" s="12" t="s">
        <v>1548</v>
      </c>
    </row>
    <row r="985" spans="1:10" ht="56" x14ac:dyDescent="0.2">
      <c r="A985" s="12" t="s">
        <v>101</v>
      </c>
      <c r="B985" s="12">
        <v>2</v>
      </c>
      <c r="C985" s="12">
        <v>1</v>
      </c>
      <c r="D985" s="12">
        <v>1</v>
      </c>
      <c r="E985" s="12" t="s">
        <v>668</v>
      </c>
      <c r="F985" s="12" t="s">
        <v>34</v>
      </c>
      <c r="G985" s="12" t="s">
        <v>11</v>
      </c>
      <c r="H985" s="12">
        <v>9206148</v>
      </c>
      <c r="I985" s="12" t="s">
        <v>669</v>
      </c>
      <c r="J985" s="12" t="s">
        <v>670</v>
      </c>
    </row>
    <row r="986" spans="1:10" ht="56" x14ac:dyDescent="0.2">
      <c r="A986" s="12" t="s">
        <v>92</v>
      </c>
      <c r="B986" s="12">
        <v>2</v>
      </c>
      <c r="C986" s="12">
        <v>1</v>
      </c>
      <c r="D986" s="12">
        <v>1</v>
      </c>
      <c r="E986" s="12" t="s">
        <v>668</v>
      </c>
      <c r="F986" s="12" t="s">
        <v>34</v>
      </c>
      <c r="G986" s="12" t="s">
        <v>11</v>
      </c>
      <c r="H986" s="12">
        <v>11899894</v>
      </c>
      <c r="I986" s="12" t="s">
        <v>669</v>
      </c>
      <c r="J986" s="12" t="s">
        <v>670</v>
      </c>
    </row>
    <row r="987" spans="1:10" ht="98" x14ac:dyDescent="0.2">
      <c r="A987" s="12" t="s">
        <v>24</v>
      </c>
      <c r="B987" s="12">
        <v>2</v>
      </c>
      <c r="C987" s="12">
        <v>0</v>
      </c>
      <c r="D987" s="12">
        <v>2</v>
      </c>
      <c r="E987" s="12"/>
      <c r="F987" s="12" t="s">
        <v>742</v>
      </c>
      <c r="G987" s="12" t="s">
        <v>11</v>
      </c>
      <c r="H987" s="12">
        <v>9160567</v>
      </c>
      <c r="I987" s="12" t="s">
        <v>144</v>
      </c>
      <c r="J987" s="12" t="s">
        <v>145</v>
      </c>
    </row>
    <row r="988" spans="1:10" ht="126" x14ac:dyDescent="0.2">
      <c r="A988" s="12" t="s">
        <v>101</v>
      </c>
      <c r="B988" s="12">
        <v>4</v>
      </c>
      <c r="C988" s="12">
        <v>2</v>
      </c>
      <c r="D988" s="12">
        <v>2</v>
      </c>
      <c r="E988" s="12" t="s">
        <v>2249</v>
      </c>
      <c r="F988" s="12" t="s">
        <v>985</v>
      </c>
      <c r="G988" s="12" t="s">
        <v>11</v>
      </c>
      <c r="H988" s="12">
        <v>4562331</v>
      </c>
      <c r="I988" s="12" t="s">
        <v>722</v>
      </c>
      <c r="J988" s="12" t="s">
        <v>723</v>
      </c>
    </row>
    <row r="989" spans="1:10" ht="112" x14ac:dyDescent="0.2">
      <c r="A989" s="12" t="s">
        <v>64</v>
      </c>
      <c r="B989" s="12">
        <v>2</v>
      </c>
      <c r="C989" s="12">
        <v>1</v>
      </c>
      <c r="D989" s="12">
        <v>1</v>
      </c>
      <c r="E989" s="12" t="s">
        <v>273</v>
      </c>
      <c r="F989" s="12" t="s">
        <v>34</v>
      </c>
      <c r="G989" s="12" t="s">
        <v>11</v>
      </c>
      <c r="H989" s="12">
        <v>11642081</v>
      </c>
      <c r="I989" s="12" t="s">
        <v>274</v>
      </c>
      <c r="J989" s="12" t="s">
        <v>275</v>
      </c>
    </row>
    <row r="990" spans="1:10" ht="182" x14ac:dyDescent="0.2">
      <c r="A990" s="12" t="s">
        <v>77</v>
      </c>
      <c r="B990" s="12">
        <v>1</v>
      </c>
      <c r="C990" s="12">
        <v>1</v>
      </c>
      <c r="D990" s="12">
        <v>0</v>
      </c>
      <c r="E990" s="12" t="s">
        <v>25</v>
      </c>
      <c r="F990" s="12"/>
      <c r="G990" s="12" t="s">
        <v>11</v>
      </c>
      <c r="H990" s="12">
        <v>10900000</v>
      </c>
      <c r="I990" s="12" t="s">
        <v>817</v>
      </c>
      <c r="J990" s="12" t="s">
        <v>818</v>
      </c>
    </row>
    <row r="991" spans="1:10" ht="56" x14ac:dyDescent="0.2">
      <c r="A991" s="12" t="s">
        <v>32</v>
      </c>
      <c r="B991" s="12">
        <v>2</v>
      </c>
      <c r="C991" s="12">
        <v>1</v>
      </c>
      <c r="D991" s="12">
        <v>1</v>
      </c>
      <c r="E991" s="12" t="s">
        <v>44</v>
      </c>
      <c r="F991" s="12" t="s">
        <v>34</v>
      </c>
      <c r="G991" s="12" t="s">
        <v>11</v>
      </c>
      <c r="H991" s="12">
        <v>3225705</v>
      </c>
      <c r="I991" s="12" t="s">
        <v>45</v>
      </c>
      <c r="J991" s="12" t="s">
        <v>46</v>
      </c>
    </row>
    <row r="992" spans="1:10" ht="84" x14ac:dyDescent="0.2">
      <c r="A992" s="12" t="s">
        <v>32</v>
      </c>
      <c r="B992" s="12">
        <v>2</v>
      </c>
      <c r="C992" s="12">
        <v>1</v>
      </c>
      <c r="D992" s="12">
        <v>1</v>
      </c>
      <c r="E992" s="12" t="s">
        <v>44</v>
      </c>
      <c r="F992" s="12" t="s">
        <v>34</v>
      </c>
      <c r="G992" s="12" t="s">
        <v>11</v>
      </c>
      <c r="H992" s="12">
        <v>5788950</v>
      </c>
      <c r="I992" s="12" t="s">
        <v>141</v>
      </c>
      <c r="J992" s="12" t="s">
        <v>142</v>
      </c>
    </row>
    <row r="993" spans="1:10" ht="84" x14ac:dyDescent="0.2">
      <c r="A993" s="12" t="s">
        <v>212</v>
      </c>
      <c r="B993" s="12">
        <v>3</v>
      </c>
      <c r="C993" s="12">
        <v>2</v>
      </c>
      <c r="D993" s="12">
        <v>1</v>
      </c>
      <c r="E993" s="12" t="s">
        <v>2260</v>
      </c>
      <c r="F993" s="12" t="s">
        <v>34</v>
      </c>
      <c r="G993" s="12" t="s">
        <v>11</v>
      </c>
      <c r="H993" s="12">
        <v>5353123</v>
      </c>
      <c r="I993" s="12" t="s">
        <v>1452</v>
      </c>
      <c r="J993" s="12" t="s">
        <v>1453</v>
      </c>
    </row>
    <row r="994" spans="1:10" ht="126" x14ac:dyDescent="0.2">
      <c r="A994" s="12" t="s">
        <v>101</v>
      </c>
      <c r="B994" s="12">
        <v>2</v>
      </c>
      <c r="C994" s="12">
        <v>1</v>
      </c>
      <c r="D994" s="12">
        <v>1</v>
      </c>
      <c r="E994" s="12" t="s">
        <v>1213</v>
      </c>
      <c r="F994" s="12" t="s">
        <v>159</v>
      </c>
      <c r="G994" s="12" t="s">
        <v>26</v>
      </c>
      <c r="H994" s="12">
        <v>25539311</v>
      </c>
      <c r="I994" s="12" t="s">
        <v>1124</v>
      </c>
      <c r="J994" s="12" t="s">
        <v>1125</v>
      </c>
    </row>
    <row r="995" spans="1:10" ht="126" x14ac:dyDescent="0.2">
      <c r="A995" s="12" t="s">
        <v>24</v>
      </c>
      <c r="B995" s="12">
        <v>1</v>
      </c>
      <c r="C995" s="12">
        <v>1</v>
      </c>
      <c r="D995" s="12">
        <v>0</v>
      </c>
      <c r="E995" s="12" t="s">
        <v>65</v>
      </c>
      <c r="F995" s="12"/>
      <c r="G995" s="12" t="s">
        <v>11</v>
      </c>
      <c r="H995" s="12">
        <v>5032427</v>
      </c>
      <c r="I995" s="12" t="s">
        <v>66</v>
      </c>
      <c r="J995" s="12" t="s">
        <v>67</v>
      </c>
    </row>
    <row r="996" spans="1:10" ht="140" x14ac:dyDescent="0.2">
      <c r="A996" s="12" t="s">
        <v>105</v>
      </c>
      <c r="B996" s="12">
        <v>2</v>
      </c>
      <c r="C996" s="12">
        <v>1</v>
      </c>
      <c r="D996" s="12">
        <v>1</v>
      </c>
      <c r="E996" s="12" t="s">
        <v>537</v>
      </c>
      <c r="F996" s="12" t="s">
        <v>124</v>
      </c>
      <c r="G996" s="12" t="s">
        <v>11</v>
      </c>
      <c r="H996" s="12">
        <v>6641235</v>
      </c>
      <c r="I996" s="12" t="s">
        <v>2266</v>
      </c>
      <c r="J996" s="12" t="s">
        <v>2267</v>
      </c>
    </row>
    <row r="997" spans="1:10" ht="84" x14ac:dyDescent="0.2">
      <c r="A997" s="12" t="s">
        <v>99</v>
      </c>
      <c r="B997" s="12">
        <v>1</v>
      </c>
      <c r="C997" s="12">
        <v>1</v>
      </c>
      <c r="D997" s="12">
        <v>0</v>
      </c>
      <c r="E997" s="12" t="s">
        <v>25</v>
      </c>
      <c r="F997" s="12"/>
      <c r="G997" s="12" t="s">
        <v>11</v>
      </c>
      <c r="H997" s="12">
        <v>3492146</v>
      </c>
      <c r="I997" s="12" t="s">
        <v>454</v>
      </c>
      <c r="J997" s="12" t="s">
        <v>455</v>
      </c>
    </row>
    <row r="998" spans="1:10" ht="154" x14ac:dyDescent="0.2">
      <c r="A998" s="12" t="s">
        <v>99</v>
      </c>
      <c r="B998" s="12">
        <v>1</v>
      </c>
      <c r="C998" s="12">
        <v>1</v>
      </c>
      <c r="D998" s="12">
        <v>0</v>
      </c>
      <c r="E998" s="12" t="s">
        <v>640</v>
      </c>
      <c r="F998" s="12"/>
      <c r="G998" s="12" t="s">
        <v>11</v>
      </c>
      <c r="H998" s="12">
        <v>15148584</v>
      </c>
      <c r="I998" s="12" t="s">
        <v>1547</v>
      </c>
      <c r="J998" s="12" t="s">
        <v>1548</v>
      </c>
    </row>
    <row r="999" spans="1:10" ht="140" x14ac:dyDescent="0.2">
      <c r="A999" s="12" t="s">
        <v>99</v>
      </c>
      <c r="B999" s="12">
        <v>3</v>
      </c>
      <c r="C999" s="12">
        <v>2</v>
      </c>
      <c r="D999" s="12">
        <v>1</v>
      </c>
      <c r="E999" s="12" t="s">
        <v>2314</v>
      </c>
      <c r="F999" s="12" t="s">
        <v>124</v>
      </c>
      <c r="G999" s="12" t="s">
        <v>11</v>
      </c>
      <c r="H999" s="12">
        <v>5940724</v>
      </c>
      <c r="I999" s="12" t="s">
        <v>5334</v>
      </c>
      <c r="J999" s="12" t="s">
        <v>5335</v>
      </c>
    </row>
    <row r="1000" spans="1:10" ht="84" x14ac:dyDescent="0.2">
      <c r="A1000" s="12" t="s">
        <v>9</v>
      </c>
      <c r="B1000" s="12">
        <v>1</v>
      </c>
      <c r="C1000" s="12">
        <v>0</v>
      </c>
      <c r="D1000" s="12">
        <v>1</v>
      </c>
      <c r="E1000" s="12"/>
      <c r="F1000" s="12" t="s">
        <v>124</v>
      </c>
      <c r="G1000" s="12" t="s">
        <v>26</v>
      </c>
      <c r="H1000" s="12">
        <v>12013282</v>
      </c>
      <c r="I1000" s="12" t="s">
        <v>955</v>
      </c>
      <c r="J1000" s="12" t="s">
        <v>956</v>
      </c>
    </row>
    <row r="1001" spans="1:10" ht="98" x14ac:dyDescent="0.2">
      <c r="A1001" s="12" t="s">
        <v>117</v>
      </c>
      <c r="B1001" s="12">
        <v>3</v>
      </c>
      <c r="C1001" s="12">
        <v>1</v>
      </c>
      <c r="D1001" s="12">
        <v>2</v>
      </c>
      <c r="E1001" s="12" t="s">
        <v>537</v>
      </c>
      <c r="F1001" s="12" t="s">
        <v>2275</v>
      </c>
      <c r="G1001" s="12" t="s">
        <v>11</v>
      </c>
      <c r="H1001" s="12">
        <v>7916140</v>
      </c>
      <c r="I1001" s="12" t="s">
        <v>2276</v>
      </c>
      <c r="J1001" s="12" t="s">
        <v>2277</v>
      </c>
    </row>
    <row r="1002" spans="1:10" ht="70" x14ac:dyDescent="0.2">
      <c r="A1002" s="12" t="s">
        <v>77</v>
      </c>
      <c r="B1002" s="12">
        <v>2</v>
      </c>
      <c r="C1002" s="12">
        <v>1</v>
      </c>
      <c r="D1002" s="12">
        <v>1</v>
      </c>
      <c r="E1002" s="12" t="s">
        <v>896</v>
      </c>
      <c r="F1002" s="12" t="s">
        <v>897</v>
      </c>
      <c r="G1002" s="12" t="s">
        <v>11</v>
      </c>
      <c r="H1002" s="12">
        <v>4133916</v>
      </c>
      <c r="I1002" s="12" t="s">
        <v>279</v>
      </c>
      <c r="J1002" s="12" t="s">
        <v>280</v>
      </c>
    </row>
    <row r="1003" spans="1:10" ht="70" x14ac:dyDescent="0.2">
      <c r="A1003" s="12" t="s">
        <v>64</v>
      </c>
      <c r="B1003" s="12">
        <v>1</v>
      </c>
      <c r="C1003" s="12">
        <v>1</v>
      </c>
      <c r="D1003" s="12">
        <v>0</v>
      </c>
      <c r="E1003" s="12" t="s">
        <v>93</v>
      </c>
      <c r="F1003" s="12"/>
      <c r="G1003" s="12" t="s">
        <v>11</v>
      </c>
      <c r="H1003" s="12">
        <v>9159566</v>
      </c>
      <c r="I1003" s="12" t="s">
        <v>233</v>
      </c>
      <c r="J1003" s="12" t="s">
        <v>234</v>
      </c>
    </row>
    <row r="1004" spans="1:10" ht="126" x14ac:dyDescent="0.2">
      <c r="A1004" s="12" t="s">
        <v>99</v>
      </c>
      <c r="B1004" s="12">
        <v>1</v>
      </c>
      <c r="C1004" s="12">
        <v>1</v>
      </c>
      <c r="D1004" s="12">
        <v>0</v>
      </c>
      <c r="E1004" s="12" t="s">
        <v>65</v>
      </c>
      <c r="F1004" s="12"/>
      <c r="G1004" s="12" t="s">
        <v>11</v>
      </c>
      <c r="H1004" s="12">
        <v>4727722</v>
      </c>
      <c r="I1004" s="12" t="s">
        <v>66</v>
      </c>
      <c r="J1004" s="12" t="s">
        <v>67</v>
      </c>
    </row>
    <row r="1005" spans="1:10" ht="56" x14ac:dyDescent="0.2">
      <c r="A1005" s="12" t="s">
        <v>9</v>
      </c>
      <c r="B1005" s="12">
        <v>3</v>
      </c>
      <c r="C1005" s="12">
        <v>2</v>
      </c>
      <c r="D1005" s="12">
        <v>1</v>
      </c>
      <c r="E1005" s="12" t="s">
        <v>40</v>
      </c>
      <c r="F1005" s="12" t="s">
        <v>34</v>
      </c>
      <c r="G1005" s="12" t="s">
        <v>11</v>
      </c>
      <c r="H1005" s="12">
        <v>19677240</v>
      </c>
      <c r="I1005" s="12" t="s">
        <v>45</v>
      </c>
      <c r="J1005" s="12" t="s">
        <v>46</v>
      </c>
    </row>
    <row r="1006" spans="1:10" ht="84" x14ac:dyDescent="0.2">
      <c r="A1006" s="12" t="s">
        <v>9</v>
      </c>
      <c r="B1006" s="12">
        <v>2</v>
      </c>
      <c r="C1006" s="12">
        <v>1</v>
      </c>
      <c r="D1006" s="12">
        <v>1</v>
      </c>
      <c r="E1006" s="12" t="s">
        <v>44</v>
      </c>
      <c r="F1006" s="12" t="s">
        <v>34</v>
      </c>
      <c r="G1006" s="12" t="s">
        <v>11</v>
      </c>
      <c r="H1006" s="12">
        <v>8248131</v>
      </c>
      <c r="I1006" s="12" t="s">
        <v>141</v>
      </c>
      <c r="J1006" s="12" t="s">
        <v>142</v>
      </c>
    </row>
    <row r="1007" spans="1:10" ht="84" x14ac:dyDescent="0.2">
      <c r="A1007" s="12" t="s">
        <v>143</v>
      </c>
      <c r="B1007" s="12">
        <v>3</v>
      </c>
      <c r="C1007" s="12">
        <v>2</v>
      </c>
      <c r="D1007" s="12">
        <v>1</v>
      </c>
      <c r="E1007" s="12" t="s">
        <v>5336</v>
      </c>
      <c r="F1007" s="12" t="s">
        <v>34</v>
      </c>
      <c r="G1007" s="12" t="s">
        <v>11</v>
      </c>
      <c r="H1007" s="12">
        <v>15032071</v>
      </c>
      <c r="I1007" s="12" t="s">
        <v>141</v>
      </c>
      <c r="J1007" s="12" t="s">
        <v>142</v>
      </c>
    </row>
    <row r="1008" spans="1:10" ht="70" x14ac:dyDescent="0.2">
      <c r="A1008" s="12" t="s">
        <v>17</v>
      </c>
      <c r="B1008" s="12">
        <v>1</v>
      </c>
      <c r="C1008" s="12">
        <v>1</v>
      </c>
      <c r="D1008" s="12">
        <v>0</v>
      </c>
      <c r="E1008" s="12" t="s">
        <v>123</v>
      </c>
      <c r="F1008" s="12"/>
      <c r="G1008" s="12" t="s">
        <v>11</v>
      </c>
      <c r="H1008" s="12">
        <v>8530760</v>
      </c>
      <c r="I1008" s="12" t="s">
        <v>125</v>
      </c>
      <c r="J1008" s="12" t="s">
        <v>126</v>
      </c>
    </row>
    <row r="1009" spans="1:10" ht="112" x14ac:dyDescent="0.2">
      <c r="A1009" s="12" t="s">
        <v>92</v>
      </c>
      <c r="B1009" s="12">
        <v>1</v>
      </c>
      <c r="C1009" s="12">
        <v>1</v>
      </c>
      <c r="D1009" s="12">
        <v>0</v>
      </c>
      <c r="E1009" s="12" t="s">
        <v>93</v>
      </c>
      <c r="F1009" s="12"/>
      <c r="G1009" s="12" t="s">
        <v>11</v>
      </c>
      <c r="H1009" s="12">
        <v>2828307</v>
      </c>
      <c r="I1009" s="12" t="s">
        <v>1858</v>
      </c>
      <c r="J1009" s="12" t="s">
        <v>1859</v>
      </c>
    </row>
    <row r="1010" spans="1:10" ht="84" x14ac:dyDescent="0.2">
      <c r="A1010" s="12" t="s">
        <v>92</v>
      </c>
      <c r="B1010" s="12">
        <v>2</v>
      </c>
      <c r="C1010" s="12">
        <v>1</v>
      </c>
      <c r="D1010" s="12">
        <v>1</v>
      </c>
      <c r="E1010" s="12" t="s">
        <v>341</v>
      </c>
      <c r="F1010" s="12" t="s">
        <v>34</v>
      </c>
      <c r="G1010" s="12" t="s">
        <v>11</v>
      </c>
      <c r="H1010" s="12">
        <v>3656356</v>
      </c>
      <c r="I1010" s="12" t="s">
        <v>646</v>
      </c>
      <c r="J1010" s="12" t="s">
        <v>647</v>
      </c>
    </row>
    <row r="1011" spans="1:10" ht="56" x14ac:dyDescent="0.2">
      <c r="A1011" s="12" t="s">
        <v>64</v>
      </c>
      <c r="B1011" s="12">
        <v>3</v>
      </c>
      <c r="C1011" s="12">
        <v>2</v>
      </c>
      <c r="D1011" s="12">
        <v>1</v>
      </c>
      <c r="E1011" s="12" t="s">
        <v>40</v>
      </c>
      <c r="F1011" s="12" t="s">
        <v>34</v>
      </c>
      <c r="G1011" s="12" t="s">
        <v>11</v>
      </c>
      <c r="H1011" s="12">
        <v>13335209</v>
      </c>
      <c r="I1011" s="12" t="s">
        <v>363</v>
      </c>
      <c r="J1011" s="12" t="s">
        <v>364</v>
      </c>
    </row>
    <row r="1012" spans="1:10" ht="56" x14ac:dyDescent="0.2">
      <c r="A1012" s="12" t="s">
        <v>85</v>
      </c>
      <c r="B1012" s="12">
        <v>1</v>
      </c>
      <c r="C1012" s="12">
        <v>1</v>
      </c>
      <c r="D1012" s="12">
        <v>0</v>
      </c>
      <c r="E1012" s="12" t="s">
        <v>25</v>
      </c>
      <c r="F1012" s="12"/>
      <c r="G1012" s="12" t="s">
        <v>11</v>
      </c>
      <c r="H1012" s="12">
        <v>4852767</v>
      </c>
      <c r="I1012" s="12" t="s">
        <v>301</v>
      </c>
      <c r="J1012" s="12" t="s">
        <v>302</v>
      </c>
    </row>
    <row r="1013" spans="1:10" ht="56" x14ac:dyDescent="0.2">
      <c r="A1013" s="12" t="s">
        <v>85</v>
      </c>
      <c r="B1013" s="12">
        <v>1</v>
      </c>
      <c r="C1013" s="12">
        <v>1</v>
      </c>
      <c r="D1013" s="12">
        <v>0</v>
      </c>
      <c r="E1013" s="12" t="s">
        <v>25</v>
      </c>
      <c r="F1013" s="12"/>
      <c r="G1013" s="12" t="s">
        <v>11</v>
      </c>
      <c r="H1013" s="12">
        <v>11699904</v>
      </c>
      <c r="I1013" s="12" t="s">
        <v>2299</v>
      </c>
      <c r="J1013" s="12" t="s">
        <v>2300</v>
      </c>
    </row>
    <row r="1014" spans="1:10" ht="112" x14ac:dyDescent="0.2">
      <c r="A1014" s="12" t="s">
        <v>9</v>
      </c>
      <c r="B1014" s="12">
        <v>1</v>
      </c>
      <c r="C1014" s="12">
        <v>1</v>
      </c>
      <c r="D1014" s="12">
        <v>0</v>
      </c>
      <c r="E1014" s="12" t="s">
        <v>351</v>
      </c>
      <c r="F1014" s="12"/>
      <c r="G1014" s="12" t="s">
        <v>11</v>
      </c>
      <c r="H1014" s="12">
        <v>6332417</v>
      </c>
      <c r="I1014" s="12" t="s">
        <v>1033</v>
      </c>
      <c r="J1014" s="12" t="s">
        <v>1034</v>
      </c>
    </row>
    <row r="1015" spans="1:10" ht="126" x14ac:dyDescent="0.2">
      <c r="A1015" s="12" t="s">
        <v>143</v>
      </c>
      <c r="B1015" s="12">
        <v>2</v>
      </c>
      <c r="C1015" s="12">
        <v>2</v>
      </c>
      <c r="D1015" s="12">
        <v>0</v>
      </c>
      <c r="E1015" s="12" t="s">
        <v>71</v>
      </c>
      <c r="F1015" s="12"/>
      <c r="G1015" s="12" t="s">
        <v>11</v>
      </c>
      <c r="H1015" s="12">
        <v>4391792</v>
      </c>
      <c r="I1015" s="12" t="s">
        <v>2299</v>
      </c>
      <c r="J1015" s="12" t="s">
        <v>2300</v>
      </c>
    </row>
    <row r="1016" spans="1:10" ht="98" x14ac:dyDescent="0.2">
      <c r="A1016" s="12" t="s">
        <v>92</v>
      </c>
      <c r="B1016" s="12">
        <v>1</v>
      </c>
      <c r="C1016" s="12">
        <v>1</v>
      </c>
      <c r="D1016" s="12">
        <v>0</v>
      </c>
      <c r="E1016" s="12" t="s">
        <v>25</v>
      </c>
      <c r="F1016" s="12"/>
      <c r="G1016" s="12" t="s">
        <v>11</v>
      </c>
      <c r="H1016" s="12">
        <v>5659661</v>
      </c>
      <c r="I1016" s="12" t="s">
        <v>153</v>
      </c>
      <c r="J1016" s="12" t="s">
        <v>154</v>
      </c>
    </row>
    <row r="1017" spans="1:10" ht="140" x14ac:dyDescent="0.2">
      <c r="A1017" s="12" t="s">
        <v>9</v>
      </c>
      <c r="B1017" s="12">
        <v>2</v>
      </c>
      <c r="C1017" s="12">
        <v>1</v>
      </c>
      <c r="D1017" s="12">
        <v>1</v>
      </c>
      <c r="E1017" s="12" t="s">
        <v>351</v>
      </c>
      <c r="F1017" s="12" t="s">
        <v>206</v>
      </c>
      <c r="G1017" s="12" t="s">
        <v>11</v>
      </c>
      <c r="H1017" s="12">
        <v>5836708</v>
      </c>
      <c r="I1017" s="12" t="s">
        <v>1208</v>
      </c>
      <c r="J1017" s="12" t="s">
        <v>1209</v>
      </c>
    </row>
    <row r="1018" spans="1:10" ht="70" x14ac:dyDescent="0.2">
      <c r="A1018" s="12" t="s">
        <v>77</v>
      </c>
      <c r="B1018" s="12">
        <v>2</v>
      </c>
      <c r="C1018" s="12">
        <v>1</v>
      </c>
      <c r="D1018" s="12">
        <v>1</v>
      </c>
      <c r="E1018" s="12" t="s">
        <v>537</v>
      </c>
      <c r="F1018" s="12" t="s">
        <v>124</v>
      </c>
      <c r="G1018" s="12" t="s">
        <v>11</v>
      </c>
      <c r="H1018" s="12">
        <v>4068833</v>
      </c>
      <c r="I1018" s="12" t="s">
        <v>577</v>
      </c>
      <c r="J1018" s="12" t="s">
        <v>578</v>
      </c>
    </row>
    <row r="1019" spans="1:10" ht="56" x14ac:dyDescent="0.2">
      <c r="A1019" s="12" t="s">
        <v>9</v>
      </c>
      <c r="B1019" s="12">
        <v>1</v>
      </c>
      <c r="C1019" s="12">
        <v>1</v>
      </c>
      <c r="D1019" s="12">
        <v>0</v>
      </c>
      <c r="E1019" s="12" t="s">
        <v>10</v>
      </c>
      <c r="F1019" s="12"/>
      <c r="G1019" s="12" t="s">
        <v>11</v>
      </c>
      <c r="H1019" s="12">
        <v>6686972</v>
      </c>
      <c r="I1019" s="12" t="s">
        <v>12</v>
      </c>
      <c r="J1019" s="12" t="s">
        <v>13</v>
      </c>
    </row>
    <row r="1020" spans="1:10" ht="140" x14ac:dyDescent="0.2">
      <c r="A1020" s="12" t="s">
        <v>9</v>
      </c>
      <c r="B1020" s="12">
        <v>1</v>
      </c>
      <c r="C1020" s="12">
        <v>1</v>
      </c>
      <c r="D1020" s="12">
        <v>0</v>
      </c>
      <c r="E1020" s="12" t="s">
        <v>158</v>
      </c>
      <c r="F1020" s="12"/>
      <c r="G1020" s="12" t="s">
        <v>26</v>
      </c>
      <c r="H1020" s="12">
        <v>16312401</v>
      </c>
      <c r="I1020" s="12" t="s">
        <v>160</v>
      </c>
      <c r="J1020" s="12" t="s">
        <v>161</v>
      </c>
    </row>
    <row r="1021" spans="1:10" ht="140" x14ac:dyDescent="0.2">
      <c r="A1021" s="12" t="s">
        <v>32</v>
      </c>
      <c r="B1021" s="12">
        <v>4</v>
      </c>
      <c r="C1021" s="12">
        <v>2</v>
      </c>
      <c r="D1021" s="12">
        <v>2</v>
      </c>
      <c r="E1021" s="12" t="s">
        <v>2314</v>
      </c>
      <c r="F1021" s="12" t="s">
        <v>985</v>
      </c>
      <c r="G1021" s="12" t="s">
        <v>11</v>
      </c>
      <c r="H1021" s="12">
        <v>10697923</v>
      </c>
      <c r="I1021" s="12" t="s">
        <v>577</v>
      </c>
      <c r="J1021" s="12" t="s">
        <v>578</v>
      </c>
    </row>
    <row r="1022" spans="1:10" ht="84" x14ac:dyDescent="0.2">
      <c r="A1022" s="12" t="s">
        <v>9</v>
      </c>
      <c r="B1022" s="12">
        <v>2</v>
      </c>
      <c r="C1022" s="12">
        <v>1</v>
      </c>
      <c r="D1022" s="12">
        <v>1</v>
      </c>
      <c r="E1022" s="12" t="s">
        <v>44</v>
      </c>
      <c r="F1022" s="12" t="s">
        <v>34</v>
      </c>
      <c r="G1022" s="12" t="s">
        <v>11</v>
      </c>
      <c r="H1022" s="12">
        <v>5761815</v>
      </c>
      <c r="I1022" s="12" t="s">
        <v>141</v>
      </c>
      <c r="J1022" s="12" t="s">
        <v>142</v>
      </c>
    </row>
    <row r="1023" spans="1:10" ht="70" x14ac:dyDescent="0.2">
      <c r="A1023" s="12" t="s">
        <v>64</v>
      </c>
      <c r="B1023" s="12">
        <v>2</v>
      </c>
      <c r="C1023" s="12">
        <v>1</v>
      </c>
      <c r="D1023" s="12">
        <v>1</v>
      </c>
      <c r="E1023" s="12" t="s">
        <v>123</v>
      </c>
      <c r="F1023" s="12" t="s">
        <v>124</v>
      </c>
      <c r="G1023" s="12" t="s">
        <v>11</v>
      </c>
      <c r="H1023" s="12">
        <v>3033555</v>
      </c>
      <c r="I1023" s="12" t="s">
        <v>1484</v>
      </c>
      <c r="J1023" s="12" t="s">
        <v>1485</v>
      </c>
    </row>
    <row r="1024" spans="1:10" ht="84" x14ac:dyDescent="0.2">
      <c r="A1024" s="12" t="s">
        <v>85</v>
      </c>
      <c r="B1024" s="12">
        <v>3</v>
      </c>
      <c r="C1024" s="12">
        <v>2</v>
      </c>
      <c r="D1024" s="12">
        <v>1</v>
      </c>
      <c r="E1024" s="12" t="s">
        <v>40</v>
      </c>
      <c r="F1024" s="12" t="s">
        <v>34</v>
      </c>
      <c r="G1024" s="12" t="s">
        <v>11</v>
      </c>
      <c r="H1024" s="12">
        <v>9009847</v>
      </c>
      <c r="I1024" s="12" t="s">
        <v>141</v>
      </c>
      <c r="J1024" s="12" t="s">
        <v>142</v>
      </c>
    </row>
    <row r="1025" spans="1:10" ht="126" x14ac:dyDescent="0.2">
      <c r="A1025" s="12" t="s">
        <v>24</v>
      </c>
      <c r="B1025" s="12">
        <v>1</v>
      </c>
      <c r="C1025" s="12">
        <v>1</v>
      </c>
      <c r="D1025" s="12">
        <v>0</v>
      </c>
      <c r="E1025" s="12" t="s">
        <v>25</v>
      </c>
      <c r="F1025" s="12"/>
      <c r="G1025" s="12" t="s">
        <v>11</v>
      </c>
      <c r="H1025" s="12">
        <v>3784140</v>
      </c>
      <c r="I1025" s="12" t="s">
        <v>27</v>
      </c>
      <c r="J1025" s="12" t="s">
        <v>28</v>
      </c>
    </row>
    <row r="1026" spans="1:10" ht="98" x14ac:dyDescent="0.2">
      <c r="A1026" s="12" t="s">
        <v>92</v>
      </c>
      <c r="B1026" s="12">
        <v>1</v>
      </c>
      <c r="C1026" s="12">
        <v>0</v>
      </c>
      <c r="D1026" s="12">
        <v>1</v>
      </c>
      <c r="E1026" s="12"/>
      <c r="F1026" s="12" t="s">
        <v>52</v>
      </c>
      <c r="G1026" s="12" t="s">
        <v>11</v>
      </c>
      <c r="H1026" s="12">
        <v>5100000</v>
      </c>
      <c r="I1026" s="12" t="s">
        <v>5337</v>
      </c>
      <c r="J1026" s="12" t="s">
        <v>5338</v>
      </c>
    </row>
    <row r="1027" spans="1:10" ht="56" x14ac:dyDescent="0.2">
      <c r="A1027" s="12" t="s">
        <v>212</v>
      </c>
      <c r="B1027" s="12">
        <v>2</v>
      </c>
      <c r="C1027" s="12">
        <v>1</v>
      </c>
      <c r="D1027" s="12">
        <v>1</v>
      </c>
      <c r="E1027" s="12" t="s">
        <v>106</v>
      </c>
      <c r="F1027" s="12" t="s">
        <v>34</v>
      </c>
      <c r="G1027" s="12" t="s">
        <v>11</v>
      </c>
      <c r="H1027" s="12">
        <v>4782173</v>
      </c>
      <c r="I1027" s="12" t="s">
        <v>2322</v>
      </c>
      <c r="J1027" s="12" t="s">
        <v>2323</v>
      </c>
    </row>
    <row r="1028" spans="1:10" ht="154" x14ac:dyDescent="0.2">
      <c r="A1028" s="12" t="s">
        <v>212</v>
      </c>
      <c r="B1028" s="12">
        <v>2</v>
      </c>
      <c r="C1028" s="12">
        <v>1</v>
      </c>
      <c r="D1028" s="12">
        <v>1</v>
      </c>
      <c r="E1028" s="12" t="s">
        <v>166</v>
      </c>
      <c r="F1028" s="12" t="s">
        <v>34</v>
      </c>
      <c r="G1028" s="12" t="s">
        <v>11</v>
      </c>
      <c r="H1028" s="12">
        <v>6352538</v>
      </c>
      <c r="I1028" s="12" t="s">
        <v>167</v>
      </c>
      <c r="J1028" s="12" t="s">
        <v>168</v>
      </c>
    </row>
    <row r="1029" spans="1:10" ht="56" x14ac:dyDescent="0.2">
      <c r="A1029" s="12" t="s">
        <v>212</v>
      </c>
      <c r="B1029" s="12">
        <v>2</v>
      </c>
      <c r="C1029" s="12">
        <v>1</v>
      </c>
      <c r="D1029" s="12">
        <v>1</v>
      </c>
      <c r="E1029" s="12" t="s">
        <v>467</v>
      </c>
      <c r="F1029" s="12" t="s">
        <v>34</v>
      </c>
      <c r="G1029" s="12" t="s">
        <v>11</v>
      </c>
      <c r="H1029" s="12">
        <v>14131416</v>
      </c>
      <c r="I1029" s="12" t="s">
        <v>45</v>
      </c>
      <c r="J1029" s="12" t="s">
        <v>46</v>
      </c>
    </row>
    <row r="1030" spans="1:10" ht="112" x14ac:dyDescent="0.2">
      <c r="A1030" s="12" t="s">
        <v>212</v>
      </c>
      <c r="B1030" s="12">
        <v>1</v>
      </c>
      <c r="C1030" s="12">
        <v>1</v>
      </c>
      <c r="D1030" s="12">
        <v>0</v>
      </c>
      <c r="E1030" s="12" t="s">
        <v>25</v>
      </c>
      <c r="F1030" s="12"/>
      <c r="G1030" s="12" t="s">
        <v>11</v>
      </c>
      <c r="H1030" s="12">
        <v>6519734</v>
      </c>
      <c r="I1030" s="12" t="s">
        <v>58</v>
      </c>
      <c r="J1030" s="12" t="s">
        <v>59</v>
      </c>
    </row>
    <row r="1031" spans="1:10" ht="98" x14ac:dyDescent="0.2">
      <c r="A1031" s="12" t="s">
        <v>212</v>
      </c>
      <c r="B1031" s="12">
        <v>2</v>
      </c>
      <c r="C1031" s="12">
        <v>2</v>
      </c>
      <c r="D1031" s="12">
        <v>0</v>
      </c>
      <c r="E1031" s="12" t="s">
        <v>1887</v>
      </c>
      <c r="F1031" s="12"/>
      <c r="G1031" s="12" t="s">
        <v>11</v>
      </c>
      <c r="H1031" s="12">
        <v>3563352</v>
      </c>
      <c r="I1031" s="12" t="s">
        <v>1361</v>
      </c>
      <c r="J1031" s="12" t="s">
        <v>1362</v>
      </c>
    </row>
    <row r="1032" spans="1:10" ht="98" x14ac:dyDescent="0.2">
      <c r="A1032" s="12" t="s">
        <v>212</v>
      </c>
      <c r="B1032" s="12">
        <v>1</v>
      </c>
      <c r="C1032" s="12">
        <v>1</v>
      </c>
      <c r="D1032" s="12">
        <v>0</v>
      </c>
      <c r="E1032" s="12" t="s">
        <v>2336</v>
      </c>
      <c r="F1032" s="12"/>
      <c r="G1032" s="12" t="s">
        <v>11</v>
      </c>
      <c r="H1032" s="12">
        <v>2790272</v>
      </c>
      <c r="I1032" s="12" t="s">
        <v>2337</v>
      </c>
      <c r="J1032" s="12" t="s">
        <v>2338</v>
      </c>
    </row>
    <row r="1033" spans="1:10" ht="84" x14ac:dyDescent="0.2">
      <c r="A1033" s="12" t="s">
        <v>212</v>
      </c>
      <c r="B1033" s="12">
        <v>1</v>
      </c>
      <c r="C1033" s="12">
        <v>1</v>
      </c>
      <c r="D1033" s="12">
        <v>0</v>
      </c>
      <c r="E1033" s="12" t="s">
        <v>25</v>
      </c>
      <c r="F1033" s="12"/>
      <c r="G1033" s="12" t="s">
        <v>11</v>
      </c>
      <c r="H1033" s="12">
        <v>5875000</v>
      </c>
      <c r="I1033" s="12" t="s">
        <v>72</v>
      </c>
      <c r="J1033" s="12" t="s">
        <v>73</v>
      </c>
    </row>
    <row r="1034" spans="1:10" ht="84" x14ac:dyDescent="0.2">
      <c r="A1034" s="12" t="s">
        <v>9</v>
      </c>
      <c r="B1034" s="12">
        <v>1</v>
      </c>
      <c r="C1034" s="12">
        <v>0</v>
      </c>
      <c r="D1034" s="12">
        <v>1</v>
      </c>
      <c r="E1034" s="12"/>
      <c r="F1034" s="12" t="s">
        <v>52</v>
      </c>
      <c r="G1034" s="12" t="s">
        <v>26</v>
      </c>
      <c r="H1034" s="12">
        <v>14016045</v>
      </c>
      <c r="I1034" s="12" t="s">
        <v>346</v>
      </c>
      <c r="J1034" s="12" t="s">
        <v>347</v>
      </c>
    </row>
    <row r="1035" spans="1:10" ht="84" x14ac:dyDescent="0.2">
      <c r="A1035" s="12" t="s">
        <v>143</v>
      </c>
      <c r="B1035" s="12">
        <v>2</v>
      </c>
      <c r="C1035" s="12">
        <v>1</v>
      </c>
      <c r="D1035" s="12">
        <v>1</v>
      </c>
      <c r="E1035" s="12" t="s">
        <v>44</v>
      </c>
      <c r="F1035" s="12" t="s">
        <v>34</v>
      </c>
      <c r="G1035" s="12" t="s">
        <v>11</v>
      </c>
      <c r="H1035" s="12">
        <v>15690424</v>
      </c>
      <c r="I1035" s="12" t="s">
        <v>141</v>
      </c>
      <c r="J1035" s="12" t="s">
        <v>142</v>
      </c>
    </row>
    <row r="1036" spans="1:10" ht="112" x14ac:dyDescent="0.2">
      <c r="A1036" s="12" t="s">
        <v>24</v>
      </c>
      <c r="B1036" s="12">
        <v>1</v>
      </c>
      <c r="C1036" s="12">
        <v>1</v>
      </c>
      <c r="D1036" s="12">
        <v>0</v>
      </c>
      <c r="E1036" s="12" t="s">
        <v>25</v>
      </c>
      <c r="F1036" s="12"/>
      <c r="G1036" s="12" t="s">
        <v>26</v>
      </c>
      <c r="H1036" s="12">
        <v>9877427</v>
      </c>
      <c r="I1036" s="12" t="s">
        <v>2347</v>
      </c>
      <c r="J1036" s="12" t="s">
        <v>2348</v>
      </c>
    </row>
    <row r="1037" spans="1:10" ht="84" x14ac:dyDescent="0.2">
      <c r="A1037" s="12" t="s">
        <v>50</v>
      </c>
      <c r="B1037" s="12">
        <v>2</v>
      </c>
      <c r="C1037" s="12">
        <v>1</v>
      </c>
      <c r="D1037" s="12">
        <v>1</v>
      </c>
      <c r="E1037" s="12" t="s">
        <v>44</v>
      </c>
      <c r="F1037" s="12" t="s">
        <v>34</v>
      </c>
      <c r="G1037" s="12" t="s">
        <v>11</v>
      </c>
      <c r="H1037" s="12">
        <v>5303640</v>
      </c>
      <c r="I1037" s="12" t="s">
        <v>141</v>
      </c>
      <c r="J1037" s="12" t="s">
        <v>142</v>
      </c>
    </row>
    <row r="1038" spans="1:10" ht="98" x14ac:dyDescent="0.2">
      <c r="A1038" s="12" t="s">
        <v>32</v>
      </c>
      <c r="B1038" s="12">
        <v>2</v>
      </c>
      <c r="C1038" s="12">
        <v>1</v>
      </c>
      <c r="D1038" s="12">
        <v>1</v>
      </c>
      <c r="E1038" s="12" t="s">
        <v>25</v>
      </c>
      <c r="F1038" s="12" t="s">
        <v>206</v>
      </c>
      <c r="G1038" s="12" t="s">
        <v>11</v>
      </c>
      <c r="H1038" s="12">
        <v>14462737</v>
      </c>
      <c r="I1038" s="12" t="s">
        <v>5339</v>
      </c>
      <c r="J1038" s="12" t="s">
        <v>5340</v>
      </c>
    </row>
    <row r="1039" spans="1:10" ht="56" x14ac:dyDescent="0.2">
      <c r="A1039" s="12" t="s">
        <v>17</v>
      </c>
      <c r="B1039" s="12">
        <v>1</v>
      </c>
      <c r="C1039" s="12">
        <v>0</v>
      </c>
      <c r="D1039" s="12">
        <v>1</v>
      </c>
      <c r="E1039" s="12"/>
      <c r="F1039" s="12" t="s">
        <v>213</v>
      </c>
      <c r="G1039" s="12" t="s">
        <v>26</v>
      </c>
      <c r="H1039" s="12">
        <v>2861002</v>
      </c>
      <c r="I1039" s="12" t="s">
        <v>180</v>
      </c>
      <c r="J1039" s="12" t="s">
        <v>181</v>
      </c>
    </row>
    <row r="1040" spans="1:10" ht="140" x14ac:dyDescent="0.2">
      <c r="A1040" s="12" t="s">
        <v>9</v>
      </c>
      <c r="B1040" s="12">
        <v>2</v>
      </c>
      <c r="C1040" s="12">
        <v>1</v>
      </c>
      <c r="D1040" s="12">
        <v>1</v>
      </c>
      <c r="E1040" s="12" t="s">
        <v>106</v>
      </c>
      <c r="F1040" s="12" t="s">
        <v>34</v>
      </c>
      <c r="G1040" s="12" t="s">
        <v>11</v>
      </c>
      <c r="H1040" s="12">
        <v>12675000</v>
      </c>
      <c r="I1040" s="12" t="s">
        <v>35</v>
      </c>
      <c r="J1040" s="12" t="s">
        <v>36</v>
      </c>
    </row>
    <row r="1041" spans="1:10" ht="126" x14ac:dyDescent="0.2">
      <c r="A1041" s="12" t="s">
        <v>9</v>
      </c>
      <c r="B1041" s="12">
        <v>2</v>
      </c>
      <c r="C1041" s="12">
        <v>2</v>
      </c>
      <c r="D1041" s="12">
        <v>0</v>
      </c>
      <c r="E1041" s="12" t="s">
        <v>71</v>
      </c>
      <c r="F1041" s="12"/>
      <c r="G1041" s="12" t="s">
        <v>11</v>
      </c>
      <c r="H1041" s="12">
        <v>8281594</v>
      </c>
      <c r="I1041" s="12" t="s">
        <v>2361</v>
      </c>
      <c r="J1041" s="12" t="s">
        <v>2362</v>
      </c>
    </row>
    <row r="1042" spans="1:10" ht="112" x14ac:dyDescent="0.2">
      <c r="A1042" s="12" t="s">
        <v>9</v>
      </c>
      <c r="B1042" s="12">
        <v>2</v>
      </c>
      <c r="C1042" s="12">
        <v>1</v>
      </c>
      <c r="D1042" s="12">
        <v>1</v>
      </c>
      <c r="E1042" s="12" t="s">
        <v>273</v>
      </c>
      <c r="F1042" s="12" t="s">
        <v>34</v>
      </c>
      <c r="G1042" s="12" t="s">
        <v>11</v>
      </c>
      <c r="H1042" s="12">
        <v>7054333</v>
      </c>
      <c r="I1042" s="12" t="s">
        <v>274</v>
      </c>
      <c r="J1042" s="12" t="s">
        <v>275</v>
      </c>
    </row>
    <row r="1043" spans="1:10" ht="42" x14ac:dyDescent="0.2">
      <c r="A1043" s="12" t="s">
        <v>9</v>
      </c>
      <c r="B1043" s="12">
        <v>2</v>
      </c>
      <c r="C1043" s="12">
        <v>1</v>
      </c>
      <c r="D1043" s="12">
        <v>1</v>
      </c>
      <c r="E1043" s="12" t="s">
        <v>467</v>
      </c>
      <c r="F1043" s="12" t="s">
        <v>34</v>
      </c>
      <c r="G1043" s="12" t="s">
        <v>11</v>
      </c>
      <c r="H1043" s="12">
        <v>13408178</v>
      </c>
      <c r="I1043" s="12" t="s">
        <v>363</v>
      </c>
      <c r="J1043" s="12" t="s">
        <v>364</v>
      </c>
    </row>
    <row r="1044" spans="1:10" ht="84" x14ac:dyDescent="0.2">
      <c r="A1044" s="12" t="s">
        <v>92</v>
      </c>
      <c r="B1044" s="12">
        <v>1</v>
      </c>
      <c r="C1044" s="12">
        <v>0</v>
      </c>
      <c r="D1044" s="12">
        <v>1</v>
      </c>
      <c r="E1044" s="12"/>
      <c r="F1044" s="12" t="s">
        <v>52</v>
      </c>
      <c r="G1044" s="12" t="s">
        <v>26</v>
      </c>
      <c r="H1044" s="12">
        <v>7900000</v>
      </c>
      <c r="I1044" s="12" t="s">
        <v>2367</v>
      </c>
      <c r="J1044" s="12" t="s">
        <v>2368</v>
      </c>
    </row>
    <row r="1045" spans="1:10" ht="84" x14ac:dyDescent="0.2">
      <c r="A1045" s="12" t="s">
        <v>117</v>
      </c>
      <c r="B1045" s="12">
        <v>2</v>
      </c>
      <c r="C1045" s="12">
        <v>1</v>
      </c>
      <c r="D1045" s="12">
        <v>1</v>
      </c>
      <c r="E1045" s="12" t="s">
        <v>106</v>
      </c>
      <c r="F1045" s="12" t="s">
        <v>34</v>
      </c>
      <c r="G1045" s="12" t="s">
        <v>11</v>
      </c>
      <c r="H1045" s="12">
        <v>4669219</v>
      </c>
      <c r="I1045" s="12" t="s">
        <v>141</v>
      </c>
      <c r="J1045" s="12" t="s">
        <v>142</v>
      </c>
    </row>
    <row r="1046" spans="1:10" ht="70" x14ac:dyDescent="0.2">
      <c r="A1046" s="12" t="s">
        <v>64</v>
      </c>
      <c r="B1046" s="12">
        <v>2</v>
      </c>
      <c r="C1046" s="12">
        <v>1</v>
      </c>
      <c r="D1046" s="12">
        <v>1</v>
      </c>
      <c r="E1046" s="12" t="s">
        <v>93</v>
      </c>
      <c r="F1046" s="12" t="s">
        <v>79</v>
      </c>
      <c r="G1046" s="12" t="s">
        <v>11</v>
      </c>
      <c r="H1046" s="12">
        <v>4586554</v>
      </c>
      <c r="I1046" s="12" t="s">
        <v>2370</v>
      </c>
      <c r="J1046" s="12" t="s">
        <v>2371</v>
      </c>
    </row>
    <row r="1047" spans="1:10" ht="84" x14ac:dyDescent="0.2">
      <c r="A1047" s="12" t="s">
        <v>212</v>
      </c>
      <c r="B1047" s="12">
        <v>2</v>
      </c>
      <c r="C1047" s="12">
        <v>1</v>
      </c>
      <c r="D1047" s="12">
        <v>1</v>
      </c>
      <c r="E1047" s="12" t="s">
        <v>44</v>
      </c>
      <c r="F1047" s="12" t="s">
        <v>34</v>
      </c>
      <c r="G1047" s="12" t="s">
        <v>11</v>
      </c>
      <c r="H1047" s="12">
        <v>11097400</v>
      </c>
      <c r="I1047" s="12" t="s">
        <v>141</v>
      </c>
      <c r="J1047" s="12" t="s">
        <v>142</v>
      </c>
    </row>
    <row r="1048" spans="1:10" ht="56" x14ac:dyDescent="0.2">
      <c r="A1048" s="12" t="s">
        <v>85</v>
      </c>
      <c r="B1048" s="12">
        <v>2</v>
      </c>
      <c r="C1048" s="12">
        <v>1</v>
      </c>
      <c r="D1048" s="12">
        <v>1</v>
      </c>
      <c r="E1048" s="12" t="s">
        <v>668</v>
      </c>
      <c r="F1048" s="12" t="s">
        <v>34</v>
      </c>
      <c r="G1048" s="12" t="s">
        <v>11</v>
      </c>
      <c r="H1048" s="12">
        <v>4398823</v>
      </c>
      <c r="I1048" s="12" t="s">
        <v>669</v>
      </c>
      <c r="J1048" s="12" t="s">
        <v>670</v>
      </c>
    </row>
    <row r="1049" spans="1:10" ht="70" x14ac:dyDescent="0.2">
      <c r="A1049" s="12" t="s">
        <v>101</v>
      </c>
      <c r="B1049" s="12">
        <v>1</v>
      </c>
      <c r="C1049" s="12">
        <v>1</v>
      </c>
      <c r="D1049" s="12">
        <v>0</v>
      </c>
      <c r="E1049" s="12" t="s">
        <v>93</v>
      </c>
      <c r="F1049" s="12"/>
      <c r="G1049" s="12" t="s">
        <v>11</v>
      </c>
      <c r="H1049" s="12">
        <v>3568302</v>
      </c>
      <c r="I1049" s="12" t="s">
        <v>233</v>
      </c>
      <c r="J1049" s="12" t="s">
        <v>234</v>
      </c>
    </row>
    <row r="1050" spans="1:10" ht="140" x14ac:dyDescent="0.2">
      <c r="A1050" s="12" t="s">
        <v>17</v>
      </c>
      <c r="B1050" s="12">
        <v>2</v>
      </c>
      <c r="C1050" s="12">
        <v>1</v>
      </c>
      <c r="D1050" s="12">
        <v>1</v>
      </c>
      <c r="E1050" s="12" t="s">
        <v>524</v>
      </c>
      <c r="F1050" s="12" t="s">
        <v>34</v>
      </c>
      <c r="G1050" s="12" t="s">
        <v>11</v>
      </c>
      <c r="H1050" s="12">
        <v>5815895</v>
      </c>
      <c r="I1050" s="12" t="s">
        <v>35</v>
      </c>
      <c r="J1050" s="12" t="s">
        <v>36</v>
      </c>
    </row>
    <row r="1051" spans="1:10" ht="98" x14ac:dyDescent="0.2">
      <c r="A1051" s="12" t="s">
        <v>9</v>
      </c>
      <c r="B1051" s="12">
        <v>1</v>
      </c>
      <c r="C1051" s="12">
        <v>1</v>
      </c>
      <c r="D1051" s="12">
        <v>0</v>
      </c>
      <c r="E1051" s="12" t="s">
        <v>2336</v>
      </c>
      <c r="F1051" s="12"/>
      <c r="G1051" s="12" t="s">
        <v>11</v>
      </c>
      <c r="H1051" s="12">
        <v>3483417</v>
      </c>
      <c r="I1051" s="12" t="s">
        <v>2337</v>
      </c>
      <c r="J1051" s="12" t="s">
        <v>2338</v>
      </c>
    </row>
    <row r="1052" spans="1:10" ht="112" x14ac:dyDescent="0.2">
      <c r="A1052" s="12" t="s">
        <v>9</v>
      </c>
      <c r="B1052" s="12">
        <v>1</v>
      </c>
      <c r="C1052" s="12">
        <v>1</v>
      </c>
      <c r="D1052" s="12">
        <v>0</v>
      </c>
      <c r="E1052" s="12" t="s">
        <v>25</v>
      </c>
      <c r="F1052" s="12"/>
      <c r="G1052" s="12" t="s">
        <v>11</v>
      </c>
      <c r="H1052" s="12">
        <v>20380958</v>
      </c>
      <c r="I1052" s="12" t="s">
        <v>58</v>
      </c>
      <c r="J1052" s="12" t="s">
        <v>59</v>
      </c>
    </row>
    <row r="1053" spans="1:10" ht="28" x14ac:dyDescent="0.2">
      <c r="A1053" s="12" t="s">
        <v>550</v>
      </c>
      <c r="B1053" s="12">
        <v>2</v>
      </c>
      <c r="C1053" s="12">
        <v>1</v>
      </c>
      <c r="D1053" s="12">
        <v>1</v>
      </c>
      <c r="E1053" s="12" t="s">
        <v>467</v>
      </c>
      <c r="F1053" s="12" t="s">
        <v>34</v>
      </c>
      <c r="G1053" s="12" t="s">
        <v>11</v>
      </c>
      <c r="H1053" s="12">
        <v>4647535</v>
      </c>
      <c r="I1053" s="12" t="s">
        <v>363</v>
      </c>
      <c r="J1053" s="12" t="s">
        <v>364</v>
      </c>
    </row>
    <row r="1054" spans="1:10" ht="56" x14ac:dyDescent="0.2">
      <c r="A1054" s="12" t="s">
        <v>143</v>
      </c>
      <c r="B1054" s="12">
        <v>2</v>
      </c>
      <c r="C1054" s="12">
        <v>1</v>
      </c>
      <c r="D1054" s="12">
        <v>1</v>
      </c>
      <c r="E1054" s="12" t="s">
        <v>341</v>
      </c>
      <c r="F1054" s="12" t="s">
        <v>34</v>
      </c>
      <c r="G1054" s="12" t="s">
        <v>11</v>
      </c>
      <c r="H1054" s="12">
        <v>4126655</v>
      </c>
      <c r="I1054" s="12" t="s">
        <v>2392</v>
      </c>
      <c r="J1054" s="12" t="s">
        <v>2393</v>
      </c>
    </row>
    <row r="1055" spans="1:10" ht="84" x14ac:dyDescent="0.2">
      <c r="A1055" s="12" t="s">
        <v>9</v>
      </c>
      <c r="B1055" s="12">
        <v>0</v>
      </c>
      <c r="C1055" s="12">
        <v>0</v>
      </c>
      <c r="D1055" s="12">
        <v>0</v>
      </c>
      <c r="E1055" s="12"/>
      <c r="F1055" s="12"/>
      <c r="G1055" s="12" t="s">
        <v>11</v>
      </c>
      <c r="H1055" s="12">
        <v>3750500</v>
      </c>
      <c r="I1055" s="12" t="s">
        <v>2468</v>
      </c>
      <c r="J1055" s="12" t="s">
        <v>2469</v>
      </c>
    </row>
    <row r="1056" spans="1:10" ht="84" x14ac:dyDescent="0.2">
      <c r="A1056" s="12" t="s">
        <v>9</v>
      </c>
      <c r="B1056" s="12">
        <v>2</v>
      </c>
      <c r="C1056" s="12">
        <v>1</v>
      </c>
      <c r="D1056" s="12">
        <v>1</v>
      </c>
      <c r="E1056" s="12" t="s">
        <v>44</v>
      </c>
      <c r="F1056" s="12" t="s">
        <v>34</v>
      </c>
      <c r="G1056" s="12" t="s">
        <v>11</v>
      </c>
      <c r="H1056" s="12">
        <v>6397133</v>
      </c>
      <c r="I1056" s="12" t="s">
        <v>141</v>
      </c>
      <c r="J1056" s="12" t="s">
        <v>142</v>
      </c>
    </row>
    <row r="1057" spans="1:10" ht="84" x14ac:dyDescent="0.2">
      <c r="A1057" s="12" t="s">
        <v>92</v>
      </c>
      <c r="B1057" s="12">
        <v>2</v>
      </c>
      <c r="C1057" s="12">
        <v>1</v>
      </c>
      <c r="D1057" s="12">
        <v>1</v>
      </c>
      <c r="E1057" s="12" t="s">
        <v>44</v>
      </c>
      <c r="F1057" s="12" t="s">
        <v>34</v>
      </c>
      <c r="G1057" s="12" t="s">
        <v>11</v>
      </c>
      <c r="H1057" s="12">
        <v>11584914</v>
      </c>
      <c r="I1057" s="12" t="s">
        <v>141</v>
      </c>
      <c r="J1057" s="12" t="s">
        <v>142</v>
      </c>
    </row>
    <row r="1058" spans="1:10" ht="126" x14ac:dyDescent="0.2">
      <c r="A1058" s="12" t="s">
        <v>101</v>
      </c>
      <c r="B1058" s="12">
        <v>1</v>
      </c>
      <c r="C1058" s="12">
        <v>1</v>
      </c>
      <c r="D1058" s="12">
        <v>0</v>
      </c>
      <c r="E1058" s="12" t="s">
        <v>25</v>
      </c>
      <c r="F1058" s="12"/>
      <c r="G1058" s="12" t="s">
        <v>26</v>
      </c>
      <c r="H1058" s="12">
        <v>3303548</v>
      </c>
      <c r="I1058" s="12" t="s">
        <v>27</v>
      </c>
      <c r="J1058" s="12" t="s">
        <v>28</v>
      </c>
    </row>
    <row r="1059" spans="1:10" ht="70" x14ac:dyDescent="0.2">
      <c r="A1059" s="12" t="s">
        <v>212</v>
      </c>
      <c r="B1059" s="12">
        <v>1</v>
      </c>
      <c r="C1059" s="12">
        <v>1</v>
      </c>
      <c r="D1059" s="12">
        <v>0</v>
      </c>
      <c r="E1059" s="12" t="s">
        <v>25</v>
      </c>
      <c r="F1059" s="12"/>
      <c r="G1059" s="12" t="s">
        <v>11</v>
      </c>
      <c r="H1059" s="12">
        <v>12469996</v>
      </c>
      <c r="I1059" s="12" t="s">
        <v>2406</v>
      </c>
      <c r="J1059" s="12" t="s">
        <v>2407</v>
      </c>
    </row>
    <row r="1060" spans="1:10" ht="154" x14ac:dyDescent="0.2">
      <c r="A1060" s="12" t="s">
        <v>9</v>
      </c>
      <c r="B1060" s="12">
        <v>3</v>
      </c>
      <c r="C1060" s="12">
        <v>3</v>
      </c>
      <c r="D1060" s="12">
        <v>0</v>
      </c>
      <c r="E1060" s="12" t="s">
        <v>2411</v>
      </c>
      <c r="F1060" s="12"/>
      <c r="G1060" s="12" t="s">
        <v>11</v>
      </c>
      <c r="H1060" s="12">
        <v>9046741</v>
      </c>
      <c r="I1060" s="12" t="s">
        <v>310</v>
      </c>
      <c r="J1060" s="12" t="s">
        <v>311</v>
      </c>
    </row>
    <row r="1061" spans="1:10" ht="42" x14ac:dyDescent="0.2">
      <c r="A1061" s="12" t="s">
        <v>17</v>
      </c>
      <c r="B1061" s="12">
        <v>1</v>
      </c>
      <c r="C1061" s="12">
        <v>0</v>
      </c>
      <c r="D1061" s="12">
        <v>1</v>
      </c>
      <c r="E1061" s="12"/>
      <c r="F1061" s="12" t="s">
        <v>52</v>
      </c>
      <c r="G1061" s="12" t="s">
        <v>11</v>
      </c>
      <c r="H1061" s="12">
        <v>8233670</v>
      </c>
      <c r="I1061" s="12" t="s">
        <v>279</v>
      </c>
      <c r="J1061" s="12" t="s">
        <v>280</v>
      </c>
    </row>
    <row r="1062" spans="1:10" ht="112" x14ac:dyDescent="0.2">
      <c r="A1062" s="12" t="s">
        <v>77</v>
      </c>
      <c r="B1062" s="12">
        <v>2</v>
      </c>
      <c r="C1062" s="12">
        <v>1</v>
      </c>
      <c r="D1062" s="12">
        <v>1</v>
      </c>
      <c r="E1062" s="12" t="s">
        <v>273</v>
      </c>
      <c r="F1062" s="12" t="s">
        <v>34</v>
      </c>
      <c r="G1062" s="12" t="s">
        <v>11</v>
      </c>
      <c r="H1062" s="12">
        <v>7446168</v>
      </c>
      <c r="I1062" s="12" t="s">
        <v>1858</v>
      </c>
      <c r="J1062" s="12" t="s">
        <v>1859</v>
      </c>
    </row>
    <row r="1063" spans="1:10" ht="42" x14ac:dyDescent="0.2">
      <c r="A1063" s="12" t="s">
        <v>50</v>
      </c>
      <c r="B1063" s="12">
        <v>2</v>
      </c>
      <c r="C1063" s="12">
        <v>1</v>
      </c>
      <c r="D1063" s="12">
        <v>1</v>
      </c>
      <c r="E1063" s="12" t="s">
        <v>44</v>
      </c>
      <c r="F1063" s="12" t="s">
        <v>34</v>
      </c>
      <c r="G1063" s="12" t="s">
        <v>11</v>
      </c>
      <c r="H1063" s="12">
        <v>7920000</v>
      </c>
      <c r="I1063" s="12" t="s">
        <v>486</v>
      </c>
      <c r="J1063" s="12" t="s">
        <v>487</v>
      </c>
    </row>
    <row r="1064" spans="1:10" ht="112" x14ac:dyDescent="0.2">
      <c r="A1064" s="12" t="s">
        <v>24</v>
      </c>
      <c r="B1064" s="12">
        <v>2</v>
      </c>
      <c r="C1064" s="12">
        <v>1</v>
      </c>
      <c r="D1064" s="12">
        <v>1</v>
      </c>
      <c r="E1064" s="12" t="s">
        <v>1032</v>
      </c>
      <c r="F1064" s="12" t="s">
        <v>34</v>
      </c>
      <c r="G1064" s="12" t="s">
        <v>11</v>
      </c>
      <c r="H1064" s="12">
        <v>8894990</v>
      </c>
      <c r="I1064" s="12" t="s">
        <v>5233</v>
      </c>
      <c r="J1064" s="12" t="s">
        <v>5234</v>
      </c>
    </row>
    <row r="1065" spans="1:10" ht="84" x14ac:dyDescent="0.2">
      <c r="A1065" s="12" t="s">
        <v>9</v>
      </c>
      <c r="B1065" s="12">
        <v>2</v>
      </c>
      <c r="C1065" s="12">
        <v>1</v>
      </c>
      <c r="D1065" s="12">
        <v>1</v>
      </c>
      <c r="E1065" s="12" t="s">
        <v>106</v>
      </c>
      <c r="F1065" s="12" t="s">
        <v>34</v>
      </c>
      <c r="G1065" s="12" t="s">
        <v>11</v>
      </c>
      <c r="H1065" s="12">
        <v>4180985</v>
      </c>
      <c r="I1065" s="12" t="s">
        <v>141</v>
      </c>
      <c r="J1065" s="12" t="s">
        <v>142</v>
      </c>
    </row>
    <row r="1066" spans="1:10" ht="140" x14ac:dyDescent="0.2">
      <c r="A1066" s="12" t="s">
        <v>64</v>
      </c>
      <c r="B1066" s="12">
        <v>3</v>
      </c>
      <c r="C1066" s="12">
        <v>2</v>
      </c>
      <c r="D1066" s="12">
        <v>1</v>
      </c>
      <c r="E1066" s="12" t="s">
        <v>78</v>
      </c>
      <c r="F1066" s="12" t="s">
        <v>79</v>
      </c>
      <c r="G1066" s="12" t="s">
        <v>11</v>
      </c>
      <c r="H1066" s="12">
        <v>15386990</v>
      </c>
      <c r="I1066" s="12" t="s">
        <v>80</v>
      </c>
      <c r="J1066" s="12" t="s">
        <v>81</v>
      </c>
    </row>
    <row r="1067" spans="1:10" ht="140" x14ac:dyDescent="0.2">
      <c r="A1067" s="12" t="s">
        <v>9</v>
      </c>
      <c r="B1067" s="12">
        <v>2</v>
      </c>
      <c r="C1067" s="12">
        <v>1</v>
      </c>
      <c r="D1067" s="12">
        <v>1</v>
      </c>
      <c r="E1067" s="12" t="s">
        <v>341</v>
      </c>
      <c r="F1067" s="12" t="s">
        <v>34</v>
      </c>
      <c r="G1067" s="12" t="s">
        <v>11</v>
      </c>
      <c r="H1067" s="12">
        <v>17245557</v>
      </c>
      <c r="I1067" s="12" t="s">
        <v>35</v>
      </c>
      <c r="J1067" s="12" t="s">
        <v>36</v>
      </c>
    </row>
    <row r="1068" spans="1:10" ht="70" x14ac:dyDescent="0.2">
      <c r="A1068" s="12" t="s">
        <v>92</v>
      </c>
      <c r="B1068" s="12">
        <v>2</v>
      </c>
      <c r="C1068" s="12">
        <v>1</v>
      </c>
      <c r="D1068" s="12">
        <v>1</v>
      </c>
      <c r="E1068" s="12" t="s">
        <v>341</v>
      </c>
      <c r="F1068" s="12" t="s">
        <v>34</v>
      </c>
      <c r="G1068" s="12" t="s">
        <v>11</v>
      </c>
      <c r="H1068" s="12">
        <v>4572370</v>
      </c>
      <c r="I1068" s="12" t="s">
        <v>131</v>
      </c>
      <c r="J1068" s="12" t="s">
        <v>132</v>
      </c>
    </row>
    <row r="1069" spans="1:10" ht="112" x14ac:dyDescent="0.2">
      <c r="A1069" s="12" t="s">
        <v>92</v>
      </c>
      <c r="B1069" s="12">
        <v>2</v>
      </c>
      <c r="C1069" s="12">
        <v>1</v>
      </c>
      <c r="D1069" s="12">
        <v>1</v>
      </c>
      <c r="E1069" s="12" t="s">
        <v>93</v>
      </c>
      <c r="F1069" s="12" t="s">
        <v>79</v>
      </c>
      <c r="G1069" s="12" t="s">
        <v>11</v>
      </c>
      <c r="H1069" s="12">
        <v>6480346</v>
      </c>
      <c r="I1069" s="12" t="s">
        <v>2427</v>
      </c>
      <c r="J1069" s="12" t="s">
        <v>2428</v>
      </c>
    </row>
    <row r="1070" spans="1:10" ht="84" x14ac:dyDescent="0.2">
      <c r="A1070" s="12" t="s">
        <v>9</v>
      </c>
      <c r="B1070" s="12">
        <v>2</v>
      </c>
      <c r="C1070" s="12">
        <v>1</v>
      </c>
      <c r="D1070" s="12">
        <v>1</v>
      </c>
      <c r="E1070" s="12" t="s">
        <v>106</v>
      </c>
      <c r="F1070" s="12" t="s">
        <v>34</v>
      </c>
      <c r="G1070" s="12" t="s">
        <v>11</v>
      </c>
      <c r="H1070" s="12">
        <v>4573864</v>
      </c>
      <c r="I1070" s="12" t="s">
        <v>646</v>
      </c>
      <c r="J1070" s="12" t="s">
        <v>647</v>
      </c>
    </row>
    <row r="1071" spans="1:10" ht="126" x14ac:dyDescent="0.2">
      <c r="A1071" s="12" t="s">
        <v>550</v>
      </c>
      <c r="B1071" s="12">
        <v>1</v>
      </c>
      <c r="C1071" s="12">
        <v>1</v>
      </c>
      <c r="D1071" s="12">
        <v>0</v>
      </c>
      <c r="E1071" s="12" t="s">
        <v>65</v>
      </c>
      <c r="F1071" s="12"/>
      <c r="G1071" s="12" t="s">
        <v>11</v>
      </c>
      <c r="H1071" s="12">
        <v>7496776</v>
      </c>
      <c r="I1071" s="12" t="s">
        <v>66</v>
      </c>
      <c r="J1071" s="12" t="s">
        <v>67</v>
      </c>
    </row>
    <row r="1072" spans="1:10" ht="56" x14ac:dyDescent="0.2">
      <c r="A1072" s="12" t="s">
        <v>550</v>
      </c>
      <c r="B1072" s="12">
        <v>1</v>
      </c>
      <c r="C1072" s="12">
        <v>1</v>
      </c>
      <c r="D1072" s="12">
        <v>0</v>
      </c>
      <c r="E1072" s="12" t="s">
        <v>25</v>
      </c>
      <c r="F1072" s="12"/>
      <c r="G1072" s="12" t="s">
        <v>11</v>
      </c>
      <c r="H1072" s="12">
        <v>11190953</v>
      </c>
      <c r="I1072" s="12" t="s">
        <v>1607</v>
      </c>
      <c r="J1072" s="12" t="s">
        <v>1608</v>
      </c>
    </row>
    <row r="1073" spans="1:10" ht="98" x14ac:dyDescent="0.2">
      <c r="A1073" s="12" t="s">
        <v>17</v>
      </c>
      <c r="B1073" s="12">
        <v>3</v>
      </c>
      <c r="C1073" s="12">
        <v>1</v>
      </c>
      <c r="D1073" s="12">
        <v>2</v>
      </c>
      <c r="E1073" s="12" t="s">
        <v>1366</v>
      </c>
      <c r="F1073" s="12" t="s">
        <v>2435</v>
      </c>
      <c r="G1073" s="12" t="s">
        <v>11</v>
      </c>
      <c r="H1073" s="12">
        <v>11693713</v>
      </c>
      <c r="I1073" s="12" t="s">
        <v>2436</v>
      </c>
      <c r="J1073" s="12" t="s">
        <v>2437</v>
      </c>
    </row>
    <row r="1074" spans="1:10" ht="70" x14ac:dyDescent="0.2">
      <c r="A1074" s="12" t="s">
        <v>92</v>
      </c>
      <c r="B1074" s="12">
        <v>1</v>
      </c>
      <c r="C1074" s="12">
        <v>1</v>
      </c>
      <c r="D1074" s="12">
        <v>0</v>
      </c>
      <c r="E1074" s="12" t="s">
        <v>25</v>
      </c>
      <c r="F1074" s="12"/>
      <c r="G1074" s="12" t="s">
        <v>11</v>
      </c>
      <c r="H1074" s="12">
        <v>924710</v>
      </c>
      <c r="I1074" s="12" t="s">
        <v>220</v>
      </c>
      <c r="J1074" s="12" t="s">
        <v>221</v>
      </c>
    </row>
    <row r="1075" spans="1:10" ht="126" x14ac:dyDescent="0.2">
      <c r="A1075" s="12" t="s">
        <v>9</v>
      </c>
      <c r="B1075" s="12">
        <v>1</v>
      </c>
      <c r="C1075" s="12">
        <v>0</v>
      </c>
      <c r="D1075" s="12">
        <v>1</v>
      </c>
      <c r="E1075" s="12"/>
      <c r="F1075" s="12" t="s">
        <v>159</v>
      </c>
      <c r="G1075" s="12" t="s">
        <v>26</v>
      </c>
      <c r="H1075" s="12">
        <v>7746000</v>
      </c>
      <c r="I1075" s="12" t="s">
        <v>1124</v>
      </c>
      <c r="J1075" s="12" t="s">
        <v>1125</v>
      </c>
    </row>
    <row r="1076" spans="1:10" ht="140" x14ac:dyDescent="0.2">
      <c r="A1076" s="12" t="s">
        <v>9</v>
      </c>
      <c r="B1076" s="12">
        <v>2</v>
      </c>
      <c r="C1076" s="12">
        <v>1</v>
      </c>
      <c r="D1076" s="12">
        <v>1</v>
      </c>
      <c r="E1076" s="12" t="s">
        <v>341</v>
      </c>
      <c r="F1076" s="12" t="s">
        <v>34</v>
      </c>
      <c r="G1076" s="12" t="s">
        <v>11</v>
      </c>
      <c r="H1076" s="12">
        <v>5271225</v>
      </c>
      <c r="I1076" s="12" t="s">
        <v>35</v>
      </c>
      <c r="J1076" s="12" t="s">
        <v>36</v>
      </c>
    </row>
    <row r="1077" spans="1:10" ht="84" x14ac:dyDescent="0.2">
      <c r="A1077" s="12" t="s">
        <v>101</v>
      </c>
      <c r="B1077" s="12">
        <v>2</v>
      </c>
      <c r="C1077" s="12">
        <v>1</v>
      </c>
      <c r="D1077" s="12">
        <v>1</v>
      </c>
      <c r="E1077" s="12" t="s">
        <v>822</v>
      </c>
      <c r="F1077" s="12" t="s">
        <v>897</v>
      </c>
      <c r="G1077" s="12" t="s">
        <v>26</v>
      </c>
      <c r="H1077" s="12">
        <v>17272023</v>
      </c>
      <c r="I1077" s="12" t="s">
        <v>214</v>
      </c>
      <c r="J1077" s="12" t="s">
        <v>215</v>
      </c>
    </row>
    <row r="1078" spans="1:10" ht="126" x14ac:dyDescent="0.2">
      <c r="A1078" s="12" t="s">
        <v>9</v>
      </c>
      <c r="B1078" s="12">
        <v>3</v>
      </c>
      <c r="C1078" s="12">
        <v>2</v>
      </c>
      <c r="D1078" s="12">
        <v>1</v>
      </c>
      <c r="E1078" s="12" t="s">
        <v>71</v>
      </c>
      <c r="F1078" s="12" t="s">
        <v>52</v>
      </c>
      <c r="G1078" s="12" t="s">
        <v>26</v>
      </c>
      <c r="H1078" s="12">
        <v>5448545</v>
      </c>
      <c r="I1078" s="12" t="s">
        <v>2447</v>
      </c>
      <c r="J1078" s="12" t="s">
        <v>2448</v>
      </c>
    </row>
    <row r="1079" spans="1:10" ht="70" x14ac:dyDescent="0.2">
      <c r="A1079" s="12" t="s">
        <v>9</v>
      </c>
      <c r="B1079" s="12">
        <v>3</v>
      </c>
      <c r="C1079" s="12">
        <v>0</v>
      </c>
      <c r="D1079" s="12">
        <v>3</v>
      </c>
      <c r="E1079" s="12"/>
      <c r="F1079" s="12" t="s">
        <v>5282</v>
      </c>
      <c r="G1079" s="12" t="s">
        <v>26</v>
      </c>
      <c r="H1079" s="12">
        <v>16514147</v>
      </c>
      <c r="I1079" s="12" t="s">
        <v>214</v>
      </c>
      <c r="J1079" s="12" t="s">
        <v>215</v>
      </c>
    </row>
    <row r="1080" spans="1:10" ht="84" x14ac:dyDescent="0.2">
      <c r="A1080" s="12" t="s">
        <v>99</v>
      </c>
      <c r="B1080" s="12">
        <v>2</v>
      </c>
      <c r="C1080" s="12">
        <v>1</v>
      </c>
      <c r="D1080" s="12">
        <v>1</v>
      </c>
      <c r="E1080" s="12" t="s">
        <v>44</v>
      </c>
      <c r="F1080" s="12" t="s">
        <v>34</v>
      </c>
      <c r="G1080" s="12" t="s">
        <v>11</v>
      </c>
      <c r="H1080" s="12">
        <v>3816177</v>
      </c>
      <c r="I1080" s="12" t="s">
        <v>141</v>
      </c>
      <c r="J1080" s="12" t="s">
        <v>142</v>
      </c>
    </row>
    <row r="1081" spans="1:10" ht="70" x14ac:dyDescent="0.2">
      <c r="A1081" s="12" t="s">
        <v>9</v>
      </c>
      <c r="B1081" s="12">
        <v>1</v>
      </c>
      <c r="C1081" s="12">
        <v>1</v>
      </c>
      <c r="D1081" s="12">
        <v>0</v>
      </c>
      <c r="E1081" s="12" t="s">
        <v>123</v>
      </c>
      <c r="F1081" s="12"/>
      <c r="G1081" s="12" t="s">
        <v>11</v>
      </c>
      <c r="H1081" s="12">
        <v>4159485</v>
      </c>
      <c r="I1081" s="12" t="s">
        <v>125</v>
      </c>
      <c r="J1081" s="12" t="s">
        <v>126</v>
      </c>
    </row>
    <row r="1082" spans="1:10" ht="84" x14ac:dyDescent="0.2">
      <c r="A1082" s="12" t="s">
        <v>143</v>
      </c>
      <c r="B1082" s="12">
        <v>2</v>
      </c>
      <c r="C1082" s="12">
        <v>1</v>
      </c>
      <c r="D1082" s="12">
        <v>1</v>
      </c>
      <c r="E1082" s="12" t="s">
        <v>44</v>
      </c>
      <c r="F1082" s="12" t="s">
        <v>34</v>
      </c>
      <c r="G1082" s="12" t="s">
        <v>11</v>
      </c>
      <c r="H1082" s="12">
        <v>3475018</v>
      </c>
      <c r="I1082" s="12" t="s">
        <v>141</v>
      </c>
      <c r="J1082" s="12" t="s">
        <v>142</v>
      </c>
    </row>
    <row r="1083" spans="1:10" ht="70" x14ac:dyDescent="0.2">
      <c r="A1083" s="12" t="s">
        <v>9</v>
      </c>
      <c r="B1083" s="12">
        <v>1</v>
      </c>
      <c r="C1083" s="12">
        <v>1</v>
      </c>
      <c r="D1083" s="12">
        <v>0</v>
      </c>
      <c r="E1083" s="12" t="s">
        <v>351</v>
      </c>
      <c r="F1083" s="12"/>
      <c r="G1083" s="12" t="s">
        <v>11</v>
      </c>
      <c r="H1083" s="12">
        <v>5858143</v>
      </c>
      <c r="I1083" s="12" t="s">
        <v>2460</v>
      </c>
      <c r="J1083" s="12" t="s">
        <v>2461</v>
      </c>
    </row>
    <row r="1084" spans="1:10" ht="70" x14ac:dyDescent="0.2">
      <c r="A1084" s="12" t="s">
        <v>117</v>
      </c>
      <c r="B1084" s="12">
        <v>3</v>
      </c>
      <c r="C1084" s="12">
        <v>2</v>
      </c>
      <c r="D1084" s="12">
        <v>1</v>
      </c>
      <c r="E1084" s="12" t="s">
        <v>2260</v>
      </c>
      <c r="F1084" s="12" t="s">
        <v>34</v>
      </c>
      <c r="G1084" s="12" t="s">
        <v>11</v>
      </c>
      <c r="H1084" s="12">
        <v>8452519</v>
      </c>
      <c r="I1084" s="12" t="s">
        <v>1106</v>
      </c>
      <c r="J1084" s="12" t="s">
        <v>1107</v>
      </c>
    </row>
    <row r="1085" spans="1:10" ht="98" x14ac:dyDescent="0.2">
      <c r="A1085" s="12" t="s">
        <v>64</v>
      </c>
      <c r="B1085" s="12">
        <v>1</v>
      </c>
      <c r="C1085" s="12">
        <v>0</v>
      </c>
      <c r="D1085" s="12">
        <v>1</v>
      </c>
      <c r="E1085" s="12"/>
      <c r="F1085" s="12" t="s">
        <v>52</v>
      </c>
      <c r="G1085" s="12" t="s">
        <v>26</v>
      </c>
      <c r="H1085" s="12">
        <v>15095985</v>
      </c>
      <c r="I1085" s="12" t="s">
        <v>112</v>
      </c>
      <c r="J1085" s="12" t="s">
        <v>113</v>
      </c>
    </row>
    <row r="1086" spans="1:10" ht="126" x14ac:dyDescent="0.2">
      <c r="A1086" s="12" t="s">
        <v>212</v>
      </c>
      <c r="B1086" s="12">
        <v>3</v>
      </c>
      <c r="C1086" s="12">
        <v>2</v>
      </c>
      <c r="D1086" s="12">
        <v>1</v>
      </c>
      <c r="E1086" s="12" t="s">
        <v>71</v>
      </c>
      <c r="F1086" s="12" t="s">
        <v>594</v>
      </c>
      <c r="G1086" s="12" t="s">
        <v>26</v>
      </c>
      <c r="H1086" s="12">
        <v>5618164</v>
      </c>
      <c r="I1086" s="12" t="s">
        <v>3977</v>
      </c>
      <c r="J1086" s="12" t="s">
        <v>3978</v>
      </c>
    </row>
    <row r="1087" spans="1:10" ht="84" x14ac:dyDescent="0.2">
      <c r="A1087" s="12" t="s">
        <v>101</v>
      </c>
      <c r="B1087" s="12">
        <v>1</v>
      </c>
      <c r="C1087" s="12">
        <v>1</v>
      </c>
      <c r="D1087" s="12">
        <v>0</v>
      </c>
      <c r="E1087" s="12" t="s">
        <v>25</v>
      </c>
      <c r="F1087" s="12"/>
      <c r="G1087" s="12" t="s">
        <v>11</v>
      </c>
      <c r="H1087" s="12">
        <v>8124420</v>
      </c>
      <c r="I1087" s="12" t="s">
        <v>2468</v>
      </c>
      <c r="J1087" s="12" t="s">
        <v>2469</v>
      </c>
    </row>
    <row r="1088" spans="1:10" ht="112" x14ac:dyDescent="0.2">
      <c r="A1088" s="12" t="s">
        <v>101</v>
      </c>
      <c r="B1088" s="12">
        <v>2</v>
      </c>
      <c r="C1088" s="12">
        <v>1</v>
      </c>
      <c r="D1088" s="12">
        <v>1</v>
      </c>
      <c r="E1088" s="12" t="s">
        <v>1032</v>
      </c>
      <c r="F1088" s="12" t="s">
        <v>34</v>
      </c>
      <c r="G1088" s="12" t="s">
        <v>11</v>
      </c>
      <c r="H1088" s="12">
        <v>5231461</v>
      </c>
      <c r="I1088" s="12" t="s">
        <v>58</v>
      </c>
      <c r="J1088" s="12" t="s">
        <v>59</v>
      </c>
    </row>
    <row r="1089" spans="1:10" ht="140" x14ac:dyDescent="0.2">
      <c r="A1089" s="12" t="s">
        <v>9</v>
      </c>
      <c r="B1089" s="12">
        <v>2</v>
      </c>
      <c r="C1089" s="12">
        <v>2</v>
      </c>
      <c r="D1089" s="12">
        <v>0</v>
      </c>
      <c r="E1089" s="12" t="s">
        <v>71</v>
      </c>
      <c r="F1089" s="12"/>
      <c r="G1089" s="12" t="s">
        <v>26</v>
      </c>
      <c r="H1089" s="12">
        <v>7224810</v>
      </c>
      <c r="I1089" s="12" t="s">
        <v>2853</v>
      </c>
      <c r="J1089" s="12" t="s">
        <v>2854</v>
      </c>
    </row>
    <row r="1090" spans="1:10" ht="84" x14ac:dyDescent="0.2">
      <c r="A1090" s="12" t="s">
        <v>9</v>
      </c>
      <c r="B1090" s="12">
        <v>2</v>
      </c>
      <c r="C1090" s="12">
        <v>1</v>
      </c>
      <c r="D1090" s="12">
        <v>1</v>
      </c>
      <c r="E1090" s="12" t="s">
        <v>833</v>
      </c>
      <c r="F1090" s="12" t="s">
        <v>34</v>
      </c>
      <c r="G1090" s="12" t="s">
        <v>11</v>
      </c>
      <c r="H1090" s="12">
        <v>15861495</v>
      </c>
      <c r="I1090" s="12" t="s">
        <v>646</v>
      </c>
      <c r="J1090" s="12" t="s">
        <v>647</v>
      </c>
    </row>
    <row r="1091" spans="1:10" ht="56" x14ac:dyDescent="0.2">
      <c r="A1091" s="12" t="s">
        <v>92</v>
      </c>
      <c r="B1091" s="12">
        <v>1</v>
      </c>
      <c r="C1091" s="12">
        <v>1</v>
      </c>
      <c r="D1091" s="12">
        <v>0</v>
      </c>
      <c r="E1091" s="12" t="s">
        <v>1316</v>
      </c>
      <c r="F1091" s="12"/>
      <c r="G1091" s="12" t="s">
        <v>11</v>
      </c>
      <c r="H1091" s="12">
        <v>5384398</v>
      </c>
      <c r="I1091" s="12" t="s">
        <v>927</v>
      </c>
      <c r="J1091" s="12" t="s">
        <v>928</v>
      </c>
    </row>
    <row r="1092" spans="1:10" ht="70" x14ac:dyDescent="0.2">
      <c r="A1092" s="12" t="s">
        <v>64</v>
      </c>
      <c r="B1092" s="12">
        <v>2</v>
      </c>
      <c r="C1092" s="12">
        <v>1</v>
      </c>
      <c r="D1092" s="12">
        <v>1</v>
      </c>
      <c r="E1092" s="12" t="s">
        <v>341</v>
      </c>
      <c r="F1092" s="12" t="s">
        <v>34</v>
      </c>
      <c r="G1092" s="12" t="s">
        <v>11</v>
      </c>
      <c r="H1092" s="12">
        <v>15462694</v>
      </c>
      <c r="I1092" s="12" t="s">
        <v>131</v>
      </c>
      <c r="J1092" s="12" t="s">
        <v>132</v>
      </c>
    </row>
    <row r="1093" spans="1:10" ht="56" x14ac:dyDescent="0.2">
      <c r="A1093" s="12" t="s">
        <v>9</v>
      </c>
      <c r="B1093" s="12">
        <v>2</v>
      </c>
      <c r="C1093" s="12">
        <v>1</v>
      </c>
      <c r="D1093" s="12">
        <v>1</v>
      </c>
      <c r="E1093" s="12" t="s">
        <v>44</v>
      </c>
      <c r="F1093" s="12" t="s">
        <v>34</v>
      </c>
      <c r="G1093" s="12" t="s">
        <v>11</v>
      </c>
      <c r="H1093" s="12">
        <v>5634375</v>
      </c>
      <c r="I1093" s="12" t="s">
        <v>45</v>
      </c>
      <c r="J1093" s="12" t="s">
        <v>46</v>
      </c>
    </row>
    <row r="1094" spans="1:10" ht="126" x14ac:dyDescent="0.2">
      <c r="A1094" s="12" t="s">
        <v>24</v>
      </c>
      <c r="B1094" s="12">
        <v>2</v>
      </c>
      <c r="C1094" s="12">
        <v>2</v>
      </c>
      <c r="D1094" s="12">
        <v>0</v>
      </c>
      <c r="E1094" s="12" t="s">
        <v>71</v>
      </c>
      <c r="F1094" s="12"/>
      <c r="G1094" s="12" t="s">
        <v>26</v>
      </c>
      <c r="H1094" s="12">
        <v>17435841</v>
      </c>
      <c r="I1094" s="12" t="s">
        <v>1092</v>
      </c>
      <c r="J1094" s="12" t="s">
        <v>1093</v>
      </c>
    </row>
    <row r="1095" spans="1:10" ht="126" x14ac:dyDescent="0.2">
      <c r="A1095" s="12" t="s">
        <v>9</v>
      </c>
      <c r="B1095" s="12">
        <v>1</v>
      </c>
      <c r="C1095" s="12">
        <v>1</v>
      </c>
      <c r="D1095" s="12">
        <v>0</v>
      </c>
      <c r="E1095" s="12" t="s">
        <v>1213</v>
      </c>
      <c r="F1095" s="12"/>
      <c r="G1095" s="12" t="s">
        <v>26</v>
      </c>
      <c r="H1095" s="12">
        <v>3195896</v>
      </c>
      <c r="I1095" s="12" t="s">
        <v>1124</v>
      </c>
      <c r="J1095" s="12" t="s">
        <v>1125</v>
      </c>
    </row>
    <row r="1096" spans="1:10" ht="126" x14ac:dyDescent="0.2">
      <c r="A1096" s="12" t="s">
        <v>9</v>
      </c>
      <c r="B1096" s="12">
        <v>3</v>
      </c>
      <c r="C1096" s="12">
        <v>2</v>
      </c>
      <c r="D1096" s="12">
        <v>1</v>
      </c>
      <c r="E1096" s="12" t="s">
        <v>71</v>
      </c>
      <c r="F1096" s="12" t="s">
        <v>594</v>
      </c>
      <c r="G1096" s="12" t="s">
        <v>26</v>
      </c>
      <c r="H1096" s="12">
        <v>8568579</v>
      </c>
      <c r="I1096" s="12" t="s">
        <v>2488</v>
      </c>
      <c r="J1096" s="12" t="s">
        <v>2489</v>
      </c>
    </row>
    <row r="1097" spans="1:10" ht="126" x14ac:dyDescent="0.2">
      <c r="A1097" s="12" t="s">
        <v>9</v>
      </c>
      <c r="B1097" s="12">
        <v>2</v>
      </c>
      <c r="C1097" s="12">
        <v>0</v>
      </c>
      <c r="D1097" s="12">
        <v>2</v>
      </c>
      <c r="E1097" s="12"/>
      <c r="F1097" s="12" t="s">
        <v>2493</v>
      </c>
      <c r="G1097" s="12" t="s">
        <v>26</v>
      </c>
      <c r="H1097" s="12">
        <v>12839577</v>
      </c>
      <c r="I1097" s="12" t="s">
        <v>881</v>
      </c>
      <c r="J1097" s="12" t="s">
        <v>882</v>
      </c>
    </row>
    <row r="1098" spans="1:10" ht="84" x14ac:dyDescent="0.2">
      <c r="A1098" s="12" t="s">
        <v>64</v>
      </c>
      <c r="B1098" s="12">
        <v>3</v>
      </c>
      <c r="C1098" s="12">
        <v>1</v>
      </c>
      <c r="D1098" s="12">
        <v>2</v>
      </c>
      <c r="E1098" s="12" t="s">
        <v>640</v>
      </c>
      <c r="F1098" s="12" t="s">
        <v>985</v>
      </c>
      <c r="G1098" s="12" t="s">
        <v>11</v>
      </c>
      <c r="H1098" s="12">
        <v>16504783</v>
      </c>
      <c r="I1098" s="12" t="s">
        <v>641</v>
      </c>
      <c r="J1098" s="12" t="s">
        <v>642</v>
      </c>
    </row>
    <row r="1099" spans="1:10" ht="126" x14ac:dyDescent="0.2">
      <c r="A1099" s="12" t="s">
        <v>9</v>
      </c>
      <c r="B1099" s="12">
        <v>2</v>
      </c>
      <c r="C1099" s="12">
        <v>0</v>
      </c>
      <c r="D1099" s="12">
        <v>2</v>
      </c>
      <c r="E1099" s="12"/>
      <c r="F1099" s="12" t="s">
        <v>2497</v>
      </c>
      <c r="G1099" s="12" t="s">
        <v>26</v>
      </c>
      <c r="H1099" s="12">
        <v>10648931</v>
      </c>
      <c r="I1099" s="12" t="s">
        <v>1124</v>
      </c>
      <c r="J1099" s="12" t="s">
        <v>1125</v>
      </c>
    </row>
    <row r="1100" spans="1:10" ht="126" x14ac:dyDescent="0.2">
      <c r="A1100" s="12" t="s">
        <v>92</v>
      </c>
      <c r="B1100" s="12">
        <v>1</v>
      </c>
      <c r="C1100" s="12">
        <v>0</v>
      </c>
      <c r="D1100" s="12">
        <v>1</v>
      </c>
      <c r="E1100" s="12"/>
      <c r="F1100" s="12" t="s">
        <v>52</v>
      </c>
      <c r="G1100" s="12" t="s">
        <v>26</v>
      </c>
      <c r="H1100" s="12">
        <v>6132606</v>
      </c>
      <c r="I1100" s="12" t="s">
        <v>1124</v>
      </c>
      <c r="J1100" s="12" t="s">
        <v>1125</v>
      </c>
    </row>
    <row r="1101" spans="1:10" ht="84" x14ac:dyDescent="0.2">
      <c r="A1101" s="12" t="s">
        <v>9</v>
      </c>
      <c r="B1101" s="12">
        <v>2</v>
      </c>
      <c r="C1101" s="12">
        <v>1</v>
      </c>
      <c r="D1101" s="12">
        <v>1</v>
      </c>
      <c r="E1101" s="12" t="s">
        <v>44</v>
      </c>
      <c r="F1101" s="12" t="s">
        <v>34</v>
      </c>
      <c r="G1101" s="12" t="s">
        <v>11</v>
      </c>
      <c r="H1101" s="12">
        <v>15844113</v>
      </c>
      <c r="I1101" s="12" t="s">
        <v>141</v>
      </c>
      <c r="J1101" s="12" t="s">
        <v>142</v>
      </c>
    </row>
    <row r="1102" spans="1:10" ht="84" x14ac:dyDescent="0.2">
      <c r="A1102" s="12" t="s">
        <v>9</v>
      </c>
      <c r="B1102" s="12">
        <v>1</v>
      </c>
      <c r="C1102" s="12">
        <v>0</v>
      </c>
      <c r="D1102" s="12">
        <v>1</v>
      </c>
      <c r="E1102" s="12"/>
      <c r="F1102" s="12" t="s">
        <v>159</v>
      </c>
      <c r="G1102" s="12" t="s">
        <v>26</v>
      </c>
      <c r="H1102" s="12">
        <v>8060545</v>
      </c>
      <c r="I1102" s="12" t="s">
        <v>2504</v>
      </c>
      <c r="J1102" s="12" t="s">
        <v>2505</v>
      </c>
    </row>
    <row r="1103" spans="1:10" ht="70" x14ac:dyDescent="0.2">
      <c r="A1103" s="12" t="s">
        <v>32</v>
      </c>
      <c r="B1103" s="12">
        <v>0</v>
      </c>
      <c r="C1103" s="12">
        <v>0</v>
      </c>
      <c r="D1103" s="12">
        <v>0</v>
      </c>
      <c r="E1103" s="12"/>
      <c r="F1103" s="12"/>
      <c r="G1103" s="12" t="s">
        <v>11</v>
      </c>
      <c r="H1103" s="12">
        <v>4227651</v>
      </c>
      <c r="I1103" s="12" t="s">
        <v>2506</v>
      </c>
      <c r="J1103" s="12" t="s">
        <v>2507</v>
      </c>
    </row>
    <row r="1104" spans="1:10" ht="126" x14ac:dyDescent="0.2">
      <c r="A1104" s="12" t="s">
        <v>9</v>
      </c>
      <c r="B1104" s="12">
        <v>1</v>
      </c>
      <c r="C1104" s="12">
        <v>0</v>
      </c>
      <c r="D1104" s="12">
        <v>1</v>
      </c>
      <c r="E1104" s="12"/>
      <c r="F1104" s="12" t="s">
        <v>159</v>
      </c>
      <c r="G1104" s="12" t="s">
        <v>26</v>
      </c>
      <c r="H1104" s="12">
        <v>20187394</v>
      </c>
      <c r="I1104" s="12" t="s">
        <v>1124</v>
      </c>
      <c r="J1104" s="12" t="s">
        <v>1125</v>
      </c>
    </row>
    <row r="1105" spans="1:10" ht="28" x14ac:dyDescent="0.2">
      <c r="A1105" s="12" t="s">
        <v>85</v>
      </c>
      <c r="B1105" s="12">
        <v>2</v>
      </c>
      <c r="C1105" s="12">
        <v>1</v>
      </c>
      <c r="D1105" s="12">
        <v>1</v>
      </c>
      <c r="E1105" s="12" t="s">
        <v>1032</v>
      </c>
      <c r="F1105" s="12" t="s">
        <v>34</v>
      </c>
      <c r="G1105" s="12" t="s">
        <v>11</v>
      </c>
      <c r="H1105" s="12">
        <v>21444776</v>
      </c>
      <c r="I1105" s="12" t="s">
        <v>486</v>
      </c>
      <c r="J1105" s="12" t="s">
        <v>487</v>
      </c>
    </row>
    <row r="1106" spans="1:10" ht="84" x14ac:dyDescent="0.2">
      <c r="A1106" s="12" t="s">
        <v>17</v>
      </c>
      <c r="B1106" s="12">
        <v>1</v>
      </c>
      <c r="C1106" s="12">
        <v>1</v>
      </c>
      <c r="D1106" s="12">
        <v>0</v>
      </c>
      <c r="E1106" s="12" t="s">
        <v>25</v>
      </c>
      <c r="F1106" s="12"/>
      <c r="G1106" s="12" t="s">
        <v>11</v>
      </c>
      <c r="H1106" s="12">
        <v>8456259</v>
      </c>
      <c r="I1106" s="12" t="s">
        <v>310</v>
      </c>
      <c r="J1106" s="12" t="s">
        <v>311</v>
      </c>
    </row>
    <row r="1107" spans="1:10" ht="84" x14ac:dyDescent="0.2">
      <c r="A1107" s="12" t="s">
        <v>64</v>
      </c>
      <c r="B1107" s="12">
        <v>2</v>
      </c>
      <c r="C1107" s="12">
        <v>1</v>
      </c>
      <c r="D1107" s="12">
        <v>1</v>
      </c>
      <c r="E1107" s="12" t="s">
        <v>44</v>
      </c>
      <c r="F1107" s="12" t="s">
        <v>34</v>
      </c>
      <c r="G1107" s="12" t="s">
        <v>11</v>
      </c>
      <c r="H1107" s="12">
        <v>4127942</v>
      </c>
      <c r="I1107" s="12" t="s">
        <v>141</v>
      </c>
      <c r="J1107" s="12" t="s">
        <v>142</v>
      </c>
    </row>
    <row r="1108" spans="1:10" ht="84" x14ac:dyDescent="0.2">
      <c r="A1108" s="12" t="s">
        <v>143</v>
      </c>
      <c r="B1108" s="12">
        <v>1</v>
      </c>
      <c r="C1108" s="12">
        <v>1</v>
      </c>
      <c r="D1108" s="12">
        <v>0</v>
      </c>
      <c r="E1108" s="12" t="s">
        <v>1329</v>
      </c>
      <c r="F1108" s="12"/>
      <c r="G1108" s="12" t="s">
        <v>11</v>
      </c>
      <c r="H1108" s="12">
        <v>6080531</v>
      </c>
      <c r="I1108" s="12" t="s">
        <v>479</v>
      </c>
      <c r="J1108" s="12" t="s">
        <v>480</v>
      </c>
    </row>
    <row r="1109" spans="1:10" ht="70" x14ac:dyDescent="0.2">
      <c r="A1109" s="12" t="s">
        <v>92</v>
      </c>
      <c r="B1109" s="12">
        <v>0</v>
      </c>
      <c r="C1109" s="12">
        <v>0</v>
      </c>
      <c r="D1109" s="12">
        <v>0</v>
      </c>
      <c r="E1109" s="12"/>
      <c r="F1109" s="12"/>
      <c r="G1109" s="12" t="s">
        <v>11</v>
      </c>
      <c r="H1109" s="12">
        <v>1084884</v>
      </c>
      <c r="I1109" s="12" t="s">
        <v>2520</v>
      </c>
      <c r="J1109" s="12" t="s">
        <v>2521</v>
      </c>
    </row>
    <row r="1110" spans="1:10" ht="140" x14ac:dyDescent="0.2">
      <c r="A1110" s="12" t="s">
        <v>9</v>
      </c>
      <c r="B1110" s="12">
        <v>2</v>
      </c>
      <c r="C1110" s="12">
        <v>1</v>
      </c>
      <c r="D1110" s="12">
        <v>1</v>
      </c>
      <c r="E1110" s="12" t="s">
        <v>341</v>
      </c>
      <c r="F1110" s="12" t="s">
        <v>34</v>
      </c>
      <c r="G1110" s="12" t="s">
        <v>11</v>
      </c>
      <c r="H1110" s="12">
        <v>15660131</v>
      </c>
      <c r="I1110" s="12" t="s">
        <v>35</v>
      </c>
      <c r="J1110" s="12" t="s">
        <v>36</v>
      </c>
    </row>
    <row r="1111" spans="1:10" ht="140" x14ac:dyDescent="0.2">
      <c r="A1111" s="12" t="s">
        <v>101</v>
      </c>
      <c r="B1111" s="12">
        <v>2</v>
      </c>
      <c r="C1111" s="12">
        <v>1</v>
      </c>
      <c r="D1111" s="12">
        <v>1</v>
      </c>
      <c r="E1111" s="12" t="s">
        <v>341</v>
      </c>
      <c r="F1111" s="12" t="s">
        <v>34</v>
      </c>
      <c r="G1111" s="12" t="s">
        <v>11</v>
      </c>
      <c r="H1111" s="12">
        <v>2710169</v>
      </c>
      <c r="I1111" s="12" t="s">
        <v>35</v>
      </c>
      <c r="J1111" s="12" t="s">
        <v>36</v>
      </c>
    </row>
    <row r="1112" spans="1:10" ht="70" x14ac:dyDescent="0.2">
      <c r="A1112" s="12" t="s">
        <v>24</v>
      </c>
      <c r="B1112" s="12">
        <v>1</v>
      </c>
      <c r="C1112" s="12">
        <v>1</v>
      </c>
      <c r="D1112" s="12">
        <v>0</v>
      </c>
      <c r="E1112" s="12" t="s">
        <v>123</v>
      </c>
      <c r="F1112" s="12"/>
      <c r="G1112" s="12" t="s">
        <v>11</v>
      </c>
      <c r="H1112" s="12">
        <v>5613808</v>
      </c>
      <c r="I1112" s="12" t="s">
        <v>2527</v>
      </c>
      <c r="J1112" s="12" t="s">
        <v>2528</v>
      </c>
    </row>
    <row r="1113" spans="1:10" ht="84" x14ac:dyDescent="0.2">
      <c r="A1113" s="12" t="s">
        <v>9</v>
      </c>
      <c r="B1113" s="12">
        <v>2</v>
      </c>
      <c r="C1113" s="12">
        <v>1</v>
      </c>
      <c r="D1113" s="12">
        <v>1</v>
      </c>
      <c r="E1113" s="12" t="s">
        <v>106</v>
      </c>
      <c r="F1113" s="12" t="s">
        <v>34</v>
      </c>
      <c r="G1113" s="12" t="s">
        <v>11</v>
      </c>
      <c r="H1113" s="12">
        <v>15115348</v>
      </c>
      <c r="I1113" s="12" t="s">
        <v>141</v>
      </c>
      <c r="J1113" s="12" t="s">
        <v>142</v>
      </c>
    </row>
    <row r="1114" spans="1:10" ht="70" x14ac:dyDescent="0.2">
      <c r="A1114" s="12" t="s">
        <v>64</v>
      </c>
      <c r="B1114" s="12">
        <v>1</v>
      </c>
      <c r="C1114" s="12">
        <v>1</v>
      </c>
      <c r="D1114" s="12">
        <v>0</v>
      </c>
      <c r="E1114" s="12" t="s">
        <v>93</v>
      </c>
      <c r="F1114" s="12"/>
      <c r="G1114" s="12" t="s">
        <v>11</v>
      </c>
      <c r="H1114" s="12">
        <v>4251642</v>
      </c>
      <c r="I1114" s="12" t="s">
        <v>233</v>
      </c>
      <c r="J1114" s="12" t="s">
        <v>234</v>
      </c>
    </row>
    <row r="1115" spans="1:10" ht="154" x14ac:dyDescent="0.2">
      <c r="A1115" s="12" t="s">
        <v>24</v>
      </c>
      <c r="B1115" s="12">
        <v>2</v>
      </c>
      <c r="C1115" s="12">
        <v>2</v>
      </c>
      <c r="D1115" s="12">
        <v>0</v>
      </c>
      <c r="E1115" s="12" t="s">
        <v>2535</v>
      </c>
      <c r="F1115" s="12"/>
      <c r="G1115" s="12" t="s">
        <v>11</v>
      </c>
      <c r="H1115" s="12">
        <v>5801743</v>
      </c>
      <c r="I1115" s="12" t="s">
        <v>279</v>
      </c>
      <c r="J1115" s="12" t="s">
        <v>280</v>
      </c>
    </row>
    <row r="1116" spans="1:10" ht="112" x14ac:dyDescent="0.2">
      <c r="A1116" s="12" t="s">
        <v>9</v>
      </c>
      <c r="B1116" s="12">
        <v>1</v>
      </c>
      <c r="C1116" s="12">
        <v>1</v>
      </c>
      <c r="D1116" s="12">
        <v>0</v>
      </c>
      <c r="E1116" s="12" t="s">
        <v>25</v>
      </c>
      <c r="F1116" s="12"/>
      <c r="G1116" s="12" t="s">
        <v>11</v>
      </c>
      <c r="H1116" s="12">
        <v>6923614</v>
      </c>
      <c r="I1116" s="12" t="s">
        <v>58</v>
      </c>
      <c r="J1116" s="12" t="s">
        <v>59</v>
      </c>
    </row>
    <row r="1117" spans="1:10" ht="84" x14ac:dyDescent="0.2">
      <c r="A1117" s="12" t="s">
        <v>9</v>
      </c>
      <c r="B1117" s="12">
        <v>2</v>
      </c>
      <c r="C1117" s="12">
        <v>1</v>
      </c>
      <c r="D1117" s="12">
        <v>1</v>
      </c>
      <c r="E1117" s="12" t="s">
        <v>166</v>
      </c>
      <c r="F1117" s="12" t="s">
        <v>34</v>
      </c>
      <c r="G1117" s="12" t="s">
        <v>11</v>
      </c>
      <c r="H1117" s="12">
        <v>14556863</v>
      </c>
      <c r="I1117" s="12" t="s">
        <v>1464</v>
      </c>
      <c r="J1117" s="12" t="s">
        <v>1465</v>
      </c>
    </row>
    <row r="1118" spans="1:10" ht="84" x14ac:dyDescent="0.2">
      <c r="A1118" s="12" t="s">
        <v>64</v>
      </c>
      <c r="B1118" s="12">
        <v>2</v>
      </c>
      <c r="C1118" s="12">
        <v>1</v>
      </c>
      <c r="D1118" s="12">
        <v>1</v>
      </c>
      <c r="E1118" s="12" t="s">
        <v>44</v>
      </c>
      <c r="F1118" s="12" t="s">
        <v>34</v>
      </c>
      <c r="G1118" s="12" t="s">
        <v>11</v>
      </c>
      <c r="H1118" s="12">
        <v>4993750</v>
      </c>
      <c r="I1118" s="12" t="s">
        <v>141</v>
      </c>
      <c r="J1118" s="12" t="s">
        <v>142</v>
      </c>
    </row>
    <row r="1119" spans="1:10" ht="98" x14ac:dyDescent="0.2">
      <c r="A1119" s="12" t="s">
        <v>92</v>
      </c>
      <c r="B1119" s="12">
        <v>1</v>
      </c>
      <c r="C1119" s="12">
        <v>1</v>
      </c>
      <c r="D1119" s="12">
        <v>0</v>
      </c>
      <c r="E1119" s="12" t="s">
        <v>537</v>
      </c>
      <c r="F1119" s="12"/>
      <c r="G1119" s="12" t="s">
        <v>11</v>
      </c>
      <c r="H1119" s="12">
        <v>6961037</v>
      </c>
      <c r="I1119" s="12" t="s">
        <v>144</v>
      </c>
      <c r="J1119" s="12" t="s">
        <v>145</v>
      </c>
    </row>
    <row r="1120" spans="1:10" ht="70" x14ac:dyDescent="0.2">
      <c r="A1120" s="12" t="s">
        <v>105</v>
      </c>
      <c r="B1120" s="12">
        <v>2</v>
      </c>
      <c r="C1120" s="12">
        <v>1</v>
      </c>
      <c r="D1120" s="12">
        <v>1</v>
      </c>
      <c r="E1120" s="12" t="s">
        <v>123</v>
      </c>
      <c r="F1120" s="12" t="s">
        <v>124</v>
      </c>
      <c r="G1120" s="12" t="s">
        <v>11</v>
      </c>
      <c r="H1120" s="12">
        <v>8317388</v>
      </c>
      <c r="I1120" s="12" t="s">
        <v>125</v>
      </c>
      <c r="J1120" s="12" t="s">
        <v>126</v>
      </c>
    </row>
    <row r="1121" spans="1:10" ht="84" x14ac:dyDescent="0.2">
      <c r="A1121" s="12" t="s">
        <v>9</v>
      </c>
      <c r="B1121" s="12">
        <v>1</v>
      </c>
      <c r="C1121" s="12">
        <v>0</v>
      </c>
      <c r="D1121" s="12">
        <v>1</v>
      </c>
      <c r="E1121" s="12"/>
      <c r="F1121" s="12" t="s">
        <v>897</v>
      </c>
      <c r="G1121" s="12" t="s">
        <v>11</v>
      </c>
      <c r="H1121" s="12">
        <v>6156340</v>
      </c>
      <c r="I1121" s="12" t="s">
        <v>1006</v>
      </c>
      <c r="J1121" s="12" t="s">
        <v>1007</v>
      </c>
    </row>
    <row r="1122" spans="1:10" ht="42" x14ac:dyDescent="0.2">
      <c r="A1122" s="12" t="s">
        <v>99</v>
      </c>
      <c r="B1122" s="12">
        <v>2</v>
      </c>
      <c r="C1122" s="12">
        <v>1</v>
      </c>
      <c r="D1122" s="12">
        <v>1</v>
      </c>
      <c r="E1122" s="12" t="s">
        <v>467</v>
      </c>
      <c r="F1122" s="12" t="s">
        <v>34</v>
      </c>
      <c r="G1122" s="12" t="s">
        <v>11</v>
      </c>
      <c r="H1122" s="12">
        <v>7329408</v>
      </c>
      <c r="I1122" s="12" t="s">
        <v>363</v>
      </c>
      <c r="J1122" s="12" t="s">
        <v>364</v>
      </c>
    </row>
    <row r="1123" spans="1:10" ht="84" x14ac:dyDescent="0.2">
      <c r="A1123" s="12" t="s">
        <v>99</v>
      </c>
      <c r="B1123" s="12">
        <v>2</v>
      </c>
      <c r="C1123" s="12">
        <v>1</v>
      </c>
      <c r="D1123" s="12">
        <v>1</v>
      </c>
      <c r="E1123" s="12" t="s">
        <v>44</v>
      </c>
      <c r="F1123" s="12" t="s">
        <v>34</v>
      </c>
      <c r="G1123" s="12" t="s">
        <v>11</v>
      </c>
      <c r="H1123" s="12">
        <v>5832013</v>
      </c>
      <c r="I1123" s="12" t="s">
        <v>141</v>
      </c>
      <c r="J1123" s="12" t="s">
        <v>142</v>
      </c>
    </row>
    <row r="1124" spans="1:10" ht="56" x14ac:dyDescent="0.2">
      <c r="A1124" s="12" t="s">
        <v>550</v>
      </c>
      <c r="B1124" s="12">
        <v>1</v>
      </c>
      <c r="C1124" s="12">
        <v>1</v>
      </c>
      <c r="D1124" s="12">
        <v>0</v>
      </c>
      <c r="E1124" s="12" t="s">
        <v>25</v>
      </c>
      <c r="F1124" s="12"/>
      <c r="G1124" s="12" t="s">
        <v>11</v>
      </c>
      <c r="H1124" s="12">
        <v>5332580</v>
      </c>
      <c r="I1124" s="12" t="s">
        <v>2556</v>
      </c>
      <c r="J1124" s="12" t="s">
        <v>2557</v>
      </c>
    </row>
    <row r="1125" spans="1:10" ht="112" x14ac:dyDescent="0.2">
      <c r="A1125" s="12" t="s">
        <v>24</v>
      </c>
      <c r="B1125" s="12">
        <v>2</v>
      </c>
      <c r="C1125" s="12">
        <v>1</v>
      </c>
      <c r="D1125" s="12">
        <v>1</v>
      </c>
      <c r="E1125" s="12" t="s">
        <v>106</v>
      </c>
      <c r="F1125" s="12" t="s">
        <v>34</v>
      </c>
      <c r="G1125" s="12" t="s">
        <v>11</v>
      </c>
      <c r="H1125" s="12">
        <v>3934139</v>
      </c>
      <c r="I1125" s="12" t="s">
        <v>1033</v>
      </c>
      <c r="J1125" s="12" t="s">
        <v>1034</v>
      </c>
    </row>
    <row r="1126" spans="1:10" ht="42" x14ac:dyDescent="0.2">
      <c r="A1126" s="12" t="s">
        <v>17</v>
      </c>
      <c r="B1126" s="12">
        <v>2</v>
      </c>
      <c r="C1126" s="12">
        <v>1</v>
      </c>
      <c r="D1126" s="12">
        <v>1</v>
      </c>
      <c r="E1126" s="12" t="s">
        <v>467</v>
      </c>
      <c r="F1126" s="12" t="s">
        <v>34</v>
      </c>
      <c r="G1126" s="12" t="s">
        <v>11</v>
      </c>
      <c r="H1126" s="12">
        <v>6860657</v>
      </c>
      <c r="I1126" s="12" t="s">
        <v>363</v>
      </c>
      <c r="J1126" s="12" t="s">
        <v>364</v>
      </c>
    </row>
    <row r="1127" spans="1:10" ht="70" x14ac:dyDescent="0.2">
      <c r="A1127" s="12" t="s">
        <v>212</v>
      </c>
      <c r="B1127" s="12">
        <v>2</v>
      </c>
      <c r="C1127" s="12">
        <v>1</v>
      </c>
      <c r="D1127" s="12">
        <v>1</v>
      </c>
      <c r="E1127" s="12" t="s">
        <v>273</v>
      </c>
      <c r="F1127" s="12" t="s">
        <v>34</v>
      </c>
      <c r="G1127" s="12" t="s">
        <v>11</v>
      </c>
      <c r="H1127" s="12">
        <v>3147383</v>
      </c>
      <c r="I1127" s="12" t="s">
        <v>706</v>
      </c>
      <c r="J1127" s="12" t="s">
        <v>707</v>
      </c>
    </row>
    <row r="1128" spans="1:10" ht="70" x14ac:dyDescent="0.2">
      <c r="A1128" s="12" t="s">
        <v>117</v>
      </c>
      <c r="B1128" s="12">
        <v>1</v>
      </c>
      <c r="C1128" s="12">
        <v>1</v>
      </c>
      <c r="D1128" s="12">
        <v>0</v>
      </c>
      <c r="E1128" s="12" t="s">
        <v>25</v>
      </c>
      <c r="F1128" s="12"/>
      <c r="G1128" s="12" t="s">
        <v>11</v>
      </c>
      <c r="H1128" s="12">
        <v>6438234</v>
      </c>
      <c r="I1128" s="12" t="s">
        <v>1391</v>
      </c>
      <c r="J1128" s="12" t="s">
        <v>1392</v>
      </c>
    </row>
    <row r="1129" spans="1:10" ht="140" x14ac:dyDescent="0.2">
      <c r="A1129" s="12" t="s">
        <v>17</v>
      </c>
      <c r="B1129" s="12">
        <v>2</v>
      </c>
      <c r="C1129" s="12">
        <v>1</v>
      </c>
      <c r="D1129" s="12">
        <v>1</v>
      </c>
      <c r="E1129" s="12" t="s">
        <v>273</v>
      </c>
      <c r="F1129" s="12" t="s">
        <v>34</v>
      </c>
      <c r="G1129" s="12" t="s">
        <v>11</v>
      </c>
      <c r="H1129" s="12">
        <v>11263686</v>
      </c>
      <c r="I1129" s="12" t="s">
        <v>35</v>
      </c>
      <c r="J1129" s="12" t="s">
        <v>36</v>
      </c>
    </row>
    <row r="1130" spans="1:10" ht="126" x14ac:dyDescent="0.2">
      <c r="A1130" s="12" t="s">
        <v>105</v>
      </c>
      <c r="B1130" s="12">
        <v>1</v>
      </c>
      <c r="C1130" s="12">
        <v>1</v>
      </c>
      <c r="D1130" s="12">
        <v>0</v>
      </c>
      <c r="E1130" s="12" t="s">
        <v>65</v>
      </c>
      <c r="F1130" s="12"/>
      <c r="G1130" s="12" t="s">
        <v>11</v>
      </c>
      <c r="H1130" s="12">
        <v>7164429</v>
      </c>
      <c r="I1130" s="12" t="s">
        <v>66</v>
      </c>
      <c r="J1130" s="12" t="s">
        <v>67</v>
      </c>
    </row>
    <row r="1131" spans="1:10" ht="70" x14ac:dyDescent="0.2">
      <c r="A1131" s="12" t="s">
        <v>24</v>
      </c>
      <c r="B1131" s="12">
        <v>2</v>
      </c>
      <c r="C1131" s="12">
        <v>1</v>
      </c>
      <c r="D1131" s="12">
        <v>1</v>
      </c>
      <c r="E1131" s="12" t="s">
        <v>123</v>
      </c>
      <c r="F1131" s="12" t="s">
        <v>124</v>
      </c>
      <c r="G1131" s="12" t="s">
        <v>11</v>
      </c>
      <c r="H1131" s="12">
        <v>4955983</v>
      </c>
      <c r="I1131" s="12" t="s">
        <v>125</v>
      </c>
      <c r="J1131" s="12" t="s">
        <v>126</v>
      </c>
    </row>
    <row r="1132" spans="1:10" ht="56" x14ac:dyDescent="0.2">
      <c r="A1132" s="12" t="s">
        <v>9</v>
      </c>
      <c r="B1132" s="12">
        <v>1</v>
      </c>
      <c r="C1132" s="12">
        <v>1</v>
      </c>
      <c r="D1132" s="12">
        <v>0</v>
      </c>
      <c r="E1132" s="12" t="s">
        <v>10</v>
      </c>
      <c r="F1132" s="12"/>
      <c r="G1132" s="12" t="s">
        <v>11</v>
      </c>
      <c r="H1132" s="12">
        <v>5543242</v>
      </c>
      <c r="I1132" s="12" t="s">
        <v>12</v>
      </c>
      <c r="J1132" s="12" t="s">
        <v>13</v>
      </c>
    </row>
    <row r="1133" spans="1:10" ht="56" x14ac:dyDescent="0.2">
      <c r="A1133" s="12" t="s">
        <v>101</v>
      </c>
      <c r="B1133" s="12">
        <v>1</v>
      </c>
      <c r="C1133" s="12">
        <v>1</v>
      </c>
      <c r="D1133" s="12">
        <v>0</v>
      </c>
      <c r="E1133" s="12" t="s">
        <v>25</v>
      </c>
      <c r="F1133" s="12"/>
      <c r="G1133" s="12" t="s">
        <v>11</v>
      </c>
      <c r="H1133" s="12">
        <v>8764559</v>
      </c>
      <c r="I1133" s="12" t="s">
        <v>1106</v>
      </c>
      <c r="J1133" s="12" t="s">
        <v>1107</v>
      </c>
    </row>
    <row r="1134" spans="1:10" ht="140" x14ac:dyDescent="0.2">
      <c r="A1134" s="12" t="s">
        <v>92</v>
      </c>
      <c r="B1134" s="12">
        <v>2</v>
      </c>
      <c r="C1134" s="12">
        <v>1</v>
      </c>
      <c r="D1134" s="12">
        <v>1</v>
      </c>
      <c r="E1134" s="12" t="s">
        <v>351</v>
      </c>
      <c r="F1134" s="12" t="s">
        <v>352</v>
      </c>
      <c r="G1134" s="12" t="s">
        <v>11</v>
      </c>
      <c r="H1134" s="12">
        <v>14302333</v>
      </c>
      <c r="I1134" s="12" t="s">
        <v>1873</v>
      </c>
      <c r="J1134" s="12" t="s">
        <v>1874</v>
      </c>
    </row>
    <row r="1135" spans="1:10" ht="70" x14ac:dyDescent="0.2">
      <c r="A1135" s="12" t="s">
        <v>50</v>
      </c>
      <c r="B1135" s="12">
        <v>2</v>
      </c>
      <c r="C1135" s="12">
        <v>1</v>
      </c>
      <c r="D1135" s="12">
        <v>1</v>
      </c>
      <c r="E1135" s="12" t="s">
        <v>341</v>
      </c>
      <c r="F1135" s="12" t="s">
        <v>34</v>
      </c>
      <c r="G1135" s="12" t="s">
        <v>11</v>
      </c>
      <c r="H1135" s="12">
        <v>12723384</v>
      </c>
      <c r="I1135" s="12" t="s">
        <v>131</v>
      </c>
      <c r="J1135" s="12" t="s">
        <v>132</v>
      </c>
    </row>
    <row r="1136" spans="1:10" ht="84" x14ac:dyDescent="0.2">
      <c r="A1136" s="12" t="s">
        <v>212</v>
      </c>
      <c r="B1136" s="12">
        <v>2</v>
      </c>
      <c r="C1136" s="12">
        <v>1</v>
      </c>
      <c r="D1136" s="12">
        <v>1</v>
      </c>
      <c r="E1136" s="12" t="s">
        <v>106</v>
      </c>
      <c r="F1136" s="12" t="s">
        <v>34</v>
      </c>
      <c r="G1136" s="12" t="s">
        <v>11</v>
      </c>
      <c r="H1136" s="12">
        <v>4350693</v>
      </c>
      <c r="I1136" s="12" t="s">
        <v>141</v>
      </c>
      <c r="J1136" s="12" t="s">
        <v>142</v>
      </c>
    </row>
    <row r="1137" spans="1:10" ht="84" x14ac:dyDescent="0.2">
      <c r="A1137" s="12" t="s">
        <v>143</v>
      </c>
      <c r="B1137" s="12">
        <v>2</v>
      </c>
      <c r="C1137" s="12">
        <v>1</v>
      </c>
      <c r="D1137" s="12">
        <v>1</v>
      </c>
      <c r="E1137" s="12" t="s">
        <v>44</v>
      </c>
      <c r="F1137" s="12" t="s">
        <v>34</v>
      </c>
      <c r="G1137" s="12" t="s">
        <v>11</v>
      </c>
      <c r="H1137" s="12">
        <v>12828539</v>
      </c>
      <c r="I1137" s="12" t="s">
        <v>141</v>
      </c>
      <c r="J1137" s="12" t="s">
        <v>142</v>
      </c>
    </row>
    <row r="1138" spans="1:10" ht="84" x14ac:dyDescent="0.2">
      <c r="A1138" s="12" t="s">
        <v>9</v>
      </c>
      <c r="B1138" s="12">
        <v>2</v>
      </c>
      <c r="C1138" s="12">
        <v>1</v>
      </c>
      <c r="D1138" s="12">
        <v>1</v>
      </c>
      <c r="E1138" s="12" t="s">
        <v>2587</v>
      </c>
      <c r="F1138" s="12" t="s">
        <v>34</v>
      </c>
      <c r="G1138" s="12" t="s">
        <v>11</v>
      </c>
      <c r="H1138" s="12">
        <v>11813539</v>
      </c>
      <c r="I1138" s="12" t="s">
        <v>646</v>
      </c>
      <c r="J1138" s="12" t="s">
        <v>647</v>
      </c>
    </row>
    <row r="1139" spans="1:10" ht="56" x14ac:dyDescent="0.2">
      <c r="A1139" s="12" t="s">
        <v>212</v>
      </c>
      <c r="B1139" s="12">
        <v>2</v>
      </c>
      <c r="C1139" s="12">
        <v>1</v>
      </c>
      <c r="D1139" s="12">
        <v>1</v>
      </c>
      <c r="E1139" s="12" t="s">
        <v>44</v>
      </c>
      <c r="F1139" s="12" t="s">
        <v>34</v>
      </c>
      <c r="G1139" s="12" t="s">
        <v>11</v>
      </c>
      <c r="H1139" s="12">
        <v>5296347</v>
      </c>
      <c r="I1139" s="12" t="s">
        <v>45</v>
      </c>
      <c r="J1139" s="12" t="s">
        <v>46</v>
      </c>
    </row>
    <row r="1140" spans="1:10" ht="84" x14ac:dyDescent="0.2">
      <c r="A1140" s="12" t="s">
        <v>9</v>
      </c>
      <c r="B1140" s="12">
        <v>2</v>
      </c>
      <c r="C1140" s="12">
        <v>1</v>
      </c>
      <c r="D1140" s="12">
        <v>1</v>
      </c>
      <c r="E1140" s="12" t="s">
        <v>44</v>
      </c>
      <c r="F1140" s="12" t="s">
        <v>34</v>
      </c>
      <c r="G1140" s="12" t="s">
        <v>11</v>
      </c>
      <c r="H1140" s="12">
        <v>8557116</v>
      </c>
      <c r="I1140" s="12" t="s">
        <v>141</v>
      </c>
      <c r="J1140" s="12" t="s">
        <v>142</v>
      </c>
    </row>
    <row r="1141" spans="1:10" ht="56" x14ac:dyDescent="0.2">
      <c r="A1141" s="12" t="s">
        <v>212</v>
      </c>
      <c r="B1141" s="12">
        <v>2</v>
      </c>
      <c r="C1141" s="12">
        <v>1</v>
      </c>
      <c r="D1141" s="12">
        <v>1</v>
      </c>
      <c r="E1141" s="12" t="s">
        <v>44</v>
      </c>
      <c r="F1141" s="12" t="s">
        <v>34</v>
      </c>
      <c r="G1141" s="12" t="s">
        <v>11</v>
      </c>
      <c r="H1141" s="12">
        <v>8275397</v>
      </c>
      <c r="I1141" s="12" t="s">
        <v>45</v>
      </c>
      <c r="J1141" s="12" t="s">
        <v>46</v>
      </c>
    </row>
    <row r="1142" spans="1:10" ht="70" x14ac:dyDescent="0.2">
      <c r="A1142" s="12" t="s">
        <v>101</v>
      </c>
      <c r="B1142" s="12">
        <v>2</v>
      </c>
      <c r="C1142" s="12">
        <v>1</v>
      </c>
      <c r="D1142" s="12">
        <v>1</v>
      </c>
      <c r="E1142" s="12" t="s">
        <v>341</v>
      </c>
      <c r="F1142" s="12" t="s">
        <v>34</v>
      </c>
      <c r="G1142" s="12" t="s">
        <v>11</v>
      </c>
      <c r="H1142" s="12">
        <v>3689087</v>
      </c>
      <c r="I1142" s="12" t="s">
        <v>131</v>
      </c>
      <c r="J1142" s="12" t="s">
        <v>132</v>
      </c>
    </row>
    <row r="1143" spans="1:10" ht="84" x14ac:dyDescent="0.2">
      <c r="A1143" s="12" t="s">
        <v>92</v>
      </c>
      <c r="B1143" s="12">
        <v>2</v>
      </c>
      <c r="C1143" s="12">
        <v>1</v>
      </c>
      <c r="D1143" s="12">
        <v>1</v>
      </c>
      <c r="E1143" s="12" t="s">
        <v>44</v>
      </c>
      <c r="F1143" s="12" t="s">
        <v>34</v>
      </c>
      <c r="G1143" s="12" t="s">
        <v>11</v>
      </c>
      <c r="H1143" s="12">
        <v>9413155</v>
      </c>
      <c r="I1143" s="12" t="s">
        <v>141</v>
      </c>
      <c r="J1143" s="12" t="s">
        <v>142</v>
      </c>
    </row>
    <row r="1144" spans="1:10" ht="84" x14ac:dyDescent="0.2">
      <c r="A1144" s="12" t="s">
        <v>9</v>
      </c>
      <c r="B1144" s="12">
        <v>2</v>
      </c>
      <c r="C1144" s="12">
        <v>1</v>
      </c>
      <c r="D1144" s="12">
        <v>1</v>
      </c>
      <c r="E1144" s="12" t="s">
        <v>106</v>
      </c>
      <c r="F1144" s="12" t="s">
        <v>34</v>
      </c>
      <c r="G1144" s="12" t="s">
        <v>11</v>
      </c>
      <c r="H1144" s="12">
        <v>4727764</v>
      </c>
      <c r="I1144" s="12" t="s">
        <v>646</v>
      </c>
      <c r="J1144" s="12" t="s">
        <v>647</v>
      </c>
    </row>
    <row r="1145" spans="1:10" ht="84" x14ac:dyDescent="0.2">
      <c r="A1145" s="12" t="s">
        <v>50</v>
      </c>
      <c r="B1145" s="12">
        <v>1</v>
      </c>
      <c r="C1145" s="12">
        <v>0</v>
      </c>
      <c r="D1145" s="12">
        <v>1</v>
      </c>
      <c r="E1145" s="12"/>
      <c r="F1145" s="12" t="s">
        <v>352</v>
      </c>
      <c r="G1145" s="12" t="s">
        <v>11</v>
      </c>
      <c r="H1145" s="12">
        <v>10356884</v>
      </c>
      <c r="I1145" s="12" t="s">
        <v>2604</v>
      </c>
      <c r="J1145" s="12" t="s">
        <v>2605</v>
      </c>
    </row>
    <row r="1146" spans="1:10" ht="98" x14ac:dyDescent="0.2">
      <c r="A1146" s="12" t="s">
        <v>85</v>
      </c>
      <c r="B1146" s="12">
        <v>2</v>
      </c>
      <c r="C1146" s="12">
        <v>1</v>
      </c>
      <c r="D1146" s="12">
        <v>1</v>
      </c>
      <c r="E1146" s="12" t="s">
        <v>537</v>
      </c>
      <c r="F1146" s="12" t="s">
        <v>52</v>
      </c>
      <c r="G1146" s="12" t="s">
        <v>11</v>
      </c>
      <c r="H1146" s="12">
        <v>13368349</v>
      </c>
      <c r="I1146" s="12" t="s">
        <v>722</v>
      </c>
      <c r="J1146" s="12" t="s">
        <v>723</v>
      </c>
    </row>
    <row r="1147" spans="1:10" ht="140" x14ac:dyDescent="0.2">
      <c r="A1147" s="12" t="s">
        <v>50</v>
      </c>
      <c r="B1147" s="12">
        <v>2</v>
      </c>
      <c r="C1147" s="12">
        <v>1</v>
      </c>
      <c r="D1147" s="12">
        <v>1</v>
      </c>
      <c r="E1147" s="12" t="s">
        <v>341</v>
      </c>
      <c r="F1147" s="12" t="s">
        <v>34</v>
      </c>
      <c r="G1147" s="12" t="s">
        <v>11</v>
      </c>
      <c r="H1147" s="12">
        <v>16258321</v>
      </c>
      <c r="I1147" s="12" t="s">
        <v>35</v>
      </c>
      <c r="J1147" s="12" t="s">
        <v>36</v>
      </c>
    </row>
    <row r="1148" spans="1:10" ht="56" x14ac:dyDescent="0.2">
      <c r="A1148" s="12" t="s">
        <v>64</v>
      </c>
      <c r="B1148" s="12">
        <v>2</v>
      </c>
      <c r="C1148" s="12">
        <v>1</v>
      </c>
      <c r="D1148" s="12">
        <v>1</v>
      </c>
      <c r="E1148" s="12" t="s">
        <v>467</v>
      </c>
      <c r="F1148" s="12" t="s">
        <v>34</v>
      </c>
      <c r="G1148" s="12" t="s">
        <v>11</v>
      </c>
      <c r="H1148" s="12">
        <v>14011716</v>
      </c>
      <c r="I1148" s="12" t="s">
        <v>45</v>
      </c>
      <c r="J1148" s="12" t="s">
        <v>46</v>
      </c>
    </row>
    <row r="1149" spans="1:10" ht="56" x14ac:dyDescent="0.2">
      <c r="A1149" s="12" t="s">
        <v>101</v>
      </c>
      <c r="B1149" s="12">
        <v>3</v>
      </c>
      <c r="C1149" s="12">
        <v>2</v>
      </c>
      <c r="D1149" s="12">
        <v>1</v>
      </c>
      <c r="E1149" s="12" t="s">
        <v>185</v>
      </c>
      <c r="F1149" s="12" t="s">
        <v>34</v>
      </c>
      <c r="G1149" s="12" t="s">
        <v>11</v>
      </c>
      <c r="H1149" s="12">
        <v>13900993</v>
      </c>
      <c r="I1149" s="12" t="s">
        <v>45</v>
      </c>
      <c r="J1149" s="12" t="s">
        <v>46</v>
      </c>
    </row>
    <row r="1150" spans="1:10" ht="126" x14ac:dyDescent="0.2">
      <c r="A1150" s="12" t="s">
        <v>32</v>
      </c>
      <c r="B1150" s="12">
        <v>0</v>
      </c>
      <c r="C1150" s="12">
        <v>0</v>
      </c>
      <c r="D1150" s="12">
        <v>0</v>
      </c>
      <c r="E1150" s="12"/>
      <c r="F1150" s="12"/>
      <c r="G1150" s="12" t="s">
        <v>11</v>
      </c>
      <c r="H1150" s="12">
        <v>5406442</v>
      </c>
      <c r="I1150" s="12" t="s">
        <v>66</v>
      </c>
      <c r="J1150" s="12" t="s">
        <v>67</v>
      </c>
    </row>
    <row r="1151" spans="1:10" ht="140" x14ac:dyDescent="0.2">
      <c r="A1151" s="12" t="s">
        <v>105</v>
      </c>
      <c r="B1151" s="12">
        <v>2</v>
      </c>
      <c r="C1151" s="12">
        <v>1</v>
      </c>
      <c r="D1151" s="12">
        <v>1</v>
      </c>
      <c r="E1151" s="12" t="s">
        <v>44</v>
      </c>
      <c r="F1151" s="12" t="s">
        <v>34</v>
      </c>
      <c r="G1151" s="12" t="s">
        <v>11</v>
      </c>
      <c r="H1151" s="12">
        <v>3447415</v>
      </c>
      <c r="I1151" s="12" t="s">
        <v>35</v>
      </c>
      <c r="J1151" s="12" t="s">
        <v>36</v>
      </c>
    </row>
    <row r="1152" spans="1:10" ht="70" x14ac:dyDescent="0.2">
      <c r="A1152" s="12" t="s">
        <v>64</v>
      </c>
      <c r="B1152" s="12">
        <v>2</v>
      </c>
      <c r="C1152" s="12">
        <v>1</v>
      </c>
      <c r="D1152" s="12">
        <v>1</v>
      </c>
      <c r="E1152" s="12" t="s">
        <v>123</v>
      </c>
      <c r="F1152" s="12" t="s">
        <v>124</v>
      </c>
      <c r="G1152" s="12" t="s">
        <v>11</v>
      </c>
      <c r="H1152" s="12">
        <v>3831051</v>
      </c>
      <c r="I1152" s="12" t="s">
        <v>125</v>
      </c>
      <c r="J1152" s="12" t="s">
        <v>126</v>
      </c>
    </row>
    <row r="1153" spans="1:10" ht="140" x14ac:dyDescent="0.2">
      <c r="A1153" s="12" t="s">
        <v>143</v>
      </c>
      <c r="B1153" s="12">
        <v>2</v>
      </c>
      <c r="C1153" s="12">
        <v>1</v>
      </c>
      <c r="D1153" s="12">
        <v>1</v>
      </c>
      <c r="E1153" s="12" t="s">
        <v>341</v>
      </c>
      <c r="F1153" s="12" t="s">
        <v>34</v>
      </c>
      <c r="G1153" s="12" t="s">
        <v>11</v>
      </c>
      <c r="H1153" s="12">
        <v>7151300</v>
      </c>
      <c r="I1153" s="12" t="s">
        <v>35</v>
      </c>
      <c r="J1153" s="12" t="s">
        <v>36</v>
      </c>
    </row>
    <row r="1154" spans="1:10" ht="126" x14ac:dyDescent="0.2">
      <c r="A1154" s="12" t="s">
        <v>77</v>
      </c>
      <c r="B1154" s="12">
        <v>1</v>
      </c>
      <c r="C1154" s="12">
        <v>1</v>
      </c>
      <c r="D1154" s="12">
        <v>0</v>
      </c>
      <c r="E1154" s="12" t="s">
        <v>65</v>
      </c>
      <c r="F1154" s="12"/>
      <c r="G1154" s="12" t="s">
        <v>11</v>
      </c>
      <c r="H1154" s="12">
        <v>12682883</v>
      </c>
      <c r="I1154" s="12" t="s">
        <v>66</v>
      </c>
      <c r="J1154" s="12" t="s">
        <v>67</v>
      </c>
    </row>
    <row r="1155" spans="1:10" ht="70" x14ac:dyDescent="0.2">
      <c r="A1155" s="12" t="s">
        <v>9</v>
      </c>
      <c r="B1155" s="12">
        <v>2</v>
      </c>
      <c r="C1155" s="12">
        <v>1</v>
      </c>
      <c r="D1155" s="12">
        <v>1</v>
      </c>
      <c r="E1155" s="12" t="s">
        <v>537</v>
      </c>
      <c r="F1155" s="12" t="s">
        <v>124</v>
      </c>
      <c r="G1155" s="12" t="s">
        <v>11</v>
      </c>
      <c r="H1155" s="12">
        <v>7187682</v>
      </c>
      <c r="I1155" s="12" t="s">
        <v>577</v>
      </c>
      <c r="J1155" s="12" t="s">
        <v>578</v>
      </c>
    </row>
    <row r="1156" spans="1:10" ht="112" x14ac:dyDescent="0.2">
      <c r="A1156" s="12" t="s">
        <v>582</v>
      </c>
      <c r="B1156" s="12">
        <v>1</v>
      </c>
      <c r="C1156" s="12">
        <v>0</v>
      </c>
      <c r="D1156" s="12">
        <v>1</v>
      </c>
      <c r="E1156" s="12"/>
      <c r="F1156" s="12" t="s">
        <v>52</v>
      </c>
      <c r="G1156" s="12" t="s">
        <v>26</v>
      </c>
      <c r="H1156" s="12">
        <v>6867036</v>
      </c>
      <c r="I1156" s="12" t="s">
        <v>874</v>
      </c>
      <c r="J1156" s="12" t="s">
        <v>875</v>
      </c>
    </row>
    <row r="1157" spans="1:10" ht="56" x14ac:dyDescent="0.2">
      <c r="A1157" s="12" t="s">
        <v>64</v>
      </c>
      <c r="B1157" s="12">
        <v>2</v>
      </c>
      <c r="C1157" s="12">
        <v>1</v>
      </c>
      <c r="D1157" s="12">
        <v>1</v>
      </c>
      <c r="E1157" s="12" t="s">
        <v>106</v>
      </c>
      <c r="F1157" s="12" t="s">
        <v>34</v>
      </c>
      <c r="G1157" s="12" t="s">
        <v>11</v>
      </c>
      <c r="H1157" s="12">
        <v>4752000</v>
      </c>
      <c r="I1157" s="12" t="s">
        <v>486</v>
      </c>
      <c r="J1157" s="12" t="s">
        <v>487</v>
      </c>
    </row>
    <row r="1158" spans="1:10" ht="140" x14ac:dyDescent="0.2">
      <c r="A1158" s="12" t="s">
        <v>32</v>
      </c>
      <c r="B1158" s="12">
        <v>1</v>
      </c>
      <c r="C1158" s="12">
        <v>1</v>
      </c>
      <c r="D1158" s="12">
        <v>0</v>
      </c>
      <c r="E1158" s="12" t="s">
        <v>25</v>
      </c>
      <c r="F1158" s="12"/>
      <c r="G1158" s="12" t="s">
        <v>26</v>
      </c>
      <c r="H1158" s="12">
        <v>2921418</v>
      </c>
      <c r="I1158" s="12" t="s">
        <v>35</v>
      </c>
      <c r="J1158" s="12" t="s">
        <v>36</v>
      </c>
    </row>
    <row r="1159" spans="1:10" ht="98" x14ac:dyDescent="0.2">
      <c r="A1159" s="12" t="s">
        <v>92</v>
      </c>
      <c r="B1159" s="12">
        <v>1</v>
      </c>
      <c r="C1159" s="12">
        <v>1</v>
      </c>
      <c r="D1159" s="12">
        <v>0</v>
      </c>
      <c r="E1159" s="12" t="s">
        <v>351</v>
      </c>
      <c r="F1159" s="12"/>
      <c r="G1159" s="12" t="s">
        <v>11</v>
      </c>
      <c r="H1159" s="12">
        <v>9908196</v>
      </c>
      <c r="I1159" s="12" t="s">
        <v>1142</v>
      </c>
      <c r="J1159" s="12" t="s">
        <v>1143</v>
      </c>
    </row>
    <row r="1160" spans="1:10" ht="84" x14ac:dyDescent="0.2">
      <c r="A1160" s="12" t="s">
        <v>101</v>
      </c>
      <c r="B1160" s="12">
        <v>2</v>
      </c>
      <c r="C1160" s="12">
        <v>1</v>
      </c>
      <c r="D1160" s="12">
        <v>1</v>
      </c>
      <c r="E1160" s="12" t="s">
        <v>44</v>
      </c>
      <c r="F1160" s="12" t="s">
        <v>34</v>
      </c>
      <c r="G1160" s="12" t="s">
        <v>11</v>
      </c>
      <c r="H1160" s="12">
        <v>9922294</v>
      </c>
      <c r="I1160" s="12" t="s">
        <v>141</v>
      </c>
      <c r="J1160" s="12" t="s">
        <v>142</v>
      </c>
    </row>
    <row r="1161" spans="1:10" ht="56" x14ac:dyDescent="0.2">
      <c r="A1161" s="12" t="s">
        <v>101</v>
      </c>
      <c r="B1161" s="12">
        <v>2</v>
      </c>
      <c r="C1161" s="12">
        <v>1</v>
      </c>
      <c r="D1161" s="12">
        <v>1</v>
      </c>
      <c r="E1161" s="12" t="s">
        <v>341</v>
      </c>
      <c r="F1161" s="12" t="s">
        <v>34</v>
      </c>
      <c r="G1161" s="12" t="s">
        <v>11</v>
      </c>
      <c r="H1161" s="12">
        <v>4619212</v>
      </c>
      <c r="I1161" s="12" t="s">
        <v>45</v>
      </c>
      <c r="J1161" s="12" t="s">
        <v>46</v>
      </c>
    </row>
    <row r="1162" spans="1:10" ht="112" x14ac:dyDescent="0.2">
      <c r="A1162" s="12" t="s">
        <v>92</v>
      </c>
      <c r="B1162" s="12">
        <v>2</v>
      </c>
      <c r="C1162" s="12">
        <v>1</v>
      </c>
      <c r="D1162" s="12">
        <v>1</v>
      </c>
      <c r="E1162" s="12" t="s">
        <v>273</v>
      </c>
      <c r="F1162" s="12" t="s">
        <v>34</v>
      </c>
      <c r="G1162" s="12" t="s">
        <v>11</v>
      </c>
      <c r="H1162" s="12">
        <v>5477676</v>
      </c>
      <c r="I1162" s="12" t="s">
        <v>274</v>
      </c>
      <c r="J1162" s="12" t="s">
        <v>275</v>
      </c>
    </row>
    <row r="1163" spans="1:10" ht="84" x14ac:dyDescent="0.2">
      <c r="A1163" s="12" t="s">
        <v>99</v>
      </c>
      <c r="B1163" s="12">
        <v>1</v>
      </c>
      <c r="C1163" s="12">
        <v>1</v>
      </c>
      <c r="D1163" s="12">
        <v>0</v>
      </c>
      <c r="E1163" s="12" t="s">
        <v>2336</v>
      </c>
      <c r="F1163" s="12"/>
      <c r="G1163" s="12" t="s">
        <v>11</v>
      </c>
      <c r="H1163" s="12">
        <v>5648693</v>
      </c>
      <c r="I1163" s="12" t="s">
        <v>2299</v>
      </c>
      <c r="J1163" s="12" t="s">
        <v>2300</v>
      </c>
    </row>
    <row r="1164" spans="1:10" ht="56" x14ac:dyDescent="0.2">
      <c r="A1164" s="12" t="s">
        <v>24</v>
      </c>
      <c r="B1164" s="12">
        <v>2</v>
      </c>
      <c r="C1164" s="12">
        <v>1</v>
      </c>
      <c r="D1164" s="12">
        <v>1</v>
      </c>
      <c r="E1164" s="12" t="s">
        <v>341</v>
      </c>
      <c r="F1164" s="12" t="s">
        <v>34</v>
      </c>
      <c r="G1164" s="12" t="s">
        <v>11</v>
      </c>
      <c r="H1164" s="12">
        <v>2793763</v>
      </c>
      <c r="I1164" s="12" t="s">
        <v>486</v>
      </c>
      <c r="J1164" s="12" t="s">
        <v>487</v>
      </c>
    </row>
    <row r="1165" spans="1:10" ht="42" x14ac:dyDescent="0.2">
      <c r="A1165" s="12" t="s">
        <v>9</v>
      </c>
      <c r="B1165" s="12">
        <v>2</v>
      </c>
      <c r="C1165" s="12">
        <v>1</v>
      </c>
      <c r="D1165" s="12">
        <v>1</v>
      </c>
      <c r="E1165" s="12" t="s">
        <v>467</v>
      </c>
      <c r="F1165" s="12" t="s">
        <v>34</v>
      </c>
      <c r="G1165" s="12" t="s">
        <v>11</v>
      </c>
      <c r="H1165" s="12">
        <v>6334704</v>
      </c>
      <c r="I1165" s="12" t="s">
        <v>363</v>
      </c>
      <c r="J1165" s="12" t="s">
        <v>364</v>
      </c>
    </row>
    <row r="1166" spans="1:10" ht="28" x14ac:dyDescent="0.2">
      <c r="A1166" s="12" t="s">
        <v>101</v>
      </c>
      <c r="B1166" s="12">
        <v>2</v>
      </c>
      <c r="C1166" s="12">
        <v>1</v>
      </c>
      <c r="D1166" s="12">
        <v>1</v>
      </c>
      <c r="E1166" s="12" t="s">
        <v>1032</v>
      </c>
      <c r="F1166" s="12" t="s">
        <v>34</v>
      </c>
      <c r="G1166" s="12" t="s">
        <v>11</v>
      </c>
      <c r="H1166" s="12">
        <v>9460266</v>
      </c>
      <c r="I1166" s="12" t="s">
        <v>486</v>
      </c>
      <c r="J1166" s="12" t="s">
        <v>487</v>
      </c>
    </row>
    <row r="1167" spans="1:10" ht="84" x14ac:dyDescent="0.2">
      <c r="A1167" s="12" t="s">
        <v>92</v>
      </c>
      <c r="B1167" s="12">
        <v>1</v>
      </c>
      <c r="C1167" s="12">
        <v>1</v>
      </c>
      <c r="D1167" s="12">
        <v>0</v>
      </c>
      <c r="E1167" s="12" t="s">
        <v>51</v>
      </c>
      <c r="F1167" s="12"/>
      <c r="G1167" s="12" t="s">
        <v>11</v>
      </c>
      <c r="H1167" s="12">
        <v>3015450</v>
      </c>
      <c r="I1167" s="12" t="s">
        <v>53</v>
      </c>
      <c r="J1167" s="12" t="s">
        <v>54</v>
      </c>
    </row>
    <row r="1168" spans="1:10" ht="84" x14ac:dyDescent="0.2">
      <c r="A1168" s="12" t="s">
        <v>243</v>
      </c>
      <c r="B1168" s="12">
        <v>2</v>
      </c>
      <c r="C1168" s="12">
        <v>1</v>
      </c>
      <c r="D1168" s="12">
        <v>1</v>
      </c>
      <c r="E1168" s="12" t="s">
        <v>351</v>
      </c>
      <c r="F1168" s="12" t="s">
        <v>52</v>
      </c>
      <c r="G1168" s="12" t="s">
        <v>11</v>
      </c>
      <c r="H1168" s="12">
        <v>8150437</v>
      </c>
      <c r="I1168" s="12" t="s">
        <v>2649</v>
      </c>
      <c r="J1168" s="12" t="s">
        <v>2650</v>
      </c>
    </row>
    <row r="1169" spans="1:10" ht="112" x14ac:dyDescent="0.2">
      <c r="A1169" s="12" t="s">
        <v>99</v>
      </c>
      <c r="B1169" s="12">
        <v>2</v>
      </c>
      <c r="C1169" s="12">
        <v>2</v>
      </c>
      <c r="D1169" s="12">
        <v>0</v>
      </c>
      <c r="E1169" s="12" t="s">
        <v>2654</v>
      </c>
      <c r="F1169" s="12"/>
      <c r="G1169" s="12" t="s">
        <v>11</v>
      </c>
      <c r="H1169" s="12">
        <v>17121844</v>
      </c>
      <c r="I1169" s="12" t="s">
        <v>2337</v>
      </c>
      <c r="J1169" s="12" t="s">
        <v>2338</v>
      </c>
    </row>
    <row r="1170" spans="1:10" ht="70" x14ac:dyDescent="0.2">
      <c r="A1170" s="12" t="s">
        <v>17</v>
      </c>
      <c r="B1170" s="12">
        <v>1</v>
      </c>
      <c r="C1170" s="12">
        <v>1</v>
      </c>
      <c r="D1170" s="12">
        <v>0</v>
      </c>
      <c r="E1170" s="12" t="s">
        <v>351</v>
      </c>
      <c r="F1170" s="12"/>
      <c r="G1170" s="12" t="s">
        <v>11</v>
      </c>
      <c r="H1170" s="12">
        <v>12639270</v>
      </c>
      <c r="I1170" s="12" t="s">
        <v>279</v>
      </c>
      <c r="J1170" s="12" t="s">
        <v>280</v>
      </c>
    </row>
    <row r="1171" spans="1:10" ht="70" x14ac:dyDescent="0.2">
      <c r="A1171" s="12" t="s">
        <v>9</v>
      </c>
      <c r="B1171" s="12">
        <v>2</v>
      </c>
      <c r="C1171" s="12">
        <v>1</v>
      </c>
      <c r="D1171" s="12">
        <v>1</v>
      </c>
      <c r="E1171" s="12" t="s">
        <v>123</v>
      </c>
      <c r="F1171" s="12" t="s">
        <v>124</v>
      </c>
      <c r="G1171" s="12" t="s">
        <v>11</v>
      </c>
      <c r="H1171" s="12">
        <v>6180755</v>
      </c>
      <c r="I1171" s="12" t="s">
        <v>125</v>
      </c>
      <c r="J1171" s="12" t="s">
        <v>126</v>
      </c>
    </row>
    <row r="1172" spans="1:10" ht="182" x14ac:dyDescent="0.2">
      <c r="A1172" s="12" t="s">
        <v>9</v>
      </c>
      <c r="B1172" s="12">
        <v>1</v>
      </c>
      <c r="C1172" s="12">
        <v>1</v>
      </c>
      <c r="D1172" s="12">
        <v>0</v>
      </c>
      <c r="E1172" s="12" t="s">
        <v>537</v>
      </c>
      <c r="F1172" s="12"/>
      <c r="G1172" s="12" t="s">
        <v>11</v>
      </c>
      <c r="H1172" s="12">
        <v>12133070</v>
      </c>
      <c r="I1172" s="12" t="s">
        <v>2660</v>
      </c>
      <c r="J1172" s="12" t="s">
        <v>2661</v>
      </c>
    </row>
    <row r="1173" spans="1:10" ht="70" x14ac:dyDescent="0.2">
      <c r="A1173" s="12" t="s">
        <v>117</v>
      </c>
      <c r="B1173" s="12">
        <v>2</v>
      </c>
      <c r="C1173" s="12">
        <v>1</v>
      </c>
      <c r="D1173" s="12">
        <v>1</v>
      </c>
      <c r="E1173" s="12" t="s">
        <v>341</v>
      </c>
      <c r="F1173" s="12" t="s">
        <v>34</v>
      </c>
      <c r="G1173" s="12" t="s">
        <v>11</v>
      </c>
      <c r="H1173" s="12">
        <v>12202196</v>
      </c>
      <c r="I1173" s="12" t="s">
        <v>131</v>
      </c>
      <c r="J1173" s="12" t="s">
        <v>132</v>
      </c>
    </row>
    <row r="1174" spans="1:10" ht="70" x14ac:dyDescent="0.2">
      <c r="A1174" s="12" t="s">
        <v>9</v>
      </c>
      <c r="B1174" s="12">
        <v>1</v>
      </c>
      <c r="C1174" s="12">
        <v>1</v>
      </c>
      <c r="D1174" s="12">
        <v>0</v>
      </c>
      <c r="E1174" s="12" t="s">
        <v>123</v>
      </c>
      <c r="F1174" s="12"/>
      <c r="G1174" s="12" t="s">
        <v>11</v>
      </c>
      <c r="H1174" s="12">
        <v>9259325</v>
      </c>
      <c r="I1174" s="12" t="s">
        <v>1484</v>
      </c>
      <c r="J1174" s="12" t="s">
        <v>1485</v>
      </c>
    </row>
    <row r="1175" spans="1:10" ht="70" x14ac:dyDescent="0.2">
      <c r="A1175" s="12" t="s">
        <v>85</v>
      </c>
      <c r="B1175" s="12">
        <v>1</v>
      </c>
      <c r="C1175" s="12">
        <v>1</v>
      </c>
      <c r="D1175" s="12">
        <v>0</v>
      </c>
      <c r="E1175" s="12" t="s">
        <v>25</v>
      </c>
      <c r="F1175" s="12"/>
      <c r="G1175" s="12" t="s">
        <v>11</v>
      </c>
      <c r="H1175" s="12">
        <v>11580223</v>
      </c>
      <c r="I1175" s="12" t="s">
        <v>326</v>
      </c>
      <c r="J1175" s="12" t="s">
        <v>327</v>
      </c>
    </row>
    <row r="1176" spans="1:10" ht="140" x14ac:dyDescent="0.2">
      <c r="A1176" s="12" t="s">
        <v>143</v>
      </c>
      <c r="B1176" s="12">
        <v>3</v>
      </c>
      <c r="C1176" s="12">
        <v>2</v>
      </c>
      <c r="D1176" s="12">
        <v>1</v>
      </c>
      <c r="E1176" s="12" t="s">
        <v>4042</v>
      </c>
      <c r="F1176" s="12" t="s">
        <v>34</v>
      </c>
      <c r="G1176" s="12" t="s">
        <v>11</v>
      </c>
      <c r="H1176" s="12">
        <v>16734853</v>
      </c>
      <c r="I1176" s="12" t="s">
        <v>35</v>
      </c>
      <c r="J1176" s="12" t="s">
        <v>36</v>
      </c>
    </row>
    <row r="1177" spans="1:10" ht="140" x14ac:dyDescent="0.2">
      <c r="A1177" s="12" t="s">
        <v>50</v>
      </c>
      <c r="B1177" s="12">
        <v>1</v>
      </c>
      <c r="C1177" s="12">
        <v>1</v>
      </c>
      <c r="D1177" s="12">
        <v>0</v>
      </c>
      <c r="E1177" s="12" t="s">
        <v>25</v>
      </c>
      <c r="F1177" s="12"/>
      <c r="G1177" s="12" t="s">
        <v>11</v>
      </c>
      <c r="H1177" s="12">
        <v>7263437</v>
      </c>
      <c r="I1177" s="12" t="s">
        <v>611</v>
      </c>
      <c r="J1177" s="12" t="s">
        <v>612</v>
      </c>
    </row>
    <row r="1178" spans="1:10" ht="56" x14ac:dyDescent="0.2">
      <c r="A1178" s="12" t="s">
        <v>143</v>
      </c>
      <c r="B1178" s="12">
        <v>2</v>
      </c>
      <c r="C1178" s="12">
        <v>1</v>
      </c>
      <c r="D1178" s="12">
        <v>1</v>
      </c>
      <c r="E1178" s="12" t="s">
        <v>44</v>
      </c>
      <c r="F1178" s="12" t="s">
        <v>34</v>
      </c>
      <c r="G1178" s="12" t="s">
        <v>11</v>
      </c>
      <c r="H1178" s="12">
        <v>3292412</v>
      </c>
      <c r="I1178" s="12" t="s">
        <v>45</v>
      </c>
      <c r="J1178" s="12" t="s">
        <v>46</v>
      </c>
    </row>
    <row r="1179" spans="1:10" ht="84" x14ac:dyDescent="0.2">
      <c r="A1179" s="12" t="s">
        <v>9</v>
      </c>
      <c r="B1179" s="12">
        <v>2</v>
      </c>
      <c r="C1179" s="12">
        <v>1</v>
      </c>
      <c r="D1179" s="12">
        <v>1</v>
      </c>
      <c r="E1179" s="12" t="s">
        <v>524</v>
      </c>
      <c r="F1179" s="12" t="s">
        <v>34</v>
      </c>
      <c r="G1179" s="12" t="s">
        <v>11</v>
      </c>
      <c r="H1179" s="12">
        <v>5088336</v>
      </c>
      <c r="I1179" s="12" t="s">
        <v>1464</v>
      </c>
      <c r="J1179" s="12" t="s">
        <v>1465</v>
      </c>
    </row>
    <row r="1180" spans="1:10" ht="126" x14ac:dyDescent="0.2">
      <c r="A1180" s="12" t="s">
        <v>32</v>
      </c>
      <c r="B1180" s="12">
        <v>2</v>
      </c>
      <c r="C1180" s="12">
        <v>2</v>
      </c>
      <c r="D1180" s="12">
        <v>0</v>
      </c>
      <c r="E1180" s="12" t="s">
        <v>71</v>
      </c>
      <c r="F1180" s="12"/>
      <c r="G1180" s="12" t="s">
        <v>11</v>
      </c>
      <c r="H1180" s="12">
        <v>6983483</v>
      </c>
      <c r="I1180" s="12" t="s">
        <v>2673</v>
      </c>
      <c r="J1180" s="12" t="s">
        <v>2674</v>
      </c>
    </row>
    <row r="1181" spans="1:10" ht="56" x14ac:dyDescent="0.2">
      <c r="A1181" s="12" t="s">
        <v>92</v>
      </c>
      <c r="B1181" s="12">
        <v>2</v>
      </c>
      <c r="C1181" s="12">
        <v>0</v>
      </c>
      <c r="D1181" s="12">
        <v>2</v>
      </c>
      <c r="E1181" s="12"/>
      <c r="F1181" s="12" t="s">
        <v>3319</v>
      </c>
      <c r="G1181" s="12" t="s">
        <v>26</v>
      </c>
      <c r="H1181" s="12">
        <v>12774607</v>
      </c>
      <c r="I1181" s="12" t="s">
        <v>540</v>
      </c>
      <c r="J1181" s="12" t="s">
        <v>541</v>
      </c>
    </row>
    <row r="1182" spans="1:10" ht="140" x14ac:dyDescent="0.2">
      <c r="A1182" s="12" t="s">
        <v>9</v>
      </c>
      <c r="B1182" s="12">
        <v>3</v>
      </c>
      <c r="C1182" s="12">
        <v>2</v>
      </c>
      <c r="D1182" s="12">
        <v>1</v>
      </c>
      <c r="E1182" s="12" t="s">
        <v>1500</v>
      </c>
      <c r="F1182" s="12" t="s">
        <v>34</v>
      </c>
      <c r="G1182" s="12" t="s">
        <v>11</v>
      </c>
      <c r="H1182" s="12">
        <v>4714164</v>
      </c>
      <c r="I1182" s="12" t="s">
        <v>35</v>
      </c>
      <c r="J1182" s="12" t="s">
        <v>36</v>
      </c>
    </row>
    <row r="1183" spans="1:10" ht="84" x14ac:dyDescent="0.2">
      <c r="A1183" s="12" t="s">
        <v>105</v>
      </c>
      <c r="B1183" s="12">
        <v>2</v>
      </c>
      <c r="C1183" s="12">
        <v>1</v>
      </c>
      <c r="D1183" s="12">
        <v>1</v>
      </c>
      <c r="E1183" s="12" t="s">
        <v>44</v>
      </c>
      <c r="F1183" s="12" t="s">
        <v>34</v>
      </c>
      <c r="G1183" s="12" t="s">
        <v>11</v>
      </c>
      <c r="H1183" s="12">
        <v>6588953</v>
      </c>
      <c r="I1183" s="12" t="s">
        <v>141</v>
      </c>
      <c r="J1183" s="12" t="s">
        <v>142</v>
      </c>
    </row>
    <row r="1184" spans="1:10" ht="70" x14ac:dyDescent="0.2">
      <c r="A1184" s="12" t="s">
        <v>9</v>
      </c>
      <c r="B1184" s="12">
        <v>2</v>
      </c>
      <c r="C1184" s="12">
        <v>1</v>
      </c>
      <c r="D1184" s="12">
        <v>1</v>
      </c>
      <c r="E1184" s="12" t="s">
        <v>896</v>
      </c>
      <c r="F1184" s="12" t="s">
        <v>897</v>
      </c>
      <c r="G1184" s="12" t="s">
        <v>11</v>
      </c>
      <c r="H1184" s="12">
        <v>2105512</v>
      </c>
      <c r="I1184" s="12" t="s">
        <v>2684</v>
      </c>
      <c r="J1184" s="12" t="s">
        <v>2685</v>
      </c>
    </row>
    <row r="1185" spans="1:10" ht="84" x14ac:dyDescent="0.2">
      <c r="A1185" s="12" t="s">
        <v>64</v>
      </c>
      <c r="B1185" s="12">
        <v>2</v>
      </c>
      <c r="C1185" s="12">
        <v>1</v>
      </c>
      <c r="D1185" s="12">
        <v>1</v>
      </c>
      <c r="E1185" s="12" t="s">
        <v>44</v>
      </c>
      <c r="F1185" s="12" t="s">
        <v>34</v>
      </c>
      <c r="G1185" s="12" t="s">
        <v>11</v>
      </c>
      <c r="H1185" s="12">
        <v>4976738</v>
      </c>
      <c r="I1185" s="12" t="s">
        <v>141</v>
      </c>
      <c r="J1185" s="12" t="s">
        <v>142</v>
      </c>
    </row>
    <row r="1186" spans="1:10" ht="28" x14ac:dyDescent="0.2">
      <c r="A1186" s="12" t="s">
        <v>64</v>
      </c>
      <c r="B1186" s="12">
        <v>1</v>
      </c>
      <c r="C1186" s="12">
        <v>0</v>
      </c>
      <c r="D1186" s="12">
        <v>1</v>
      </c>
      <c r="E1186" s="12"/>
      <c r="F1186" s="12" t="s">
        <v>34</v>
      </c>
      <c r="G1186" s="12" t="s">
        <v>11</v>
      </c>
      <c r="H1186" s="12">
        <v>3420878</v>
      </c>
      <c r="I1186" s="12" t="s">
        <v>363</v>
      </c>
      <c r="J1186" s="12" t="s">
        <v>364</v>
      </c>
    </row>
    <row r="1187" spans="1:10" ht="168" x14ac:dyDescent="0.2">
      <c r="A1187" s="12" t="s">
        <v>9</v>
      </c>
      <c r="B1187" s="12">
        <v>3</v>
      </c>
      <c r="C1187" s="12">
        <v>3</v>
      </c>
      <c r="D1187" s="12">
        <v>0</v>
      </c>
      <c r="E1187" s="12" t="s">
        <v>5341</v>
      </c>
      <c r="F1187" s="12"/>
      <c r="G1187" s="12" t="s">
        <v>26</v>
      </c>
      <c r="H1187" s="12">
        <v>14507338</v>
      </c>
      <c r="I1187" s="12" t="s">
        <v>5342</v>
      </c>
      <c r="J1187" s="12" t="s">
        <v>5343</v>
      </c>
    </row>
    <row r="1188" spans="1:10" ht="84" x14ac:dyDescent="0.2">
      <c r="A1188" s="12" t="s">
        <v>101</v>
      </c>
      <c r="B1188" s="12">
        <v>2</v>
      </c>
      <c r="C1188" s="12">
        <v>1</v>
      </c>
      <c r="D1188" s="12">
        <v>1</v>
      </c>
      <c r="E1188" s="12" t="s">
        <v>44</v>
      </c>
      <c r="F1188" s="12" t="s">
        <v>34</v>
      </c>
      <c r="G1188" s="12" t="s">
        <v>11</v>
      </c>
      <c r="H1188" s="12">
        <v>4613248</v>
      </c>
      <c r="I1188" s="12" t="s">
        <v>141</v>
      </c>
      <c r="J1188" s="12" t="s">
        <v>142</v>
      </c>
    </row>
    <row r="1189" spans="1:10" ht="126" x14ac:dyDescent="0.2">
      <c r="A1189" s="12" t="s">
        <v>9</v>
      </c>
      <c r="B1189" s="12">
        <v>2</v>
      </c>
      <c r="C1189" s="12">
        <v>2</v>
      </c>
      <c r="D1189" s="12">
        <v>0</v>
      </c>
      <c r="E1189" s="12" t="s">
        <v>71</v>
      </c>
      <c r="F1189" s="12"/>
      <c r="G1189" s="12" t="s">
        <v>11</v>
      </c>
      <c r="H1189" s="12">
        <v>2975584</v>
      </c>
      <c r="I1189" s="12" t="s">
        <v>497</v>
      </c>
      <c r="J1189" s="12" t="s">
        <v>498</v>
      </c>
    </row>
    <row r="1190" spans="1:10" ht="84" x14ac:dyDescent="0.2">
      <c r="A1190" s="12" t="s">
        <v>85</v>
      </c>
      <c r="B1190" s="12">
        <v>3</v>
      </c>
      <c r="C1190" s="12">
        <v>2</v>
      </c>
      <c r="D1190" s="12">
        <v>1</v>
      </c>
      <c r="E1190" s="12" t="s">
        <v>2695</v>
      </c>
      <c r="F1190" s="12" t="s">
        <v>34</v>
      </c>
      <c r="G1190" s="12" t="s">
        <v>11</v>
      </c>
      <c r="H1190" s="12">
        <v>3515322</v>
      </c>
      <c r="I1190" s="12" t="s">
        <v>141</v>
      </c>
      <c r="J1190" s="12" t="s">
        <v>142</v>
      </c>
    </row>
    <row r="1191" spans="1:10" ht="84" x14ac:dyDescent="0.2">
      <c r="A1191" s="12" t="s">
        <v>92</v>
      </c>
      <c r="B1191" s="12">
        <v>3</v>
      </c>
      <c r="C1191" s="12">
        <v>2</v>
      </c>
      <c r="D1191" s="12">
        <v>1</v>
      </c>
      <c r="E1191" s="12" t="s">
        <v>945</v>
      </c>
      <c r="F1191" s="12" t="s">
        <v>34</v>
      </c>
      <c r="G1191" s="12" t="s">
        <v>11</v>
      </c>
      <c r="H1191" s="12">
        <v>14591067</v>
      </c>
      <c r="I1191" s="12" t="s">
        <v>141</v>
      </c>
      <c r="J1191" s="12" t="s">
        <v>142</v>
      </c>
    </row>
    <row r="1192" spans="1:10" ht="126" x14ac:dyDescent="0.2">
      <c r="A1192" s="12" t="s">
        <v>32</v>
      </c>
      <c r="B1192" s="12">
        <v>3</v>
      </c>
      <c r="C1192" s="12">
        <v>2</v>
      </c>
      <c r="D1192" s="12">
        <v>1</v>
      </c>
      <c r="E1192" s="12" t="s">
        <v>71</v>
      </c>
      <c r="F1192" s="12" t="s">
        <v>79</v>
      </c>
      <c r="G1192" s="12" t="s">
        <v>11</v>
      </c>
      <c r="H1192" s="12">
        <v>6871042</v>
      </c>
      <c r="I1192" s="12" t="s">
        <v>58</v>
      </c>
      <c r="J1192" s="12" t="s">
        <v>59</v>
      </c>
    </row>
    <row r="1193" spans="1:10" ht="98" x14ac:dyDescent="0.2">
      <c r="A1193" s="12" t="s">
        <v>212</v>
      </c>
      <c r="B1193" s="12">
        <v>1</v>
      </c>
      <c r="C1193" s="12">
        <v>1</v>
      </c>
      <c r="D1193" s="12">
        <v>0</v>
      </c>
      <c r="E1193" s="12" t="s">
        <v>25</v>
      </c>
      <c r="F1193" s="12"/>
      <c r="G1193" s="12" t="s">
        <v>11</v>
      </c>
      <c r="H1193" s="12">
        <v>15249508</v>
      </c>
      <c r="I1193" s="12" t="s">
        <v>2702</v>
      </c>
      <c r="J1193" s="12" t="s">
        <v>2703</v>
      </c>
    </row>
    <row r="1194" spans="1:10" ht="84" x14ac:dyDescent="0.2">
      <c r="A1194" s="12" t="s">
        <v>85</v>
      </c>
      <c r="B1194" s="12">
        <v>1</v>
      </c>
      <c r="C1194" s="12">
        <v>1</v>
      </c>
      <c r="D1194" s="12">
        <v>0</v>
      </c>
      <c r="E1194" s="12" t="s">
        <v>25</v>
      </c>
      <c r="F1194" s="12"/>
      <c r="G1194" s="12" t="s">
        <v>11</v>
      </c>
      <c r="H1194" s="12">
        <v>10921915</v>
      </c>
      <c r="I1194" s="12" t="s">
        <v>310</v>
      </c>
      <c r="J1194" s="12" t="s">
        <v>311</v>
      </c>
    </row>
    <row r="1195" spans="1:10" ht="56" x14ac:dyDescent="0.2">
      <c r="A1195" s="12" t="s">
        <v>24</v>
      </c>
      <c r="B1195" s="12">
        <v>3</v>
      </c>
      <c r="C1195" s="12">
        <v>2</v>
      </c>
      <c r="D1195" s="12">
        <v>1</v>
      </c>
      <c r="E1195" s="12" t="s">
        <v>462</v>
      </c>
      <c r="F1195" s="12" t="s">
        <v>34</v>
      </c>
      <c r="G1195" s="12" t="s">
        <v>11</v>
      </c>
      <c r="H1195" s="12">
        <v>7509710</v>
      </c>
      <c r="I1195" s="12" t="s">
        <v>669</v>
      </c>
      <c r="J1195" s="12" t="s">
        <v>670</v>
      </c>
    </row>
    <row r="1196" spans="1:10" ht="98" x14ac:dyDescent="0.2">
      <c r="A1196" s="12" t="s">
        <v>85</v>
      </c>
      <c r="B1196" s="12">
        <v>2</v>
      </c>
      <c r="C1196" s="12">
        <v>1</v>
      </c>
      <c r="D1196" s="12">
        <v>1</v>
      </c>
      <c r="E1196" s="12" t="s">
        <v>537</v>
      </c>
      <c r="F1196" s="12" t="s">
        <v>52</v>
      </c>
      <c r="G1196" s="12" t="s">
        <v>11</v>
      </c>
      <c r="H1196" s="12">
        <v>7200435</v>
      </c>
      <c r="I1196" s="12" t="s">
        <v>112</v>
      </c>
      <c r="J1196" s="12" t="s">
        <v>113</v>
      </c>
    </row>
    <row r="1197" spans="1:10" ht="168" x14ac:dyDescent="0.2">
      <c r="A1197" s="12" t="s">
        <v>92</v>
      </c>
      <c r="B1197" s="12">
        <v>1</v>
      </c>
      <c r="C1197" s="12">
        <v>1</v>
      </c>
      <c r="D1197" s="12">
        <v>0</v>
      </c>
      <c r="E1197" s="12" t="s">
        <v>25</v>
      </c>
      <c r="F1197" s="12"/>
      <c r="G1197" s="12" t="s">
        <v>11</v>
      </c>
      <c r="H1197" s="12">
        <v>5441473</v>
      </c>
      <c r="I1197" s="12" t="s">
        <v>2710</v>
      </c>
      <c r="J1197" s="12" t="s">
        <v>2711</v>
      </c>
    </row>
    <row r="1198" spans="1:10" ht="126" x14ac:dyDescent="0.2">
      <c r="A1198" s="12" t="s">
        <v>64</v>
      </c>
      <c r="B1198" s="12">
        <v>2</v>
      </c>
      <c r="C1198" s="12">
        <v>1</v>
      </c>
      <c r="D1198" s="12">
        <v>1</v>
      </c>
      <c r="E1198" s="12" t="s">
        <v>400</v>
      </c>
      <c r="F1198" s="12" t="s">
        <v>654</v>
      </c>
      <c r="G1198" s="12" t="s">
        <v>11</v>
      </c>
      <c r="H1198" s="12">
        <v>16809710</v>
      </c>
      <c r="I1198" s="12" t="s">
        <v>927</v>
      </c>
      <c r="J1198" s="12" t="s">
        <v>928</v>
      </c>
    </row>
    <row r="1199" spans="1:10" ht="70" x14ac:dyDescent="0.2">
      <c r="A1199" s="12" t="s">
        <v>212</v>
      </c>
      <c r="B1199" s="12">
        <v>2</v>
      </c>
      <c r="C1199" s="12">
        <v>1</v>
      </c>
      <c r="D1199" s="12">
        <v>1</v>
      </c>
      <c r="E1199" s="12" t="s">
        <v>44</v>
      </c>
      <c r="F1199" s="12" t="s">
        <v>34</v>
      </c>
      <c r="G1199" s="12" t="s">
        <v>11</v>
      </c>
      <c r="H1199" s="12">
        <v>12071554</v>
      </c>
      <c r="I1199" s="12" t="s">
        <v>2715</v>
      </c>
      <c r="J1199" s="12" t="s">
        <v>2716</v>
      </c>
    </row>
    <row r="1200" spans="1:10" ht="126" x14ac:dyDescent="0.2">
      <c r="A1200" s="12" t="s">
        <v>17</v>
      </c>
      <c r="B1200" s="12">
        <v>2</v>
      </c>
      <c r="C1200" s="12">
        <v>1</v>
      </c>
      <c r="D1200" s="12">
        <v>1</v>
      </c>
      <c r="E1200" s="12" t="s">
        <v>341</v>
      </c>
      <c r="F1200" s="12" t="s">
        <v>34</v>
      </c>
      <c r="G1200" s="12" t="s">
        <v>11</v>
      </c>
      <c r="H1200" s="12">
        <v>4273606</v>
      </c>
      <c r="I1200" s="12" t="s">
        <v>2720</v>
      </c>
      <c r="J1200" s="12" t="s">
        <v>2721</v>
      </c>
    </row>
    <row r="1201" spans="1:10" ht="84" x14ac:dyDescent="0.2">
      <c r="A1201" s="12" t="s">
        <v>17</v>
      </c>
      <c r="B1201" s="12">
        <v>2</v>
      </c>
      <c r="C1201" s="12">
        <v>1</v>
      </c>
      <c r="D1201" s="12">
        <v>1</v>
      </c>
      <c r="E1201" s="12" t="s">
        <v>415</v>
      </c>
      <c r="F1201" s="12" t="s">
        <v>34</v>
      </c>
      <c r="G1201" s="12" t="s">
        <v>11</v>
      </c>
      <c r="H1201" s="12">
        <v>5887533</v>
      </c>
      <c r="I1201" s="12" t="s">
        <v>479</v>
      </c>
      <c r="J1201" s="12" t="s">
        <v>480</v>
      </c>
    </row>
    <row r="1202" spans="1:10" ht="140" x14ac:dyDescent="0.2">
      <c r="A1202" s="12" t="s">
        <v>24</v>
      </c>
      <c r="B1202" s="12">
        <v>2</v>
      </c>
      <c r="C1202" s="12">
        <v>1</v>
      </c>
      <c r="D1202" s="12">
        <v>1</v>
      </c>
      <c r="E1202" s="12" t="s">
        <v>341</v>
      </c>
      <c r="F1202" s="12" t="s">
        <v>34</v>
      </c>
      <c r="G1202" s="12" t="s">
        <v>11</v>
      </c>
      <c r="H1202" s="12">
        <v>5575674</v>
      </c>
      <c r="I1202" s="12" t="s">
        <v>35</v>
      </c>
      <c r="J1202" s="12" t="s">
        <v>36</v>
      </c>
    </row>
    <row r="1203" spans="1:10" ht="182" x14ac:dyDescent="0.2">
      <c r="A1203" s="12" t="s">
        <v>85</v>
      </c>
      <c r="B1203" s="12">
        <v>1</v>
      </c>
      <c r="C1203" s="12">
        <v>1</v>
      </c>
      <c r="D1203" s="12">
        <v>0</v>
      </c>
      <c r="E1203" s="12" t="s">
        <v>25</v>
      </c>
      <c r="F1203" s="12"/>
      <c r="G1203" s="12" t="s">
        <v>11</v>
      </c>
      <c r="H1203" s="12">
        <v>2899247</v>
      </c>
      <c r="I1203" s="12" t="s">
        <v>817</v>
      </c>
      <c r="J1203" s="12" t="s">
        <v>818</v>
      </c>
    </row>
    <row r="1204" spans="1:10" ht="70" x14ac:dyDescent="0.2">
      <c r="A1204" s="12" t="s">
        <v>99</v>
      </c>
      <c r="B1204" s="12">
        <v>2</v>
      </c>
      <c r="C1204" s="12">
        <v>1</v>
      </c>
      <c r="D1204" s="12">
        <v>1</v>
      </c>
      <c r="E1204" s="12" t="s">
        <v>123</v>
      </c>
      <c r="F1204" s="12" t="s">
        <v>124</v>
      </c>
      <c r="G1204" s="12" t="s">
        <v>11</v>
      </c>
      <c r="H1204" s="12">
        <v>3780072</v>
      </c>
      <c r="I1204" s="12" t="s">
        <v>125</v>
      </c>
      <c r="J1204" s="12" t="s">
        <v>126</v>
      </c>
    </row>
    <row r="1205" spans="1:10" ht="56" x14ac:dyDescent="0.2">
      <c r="A1205" s="12" t="s">
        <v>24</v>
      </c>
      <c r="B1205" s="12">
        <v>2</v>
      </c>
      <c r="C1205" s="12">
        <v>1</v>
      </c>
      <c r="D1205" s="12">
        <v>1</v>
      </c>
      <c r="E1205" s="12" t="s">
        <v>467</v>
      </c>
      <c r="F1205" s="12" t="s">
        <v>34</v>
      </c>
      <c r="G1205" s="12" t="s">
        <v>11</v>
      </c>
      <c r="H1205" s="12">
        <v>15757566</v>
      </c>
      <c r="I1205" s="12" t="s">
        <v>45</v>
      </c>
      <c r="J1205" s="12" t="s">
        <v>46</v>
      </c>
    </row>
    <row r="1206" spans="1:10" ht="84" x14ac:dyDescent="0.2">
      <c r="A1206" s="12" t="s">
        <v>17</v>
      </c>
      <c r="B1206" s="12">
        <v>2</v>
      </c>
      <c r="C1206" s="12">
        <v>1</v>
      </c>
      <c r="D1206" s="12">
        <v>1</v>
      </c>
      <c r="E1206" s="12" t="s">
        <v>44</v>
      </c>
      <c r="F1206" s="12" t="s">
        <v>34</v>
      </c>
      <c r="G1206" s="12" t="s">
        <v>11</v>
      </c>
      <c r="H1206" s="12">
        <v>4152891</v>
      </c>
      <c r="I1206" s="12" t="s">
        <v>141</v>
      </c>
      <c r="J1206" s="12" t="s">
        <v>142</v>
      </c>
    </row>
    <row r="1207" spans="1:10" ht="70" x14ac:dyDescent="0.2">
      <c r="A1207" s="12" t="s">
        <v>85</v>
      </c>
      <c r="B1207" s="12">
        <v>2</v>
      </c>
      <c r="C1207" s="12">
        <v>1</v>
      </c>
      <c r="D1207" s="12">
        <v>1</v>
      </c>
      <c r="E1207" s="12" t="s">
        <v>123</v>
      </c>
      <c r="F1207" s="12" t="s">
        <v>124</v>
      </c>
      <c r="G1207" s="12" t="s">
        <v>11</v>
      </c>
      <c r="H1207" s="12">
        <v>8193056</v>
      </c>
      <c r="I1207" s="12" t="s">
        <v>125</v>
      </c>
      <c r="J1207" s="12" t="s">
        <v>126</v>
      </c>
    </row>
    <row r="1208" spans="1:10" ht="84" x14ac:dyDescent="0.2">
      <c r="A1208" s="12" t="s">
        <v>17</v>
      </c>
      <c r="B1208" s="12">
        <v>2</v>
      </c>
      <c r="C1208" s="12">
        <v>1</v>
      </c>
      <c r="D1208" s="12">
        <v>1</v>
      </c>
      <c r="E1208" s="12" t="s">
        <v>44</v>
      </c>
      <c r="F1208" s="12" t="s">
        <v>34</v>
      </c>
      <c r="G1208" s="12" t="s">
        <v>11</v>
      </c>
      <c r="H1208" s="12">
        <v>7862743</v>
      </c>
      <c r="I1208" s="12" t="s">
        <v>141</v>
      </c>
      <c r="J1208" s="12" t="s">
        <v>142</v>
      </c>
    </row>
    <row r="1209" spans="1:10" ht="98" x14ac:dyDescent="0.2">
      <c r="A1209" s="12" t="s">
        <v>24</v>
      </c>
      <c r="B1209" s="12">
        <v>2</v>
      </c>
      <c r="C1209" s="12">
        <v>1</v>
      </c>
      <c r="D1209" s="12">
        <v>1</v>
      </c>
      <c r="E1209" s="12" t="s">
        <v>368</v>
      </c>
      <c r="F1209" s="12" t="s">
        <v>52</v>
      </c>
      <c r="G1209" s="12" t="s">
        <v>26</v>
      </c>
      <c r="H1209" s="12">
        <v>13175202</v>
      </c>
      <c r="I1209" s="12" t="s">
        <v>1888</v>
      </c>
      <c r="J1209" s="12" t="s">
        <v>1889</v>
      </c>
    </row>
    <row r="1210" spans="1:10" ht="56" x14ac:dyDescent="0.2">
      <c r="A1210" s="12" t="s">
        <v>582</v>
      </c>
      <c r="B1210" s="12">
        <v>3</v>
      </c>
      <c r="C1210" s="12">
        <v>2</v>
      </c>
      <c r="D1210" s="12">
        <v>1</v>
      </c>
      <c r="E1210" s="12" t="s">
        <v>185</v>
      </c>
      <c r="F1210" s="12" t="s">
        <v>34</v>
      </c>
      <c r="G1210" s="12" t="s">
        <v>11</v>
      </c>
      <c r="H1210" s="12">
        <v>5183676</v>
      </c>
      <c r="I1210" s="12" t="s">
        <v>363</v>
      </c>
      <c r="J1210" s="12" t="s">
        <v>364</v>
      </c>
    </row>
    <row r="1211" spans="1:10" ht="70" x14ac:dyDescent="0.2">
      <c r="A1211" s="12" t="s">
        <v>85</v>
      </c>
      <c r="B1211" s="12">
        <v>2</v>
      </c>
      <c r="C1211" s="12">
        <v>1</v>
      </c>
      <c r="D1211" s="12">
        <v>1</v>
      </c>
      <c r="E1211" s="12" t="s">
        <v>123</v>
      </c>
      <c r="F1211" s="12" t="s">
        <v>124</v>
      </c>
      <c r="G1211" s="12" t="s">
        <v>11</v>
      </c>
      <c r="H1211" s="12">
        <v>10041977</v>
      </c>
      <c r="I1211" s="12" t="s">
        <v>125</v>
      </c>
      <c r="J1211" s="12" t="s">
        <v>126</v>
      </c>
    </row>
    <row r="1212" spans="1:10" ht="70" x14ac:dyDescent="0.2">
      <c r="A1212" s="12" t="s">
        <v>117</v>
      </c>
      <c r="B1212" s="12">
        <v>2</v>
      </c>
      <c r="C1212" s="12">
        <v>1</v>
      </c>
      <c r="D1212" s="12">
        <v>1</v>
      </c>
      <c r="E1212" s="12" t="s">
        <v>123</v>
      </c>
      <c r="F1212" s="12" t="s">
        <v>124</v>
      </c>
      <c r="G1212" s="12" t="s">
        <v>11</v>
      </c>
      <c r="H1212" s="12">
        <v>11087327</v>
      </c>
      <c r="I1212" s="12" t="s">
        <v>125</v>
      </c>
      <c r="J1212" s="12" t="s">
        <v>126</v>
      </c>
    </row>
    <row r="1213" spans="1:10" ht="112" x14ac:dyDescent="0.2">
      <c r="A1213" s="12" t="s">
        <v>64</v>
      </c>
      <c r="B1213" s="12">
        <v>2</v>
      </c>
      <c r="C1213" s="12">
        <v>1</v>
      </c>
      <c r="D1213" s="12">
        <v>1</v>
      </c>
      <c r="E1213" s="12" t="s">
        <v>273</v>
      </c>
      <c r="F1213" s="12" t="s">
        <v>34</v>
      </c>
      <c r="G1213" s="12" t="s">
        <v>11</v>
      </c>
      <c r="H1213" s="12">
        <v>6887368</v>
      </c>
      <c r="I1213" s="12" t="s">
        <v>274</v>
      </c>
      <c r="J1213" s="12" t="s">
        <v>275</v>
      </c>
    </row>
    <row r="1214" spans="1:10" ht="112" x14ac:dyDescent="0.2">
      <c r="A1214" s="12" t="s">
        <v>85</v>
      </c>
      <c r="B1214" s="12">
        <v>2</v>
      </c>
      <c r="C1214" s="12">
        <v>2</v>
      </c>
      <c r="D1214" s="12">
        <v>0</v>
      </c>
      <c r="E1214" s="12" t="s">
        <v>1794</v>
      </c>
      <c r="F1214" s="12"/>
      <c r="G1214" s="12" t="s">
        <v>11</v>
      </c>
      <c r="H1214" s="12">
        <v>2668727</v>
      </c>
      <c r="I1214" s="12" t="s">
        <v>2753</v>
      </c>
      <c r="J1214" s="12" t="s">
        <v>2754</v>
      </c>
    </row>
    <row r="1215" spans="1:10" ht="84" x14ac:dyDescent="0.2">
      <c r="A1215" s="12" t="s">
        <v>24</v>
      </c>
      <c r="B1215" s="12">
        <v>1</v>
      </c>
      <c r="C1215" s="12">
        <v>1</v>
      </c>
      <c r="D1215" s="12">
        <v>0</v>
      </c>
      <c r="E1215" s="12" t="s">
        <v>25</v>
      </c>
      <c r="F1215" s="12"/>
      <c r="G1215" s="12" t="s">
        <v>11</v>
      </c>
      <c r="H1215" s="12">
        <v>6685474</v>
      </c>
      <c r="I1215" s="12" t="s">
        <v>310</v>
      </c>
      <c r="J1215" s="12" t="s">
        <v>311</v>
      </c>
    </row>
    <row r="1216" spans="1:10" ht="126" x14ac:dyDescent="0.2">
      <c r="A1216" s="12" t="s">
        <v>212</v>
      </c>
      <c r="B1216" s="12">
        <v>1</v>
      </c>
      <c r="C1216" s="12">
        <v>1</v>
      </c>
      <c r="D1216" s="12">
        <v>0</v>
      </c>
      <c r="E1216" s="12" t="s">
        <v>65</v>
      </c>
      <c r="F1216" s="12"/>
      <c r="G1216" s="12" t="s">
        <v>11</v>
      </c>
      <c r="H1216" s="12">
        <v>10500000</v>
      </c>
      <c r="I1216" s="12" t="s">
        <v>66</v>
      </c>
      <c r="J1216" s="12" t="s">
        <v>67</v>
      </c>
    </row>
    <row r="1217" spans="1:10" ht="70" x14ac:dyDescent="0.2">
      <c r="A1217" s="12" t="s">
        <v>50</v>
      </c>
      <c r="B1217" s="12">
        <v>2</v>
      </c>
      <c r="C1217" s="12">
        <v>1</v>
      </c>
      <c r="D1217" s="12">
        <v>1</v>
      </c>
      <c r="E1217" s="12" t="s">
        <v>130</v>
      </c>
      <c r="F1217" s="12" t="s">
        <v>34</v>
      </c>
      <c r="G1217" s="12" t="s">
        <v>11</v>
      </c>
      <c r="H1217" s="12">
        <v>5183405</v>
      </c>
      <c r="I1217" s="12" t="s">
        <v>131</v>
      </c>
      <c r="J1217" s="12" t="s">
        <v>132</v>
      </c>
    </row>
    <row r="1218" spans="1:10" ht="112" x14ac:dyDescent="0.2">
      <c r="A1218" s="12" t="s">
        <v>32</v>
      </c>
      <c r="B1218" s="12">
        <v>1</v>
      </c>
      <c r="C1218" s="12">
        <v>0</v>
      </c>
      <c r="D1218" s="12">
        <v>1</v>
      </c>
      <c r="E1218" s="12"/>
      <c r="F1218" s="12" t="s">
        <v>124</v>
      </c>
      <c r="G1218" s="12" t="s">
        <v>11</v>
      </c>
      <c r="H1218" s="12">
        <v>12949921</v>
      </c>
      <c r="I1218" s="12" t="s">
        <v>863</v>
      </c>
      <c r="J1218" s="12" t="s">
        <v>864</v>
      </c>
    </row>
    <row r="1219" spans="1:10" ht="140" x14ac:dyDescent="0.2">
      <c r="A1219" s="12" t="s">
        <v>24</v>
      </c>
      <c r="B1219" s="12">
        <v>2</v>
      </c>
      <c r="C1219" s="12">
        <v>1</v>
      </c>
      <c r="D1219" s="12">
        <v>1</v>
      </c>
      <c r="E1219" s="12" t="s">
        <v>341</v>
      </c>
      <c r="F1219" s="12" t="s">
        <v>34</v>
      </c>
      <c r="G1219" s="12" t="s">
        <v>11</v>
      </c>
      <c r="H1219" s="12">
        <v>5048738</v>
      </c>
      <c r="I1219" s="12" t="s">
        <v>35</v>
      </c>
      <c r="J1219" s="12" t="s">
        <v>36</v>
      </c>
    </row>
    <row r="1220" spans="1:10" ht="140" x14ac:dyDescent="0.2">
      <c r="A1220" s="12" t="s">
        <v>143</v>
      </c>
      <c r="B1220" s="12">
        <v>2</v>
      </c>
      <c r="C1220" s="12">
        <v>1</v>
      </c>
      <c r="D1220" s="12">
        <v>1</v>
      </c>
      <c r="E1220" s="12" t="s">
        <v>341</v>
      </c>
      <c r="F1220" s="12" t="s">
        <v>34</v>
      </c>
      <c r="G1220" s="12" t="s">
        <v>11</v>
      </c>
      <c r="H1220" s="12">
        <v>3479222</v>
      </c>
      <c r="I1220" s="12" t="s">
        <v>35</v>
      </c>
      <c r="J1220" s="12" t="s">
        <v>36</v>
      </c>
    </row>
    <row r="1221" spans="1:10" ht="140" x14ac:dyDescent="0.2">
      <c r="A1221" s="12" t="s">
        <v>143</v>
      </c>
      <c r="B1221" s="12">
        <v>2</v>
      </c>
      <c r="C1221" s="12">
        <v>1</v>
      </c>
      <c r="D1221" s="12">
        <v>1</v>
      </c>
      <c r="E1221" s="12" t="s">
        <v>833</v>
      </c>
      <c r="F1221" s="12" t="s">
        <v>34</v>
      </c>
      <c r="G1221" s="12" t="s">
        <v>11</v>
      </c>
      <c r="H1221" s="12">
        <v>4662625</v>
      </c>
      <c r="I1221" s="12" t="s">
        <v>35</v>
      </c>
      <c r="J1221" s="12" t="s">
        <v>36</v>
      </c>
    </row>
    <row r="1222" spans="1:10" ht="70" x14ac:dyDescent="0.2">
      <c r="A1222" s="12" t="s">
        <v>24</v>
      </c>
      <c r="B1222" s="12">
        <v>2</v>
      </c>
      <c r="C1222" s="12">
        <v>1</v>
      </c>
      <c r="D1222" s="12">
        <v>1</v>
      </c>
      <c r="E1222" s="12" t="s">
        <v>123</v>
      </c>
      <c r="F1222" s="12" t="s">
        <v>124</v>
      </c>
      <c r="G1222" s="12" t="s">
        <v>11</v>
      </c>
      <c r="H1222" s="12">
        <v>14816314</v>
      </c>
      <c r="I1222" s="12" t="s">
        <v>125</v>
      </c>
      <c r="J1222" s="12" t="s">
        <v>126</v>
      </c>
    </row>
    <row r="1223" spans="1:10" ht="126" x14ac:dyDescent="0.2">
      <c r="A1223" s="12" t="s">
        <v>17</v>
      </c>
      <c r="B1223" s="12">
        <v>1</v>
      </c>
      <c r="C1223" s="12">
        <v>1</v>
      </c>
      <c r="D1223" s="12">
        <v>0</v>
      </c>
      <c r="E1223" s="12" t="s">
        <v>25</v>
      </c>
      <c r="F1223" s="12"/>
      <c r="G1223" s="12" t="s">
        <v>26</v>
      </c>
      <c r="H1223" s="12">
        <v>4845038</v>
      </c>
      <c r="I1223" s="12" t="s">
        <v>2770</v>
      </c>
      <c r="J1223" s="12" t="s">
        <v>2771</v>
      </c>
    </row>
    <row r="1224" spans="1:10" ht="56" x14ac:dyDescent="0.2">
      <c r="A1224" s="12" t="s">
        <v>92</v>
      </c>
      <c r="B1224" s="12">
        <v>2</v>
      </c>
      <c r="C1224" s="12">
        <v>1</v>
      </c>
      <c r="D1224" s="12">
        <v>1</v>
      </c>
      <c r="E1224" s="12" t="s">
        <v>106</v>
      </c>
      <c r="F1224" s="12" t="s">
        <v>34</v>
      </c>
      <c r="G1224" s="12" t="s">
        <v>11</v>
      </c>
      <c r="H1224" s="12">
        <v>23182722</v>
      </c>
      <c r="I1224" s="12" t="s">
        <v>45</v>
      </c>
      <c r="J1224" s="12" t="s">
        <v>46</v>
      </c>
    </row>
    <row r="1225" spans="1:10" ht="140" x14ac:dyDescent="0.2">
      <c r="A1225" s="12" t="s">
        <v>77</v>
      </c>
      <c r="B1225" s="12">
        <v>1</v>
      </c>
      <c r="C1225" s="12">
        <v>1</v>
      </c>
      <c r="D1225" s="12">
        <v>0</v>
      </c>
      <c r="E1225" s="12" t="s">
        <v>25</v>
      </c>
      <c r="F1225" s="12"/>
      <c r="G1225" s="12" t="s">
        <v>11</v>
      </c>
      <c r="H1225" s="12">
        <v>12970093</v>
      </c>
      <c r="I1225" s="12" t="s">
        <v>1459</v>
      </c>
      <c r="J1225" s="12" t="s">
        <v>1460</v>
      </c>
    </row>
    <row r="1226" spans="1:10" ht="56" x14ac:dyDescent="0.2">
      <c r="A1226" s="12" t="s">
        <v>17</v>
      </c>
      <c r="B1226" s="12">
        <v>2</v>
      </c>
      <c r="C1226" s="12">
        <v>1</v>
      </c>
      <c r="D1226" s="12">
        <v>1</v>
      </c>
      <c r="E1226" s="12" t="s">
        <v>44</v>
      </c>
      <c r="F1226" s="12" t="s">
        <v>34</v>
      </c>
      <c r="G1226" s="12" t="s">
        <v>11</v>
      </c>
      <c r="H1226" s="12">
        <v>10000000</v>
      </c>
      <c r="I1226" s="12" t="s">
        <v>45</v>
      </c>
      <c r="J1226" s="12" t="s">
        <v>46</v>
      </c>
    </row>
    <row r="1227" spans="1:10" ht="70" x14ac:dyDescent="0.2">
      <c r="A1227" s="12" t="s">
        <v>143</v>
      </c>
      <c r="B1227" s="12">
        <v>2</v>
      </c>
      <c r="C1227" s="12">
        <v>1</v>
      </c>
      <c r="D1227" s="12">
        <v>1</v>
      </c>
      <c r="E1227" s="12" t="s">
        <v>123</v>
      </c>
      <c r="F1227" s="12" t="s">
        <v>124</v>
      </c>
      <c r="G1227" s="12" t="s">
        <v>11</v>
      </c>
      <c r="H1227" s="12">
        <v>3721498</v>
      </c>
      <c r="I1227" s="12" t="s">
        <v>1484</v>
      </c>
      <c r="J1227" s="12" t="s">
        <v>1485</v>
      </c>
    </row>
    <row r="1228" spans="1:10" ht="84" x14ac:dyDescent="0.2">
      <c r="A1228" s="12" t="s">
        <v>105</v>
      </c>
      <c r="B1228" s="12">
        <v>2</v>
      </c>
      <c r="C1228" s="12">
        <v>1</v>
      </c>
      <c r="D1228" s="12">
        <v>1</v>
      </c>
      <c r="E1228" s="12" t="s">
        <v>44</v>
      </c>
      <c r="F1228" s="12" t="s">
        <v>34</v>
      </c>
      <c r="G1228" s="12" t="s">
        <v>11</v>
      </c>
      <c r="H1228" s="12">
        <v>3109179</v>
      </c>
      <c r="I1228" s="12" t="s">
        <v>141</v>
      </c>
      <c r="J1228" s="12" t="s">
        <v>142</v>
      </c>
    </row>
    <row r="1229" spans="1:10" ht="56" x14ac:dyDescent="0.2">
      <c r="A1229" s="12" t="s">
        <v>92</v>
      </c>
      <c r="B1229" s="12">
        <v>0</v>
      </c>
      <c r="C1229" s="12">
        <v>0</v>
      </c>
      <c r="D1229" s="12">
        <v>0</v>
      </c>
      <c r="E1229" s="12"/>
      <c r="F1229" s="12"/>
      <c r="G1229" s="12" t="s">
        <v>26</v>
      </c>
      <c r="H1229" s="12">
        <v>5800000</v>
      </c>
      <c r="I1229" s="12" t="s">
        <v>180</v>
      </c>
      <c r="J1229" s="12" t="s">
        <v>181</v>
      </c>
    </row>
    <row r="1230" spans="1:10" ht="56" x14ac:dyDescent="0.2">
      <c r="A1230" s="12" t="s">
        <v>50</v>
      </c>
      <c r="B1230" s="12">
        <v>2</v>
      </c>
      <c r="C1230" s="12">
        <v>1</v>
      </c>
      <c r="D1230" s="12">
        <v>1</v>
      </c>
      <c r="E1230" s="12" t="s">
        <v>106</v>
      </c>
      <c r="F1230" s="12" t="s">
        <v>34</v>
      </c>
      <c r="G1230" s="12" t="s">
        <v>11</v>
      </c>
      <c r="H1230" s="12">
        <v>8978219</v>
      </c>
      <c r="I1230" s="12" t="s">
        <v>45</v>
      </c>
      <c r="J1230" s="12" t="s">
        <v>46</v>
      </c>
    </row>
    <row r="1231" spans="1:10" ht="56" x14ac:dyDescent="0.2">
      <c r="A1231" s="12" t="s">
        <v>17</v>
      </c>
      <c r="B1231" s="12">
        <v>2</v>
      </c>
      <c r="C1231" s="12">
        <v>1</v>
      </c>
      <c r="D1231" s="12">
        <v>1</v>
      </c>
      <c r="E1231" s="12" t="s">
        <v>467</v>
      </c>
      <c r="F1231" s="12" t="s">
        <v>34</v>
      </c>
      <c r="G1231" s="12" t="s">
        <v>11</v>
      </c>
      <c r="H1231" s="12">
        <v>13149111</v>
      </c>
      <c r="I1231" s="12" t="s">
        <v>45</v>
      </c>
      <c r="J1231" s="12" t="s">
        <v>46</v>
      </c>
    </row>
    <row r="1232" spans="1:10" ht="154" x14ac:dyDescent="0.2">
      <c r="A1232" s="12" t="s">
        <v>32</v>
      </c>
      <c r="B1232" s="12">
        <v>2</v>
      </c>
      <c r="C1232" s="12">
        <v>1</v>
      </c>
      <c r="D1232" s="12">
        <v>1</v>
      </c>
      <c r="E1232" s="12" t="s">
        <v>166</v>
      </c>
      <c r="F1232" s="12" t="s">
        <v>34</v>
      </c>
      <c r="G1232" s="12" t="s">
        <v>11</v>
      </c>
      <c r="H1232" s="12">
        <v>8906420</v>
      </c>
      <c r="I1232" s="12" t="s">
        <v>167</v>
      </c>
      <c r="J1232" s="12" t="s">
        <v>168</v>
      </c>
    </row>
    <row r="1233" spans="1:10" ht="112" x14ac:dyDescent="0.2">
      <c r="A1233" s="12" t="s">
        <v>64</v>
      </c>
      <c r="B1233" s="12">
        <v>1</v>
      </c>
      <c r="C1233" s="12">
        <v>1</v>
      </c>
      <c r="D1233" s="12">
        <v>0</v>
      </c>
      <c r="E1233" s="12" t="s">
        <v>93</v>
      </c>
      <c r="F1233" s="12"/>
      <c r="G1233" s="12" t="s">
        <v>11</v>
      </c>
      <c r="H1233" s="12">
        <v>5224862</v>
      </c>
      <c r="I1233" s="12" t="s">
        <v>1858</v>
      </c>
      <c r="J1233" s="12" t="s">
        <v>1859</v>
      </c>
    </row>
    <row r="1234" spans="1:10" ht="112" x14ac:dyDescent="0.2">
      <c r="A1234" s="12" t="s">
        <v>9</v>
      </c>
      <c r="B1234" s="12">
        <v>4</v>
      </c>
      <c r="C1234" s="12">
        <v>3</v>
      </c>
      <c r="D1234" s="12">
        <v>1</v>
      </c>
      <c r="E1234" s="12" t="s">
        <v>5344</v>
      </c>
      <c r="F1234" s="12" t="s">
        <v>34</v>
      </c>
      <c r="G1234" s="12" t="s">
        <v>11</v>
      </c>
      <c r="H1234" s="12">
        <v>7842529</v>
      </c>
      <c r="I1234" s="12" t="s">
        <v>1391</v>
      </c>
      <c r="J1234" s="12" t="s">
        <v>1392</v>
      </c>
    </row>
    <row r="1235" spans="1:10" ht="84" x14ac:dyDescent="0.2">
      <c r="A1235" s="12" t="s">
        <v>9</v>
      </c>
      <c r="B1235" s="12">
        <v>3</v>
      </c>
      <c r="C1235" s="12">
        <v>2</v>
      </c>
      <c r="D1235" s="12">
        <v>1</v>
      </c>
      <c r="E1235" s="12" t="s">
        <v>1468</v>
      </c>
      <c r="F1235" s="12" t="s">
        <v>34</v>
      </c>
      <c r="G1235" s="12" t="s">
        <v>11</v>
      </c>
      <c r="H1235" s="12">
        <v>8957270</v>
      </c>
      <c r="I1235" s="12" t="s">
        <v>131</v>
      </c>
      <c r="J1235" s="12" t="s">
        <v>132</v>
      </c>
    </row>
    <row r="1236" spans="1:10" ht="140" x14ac:dyDescent="0.2">
      <c r="A1236" s="12" t="s">
        <v>143</v>
      </c>
      <c r="B1236" s="12">
        <v>2</v>
      </c>
      <c r="C1236" s="12">
        <v>1</v>
      </c>
      <c r="D1236" s="12">
        <v>1</v>
      </c>
      <c r="E1236" s="12" t="s">
        <v>130</v>
      </c>
      <c r="F1236" s="12" t="s">
        <v>34</v>
      </c>
      <c r="G1236" s="12" t="s">
        <v>11</v>
      </c>
      <c r="H1236" s="12">
        <v>13264728</v>
      </c>
      <c r="I1236" s="12" t="s">
        <v>35</v>
      </c>
      <c r="J1236" s="12" t="s">
        <v>36</v>
      </c>
    </row>
    <row r="1237" spans="1:10" ht="56" x14ac:dyDescent="0.2">
      <c r="A1237" s="12" t="s">
        <v>99</v>
      </c>
      <c r="B1237" s="12">
        <v>2</v>
      </c>
      <c r="C1237" s="12">
        <v>1</v>
      </c>
      <c r="D1237" s="12">
        <v>1</v>
      </c>
      <c r="E1237" s="12" t="s">
        <v>25</v>
      </c>
      <c r="F1237" s="12" t="s">
        <v>52</v>
      </c>
      <c r="G1237" s="12" t="s">
        <v>11</v>
      </c>
      <c r="H1237" s="12">
        <v>10606858</v>
      </c>
      <c r="I1237" s="12" t="s">
        <v>301</v>
      </c>
      <c r="J1237" s="12" t="s">
        <v>302</v>
      </c>
    </row>
    <row r="1238" spans="1:10" ht="56" x14ac:dyDescent="0.2">
      <c r="A1238" s="12" t="s">
        <v>9</v>
      </c>
      <c r="B1238" s="12">
        <v>3</v>
      </c>
      <c r="C1238" s="12">
        <v>2</v>
      </c>
      <c r="D1238" s="12">
        <v>1</v>
      </c>
      <c r="E1238" s="12" t="s">
        <v>40</v>
      </c>
      <c r="F1238" s="12" t="s">
        <v>34</v>
      </c>
      <c r="G1238" s="12" t="s">
        <v>11</v>
      </c>
      <c r="H1238" s="12">
        <v>6914336</v>
      </c>
      <c r="I1238" s="12" t="s">
        <v>45</v>
      </c>
      <c r="J1238" s="12" t="s">
        <v>46</v>
      </c>
    </row>
    <row r="1239" spans="1:10" ht="140" x14ac:dyDescent="0.2">
      <c r="A1239" s="12" t="s">
        <v>117</v>
      </c>
      <c r="B1239" s="12">
        <v>1</v>
      </c>
      <c r="C1239" s="12">
        <v>1</v>
      </c>
      <c r="D1239" s="12">
        <v>0</v>
      </c>
      <c r="E1239" s="12" t="s">
        <v>25</v>
      </c>
      <c r="F1239" s="12"/>
      <c r="G1239" s="12" t="s">
        <v>11</v>
      </c>
      <c r="H1239" s="12">
        <v>4523205</v>
      </c>
      <c r="I1239" s="12" t="s">
        <v>255</v>
      </c>
      <c r="J1239" s="12" t="s">
        <v>256</v>
      </c>
    </row>
    <row r="1240" spans="1:10" ht="112" x14ac:dyDescent="0.2">
      <c r="A1240" s="12" t="s">
        <v>32</v>
      </c>
      <c r="B1240" s="12">
        <v>2</v>
      </c>
      <c r="C1240" s="12">
        <v>1</v>
      </c>
      <c r="D1240" s="12">
        <v>1</v>
      </c>
      <c r="E1240" s="12" t="s">
        <v>273</v>
      </c>
      <c r="F1240" s="12" t="s">
        <v>34</v>
      </c>
      <c r="G1240" s="12" t="s">
        <v>11</v>
      </c>
      <c r="H1240" s="12">
        <v>4989921</v>
      </c>
      <c r="I1240" s="12" t="s">
        <v>274</v>
      </c>
      <c r="J1240" s="12" t="s">
        <v>275</v>
      </c>
    </row>
    <row r="1241" spans="1:10" ht="140" x14ac:dyDescent="0.2">
      <c r="A1241" s="12" t="s">
        <v>143</v>
      </c>
      <c r="B1241" s="12">
        <v>1</v>
      </c>
      <c r="C1241" s="12">
        <v>1</v>
      </c>
      <c r="D1241" s="12">
        <v>0</v>
      </c>
      <c r="E1241" s="12" t="s">
        <v>25</v>
      </c>
      <c r="F1241" s="12"/>
      <c r="G1241" s="12" t="s">
        <v>11</v>
      </c>
      <c r="H1241" s="12">
        <v>4852838</v>
      </c>
      <c r="I1241" s="12" t="s">
        <v>255</v>
      </c>
      <c r="J1241" s="12" t="s">
        <v>256</v>
      </c>
    </row>
    <row r="1242" spans="1:10" ht="56" x14ac:dyDescent="0.2">
      <c r="A1242" s="12" t="s">
        <v>17</v>
      </c>
      <c r="B1242" s="12">
        <v>2</v>
      </c>
      <c r="C1242" s="12">
        <v>1</v>
      </c>
      <c r="D1242" s="12">
        <v>1</v>
      </c>
      <c r="E1242" s="12" t="s">
        <v>341</v>
      </c>
      <c r="F1242" s="12" t="s">
        <v>34</v>
      </c>
      <c r="G1242" s="12" t="s">
        <v>11</v>
      </c>
      <c r="H1242" s="12">
        <v>11591062</v>
      </c>
      <c r="I1242" s="12" t="s">
        <v>279</v>
      </c>
      <c r="J1242" s="12" t="s">
        <v>280</v>
      </c>
    </row>
    <row r="1243" spans="1:10" ht="70" x14ac:dyDescent="0.2">
      <c r="A1243" s="12" t="s">
        <v>117</v>
      </c>
      <c r="B1243" s="12">
        <v>1</v>
      </c>
      <c r="C1243" s="12">
        <v>1</v>
      </c>
      <c r="D1243" s="12">
        <v>0</v>
      </c>
      <c r="E1243" s="12" t="s">
        <v>351</v>
      </c>
      <c r="F1243" s="12"/>
      <c r="G1243" s="12" t="s">
        <v>11</v>
      </c>
      <c r="H1243" s="12">
        <v>14484441</v>
      </c>
      <c r="I1243" s="12" t="s">
        <v>1194</v>
      </c>
      <c r="J1243" s="12" t="s">
        <v>1195</v>
      </c>
    </row>
    <row r="1244" spans="1:10" ht="84" x14ac:dyDescent="0.2">
      <c r="A1244" s="12" t="s">
        <v>9</v>
      </c>
      <c r="B1244" s="12">
        <v>1</v>
      </c>
      <c r="C1244" s="12">
        <v>0</v>
      </c>
      <c r="D1244" s="12">
        <v>1</v>
      </c>
      <c r="E1244" s="12"/>
      <c r="F1244" s="12" t="s">
        <v>79</v>
      </c>
      <c r="G1244" s="12" t="s">
        <v>26</v>
      </c>
      <c r="H1244" s="12">
        <v>12546222</v>
      </c>
      <c r="I1244" s="12" t="s">
        <v>141</v>
      </c>
      <c r="J1244" s="12" t="s">
        <v>142</v>
      </c>
    </row>
    <row r="1245" spans="1:10" ht="140" x14ac:dyDescent="0.2">
      <c r="A1245" s="12" t="s">
        <v>550</v>
      </c>
      <c r="B1245" s="12">
        <v>3</v>
      </c>
      <c r="C1245" s="12">
        <v>3</v>
      </c>
      <c r="D1245" s="12">
        <v>0</v>
      </c>
      <c r="E1245" s="12" t="s">
        <v>2810</v>
      </c>
      <c r="F1245" s="12"/>
      <c r="G1245" s="12" t="s">
        <v>11</v>
      </c>
      <c r="H1245" s="12">
        <v>12377259</v>
      </c>
      <c r="I1245" s="12" t="s">
        <v>1361</v>
      </c>
      <c r="J1245" s="12" t="s">
        <v>1362</v>
      </c>
    </row>
    <row r="1246" spans="1:10" ht="70" x14ac:dyDescent="0.2">
      <c r="A1246" s="12" t="s">
        <v>212</v>
      </c>
      <c r="B1246" s="12">
        <v>1</v>
      </c>
      <c r="C1246" s="12">
        <v>1</v>
      </c>
      <c r="D1246" s="12">
        <v>0</v>
      </c>
      <c r="E1246" s="12" t="s">
        <v>25</v>
      </c>
      <c r="F1246" s="12"/>
      <c r="G1246" s="12" t="s">
        <v>26</v>
      </c>
      <c r="H1246" s="12">
        <v>8371373</v>
      </c>
      <c r="I1246" s="12" t="s">
        <v>2814</v>
      </c>
      <c r="J1246" s="12" t="s">
        <v>2815</v>
      </c>
    </row>
    <row r="1247" spans="1:10" ht="70" x14ac:dyDescent="0.2">
      <c r="A1247" s="12" t="s">
        <v>9</v>
      </c>
      <c r="B1247" s="12">
        <v>0</v>
      </c>
      <c r="C1247" s="12">
        <v>0</v>
      </c>
      <c r="D1247" s="12">
        <v>0</v>
      </c>
      <c r="E1247" s="12"/>
      <c r="F1247" s="12"/>
      <c r="G1247" s="12" t="s">
        <v>26</v>
      </c>
      <c r="H1247" s="12">
        <v>4721793</v>
      </c>
      <c r="I1247" s="12" t="s">
        <v>2814</v>
      </c>
      <c r="J1247" s="12" t="s">
        <v>2815</v>
      </c>
    </row>
    <row r="1248" spans="1:10" ht="140" x14ac:dyDescent="0.2">
      <c r="A1248" s="12" t="s">
        <v>212</v>
      </c>
      <c r="B1248" s="12">
        <v>2</v>
      </c>
      <c r="C1248" s="12">
        <v>1</v>
      </c>
      <c r="D1248" s="12">
        <v>1</v>
      </c>
      <c r="E1248" s="12" t="s">
        <v>44</v>
      </c>
      <c r="F1248" s="12" t="s">
        <v>34</v>
      </c>
      <c r="G1248" s="12" t="s">
        <v>11</v>
      </c>
      <c r="H1248" s="12">
        <v>5520994</v>
      </c>
      <c r="I1248" s="12" t="s">
        <v>35</v>
      </c>
      <c r="J1248" s="12" t="s">
        <v>36</v>
      </c>
    </row>
    <row r="1249" spans="1:10" ht="70" x14ac:dyDescent="0.2">
      <c r="A1249" s="12" t="s">
        <v>143</v>
      </c>
      <c r="B1249" s="12">
        <v>2</v>
      </c>
      <c r="C1249" s="12">
        <v>1</v>
      </c>
      <c r="D1249" s="12">
        <v>1</v>
      </c>
      <c r="E1249" s="12" t="s">
        <v>341</v>
      </c>
      <c r="F1249" s="12" t="s">
        <v>34</v>
      </c>
      <c r="G1249" s="12" t="s">
        <v>11</v>
      </c>
      <c r="H1249" s="12">
        <v>10727361</v>
      </c>
      <c r="I1249" s="12" t="s">
        <v>2715</v>
      </c>
      <c r="J1249" s="12" t="s">
        <v>2716</v>
      </c>
    </row>
    <row r="1250" spans="1:10" ht="70" x14ac:dyDescent="0.2">
      <c r="A1250" s="12" t="s">
        <v>9</v>
      </c>
      <c r="B1250" s="12">
        <v>1</v>
      </c>
      <c r="C1250" s="12">
        <v>1</v>
      </c>
      <c r="D1250" s="12">
        <v>0</v>
      </c>
      <c r="E1250" s="12" t="s">
        <v>1366</v>
      </c>
      <c r="F1250" s="12"/>
      <c r="G1250" s="12" t="s">
        <v>11</v>
      </c>
      <c r="H1250" s="12">
        <v>5944520</v>
      </c>
      <c r="I1250" s="12" t="s">
        <v>315</v>
      </c>
      <c r="J1250" s="12" t="s">
        <v>316</v>
      </c>
    </row>
    <row r="1251" spans="1:10" ht="112" x14ac:dyDescent="0.2">
      <c r="A1251" s="12" t="s">
        <v>9</v>
      </c>
      <c r="B1251" s="12">
        <v>2</v>
      </c>
      <c r="C1251" s="12">
        <v>0</v>
      </c>
      <c r="D1251" s="12">
        <v>2</v>
      </c>
      <c r="E1251" s="12"/>
      <c r="F1251" s="12" t="s">
        <v>823</v>
      </c>
      <c r="G1251" s="12" t="s">
        <v>26</v>
      </c>
      <c r="H1251" s="12">
        <v>8540000</v>
      </c>
      <c r="I1251" s="12" t="s">
        <v>150</v>
      </c>
      <c r="J1251" s="12" t="s">
        <v>151</v>
      </c>
    </row>
    <row r="1252" spans="1:10" ht="84" x14ac:dyDescent="0.2">
      <c r="A1252" s="12" t="s">
        <v>243</v>
      </c>
      <c r="B1252" s="12">
        <v>2</v>
      </c>
      <c r="C1252" s="12">
        <v>1</v>
      </c>
      <c r="D1252" s="12">
        <v>1</v>
      </c>
      <c r="E1252" s="12" t="s">
        <v>44</v>
      </c>
      <c r="F1252" s="12" t="s">
        <v>34</v>
      </c>
      <c r="G1252" s="12" t="s">
        <v>11</v>
      </c>
      <c r="H1252" s="12">
        <v>3732906</v>
      </c>
      <c r="I1252" s="12" t="s">
        <v>141</v>
      </c>
      <c r="J1252" s="12" t="s">
        <v>142</v>
      </c>
    </row>
    <row r="1253" spans="1:10" ht="140" x14ac:dyDescent="0.2">
      <c r="A1253" s="12" t="s">
        <v>9</v>
      </c>
      <c r="B1253" s="12">
        <v>2</v>
      </c>
      <c r="C1253" s="12">
        <v>1</v>
      </c>
      <c r="D1253" s="12">
        <v>1</v>
      </c>
      <c r="E1253" s="12" t="s">
        <v>106</v>
      </c>
      <c r="F1253" s="12" t="s">
        <v>34</v>
      </c>
      <c r="G1253" s="12" t="s">
        <v>11</v>
      </c>
      <c r="H1253" s="12">
        <v>2957786</v>
      </c>
      <c r="I1253" s="12" t="s">
        <v>35</v>
      </c>
      <c r="J1253" s="12" t="s">
        <v>36</v>
      </c>
    </row>
    <row r="1254" spans="1:10" ht="84" x14ac:dyDescent="0.2">
      <c r="A1254" s="12" t="s">
        <v>99</v>
      </c>
      <c r="B1254" s="12">
        <v>3</v>
      </c>
      <c r="C1254" s="12">
        <v>1</v>
      </c>
      <c r="D1254" s="12">
        <v>2</v>
      </c>
      <c r="E1254" s="12" t="s">
        <v>1617</v>
      </c>
      <c r="F1254" s="12" t="s">
        <v>985</v>
      </c>
      <c r="G1254" s="12" t="s">
        <v>11</v>
      </c>
      <c r="H1254" s="12">
        <v>7146977</v>
      </c>
      <c r="I1254" s="12" t="s">
        <v>577</v>
      </c>
      <c r="J1254" s="12" t="s">
        <v>578</v>
      </c>
    </row>
    <row r="1255" spans="1:10" ht="112" x14ac:dyDescent="0.2">
      <c r="A1255" s="12" t="s">
        <v>582</v>
      </c>
      <c r="B1255" s="12">
        <v>1</v>
      </c>
      <c r="C1255" s="12">
        <v>1</v>
      </c>
      <c r="D1255" s="12">
        <v>0</v>
      </c>
      <c r="E1255" s="12" t="s">
        <v>25</v>
      </c>
      <c r="F1255" s="12"/>
      <c r="G1255" s="12" t="s">
        <v>11</v>
      </c>
      <c r="H1255" s="12">
        <v>8821133</v>
      </c>
      <c r="I1255" s="12" t="s">
        <v>4418</v>
      </c>
      <c r="J1255" s="12" t="s">
        <v>4419</v>
      </c>
    </row>
    <row r="1256" spans="1:10" ht="140" x14ac:dyDescent="0.2">
      <c r="A1256" s="12" t="s">
        <v>50</v>
      </c>
      <c r="B1256" s="12">
        <v>2</v>
      </c>
      <c r="C1256" s="12">
        <v>1</v>
      </c>
      <c r="D1256" s="12">
        <v>1</v>
      </c>
      <c r="E1256" s="12" t="s">
        <v>341</v>
      </c>
      <c r="F1256" s="12" t="s">
        <v>34</v>
      </c>
      <c r="G1256" s="12" t="s">
        <v>11</v>
      </c>
      <c r="H1256" s="12">
        <v>4670167</v>
      </c>
      <c r="I1256" s="12" t="s">
        <v>35</v>
      </c>
      <c r="J1256" s="12" t="s">
        <v>36</v>
      </c>
    </row>
    <row r="1257" spans="1:10" ht="56" x14ac:dyDescent="0.2">
      <c r="A1257" s="12" t="s">
        <v>64</v>
      </c>
      <c r="B1257" s="12">
        <v>1</v>
      </c>
      <c r="C1257" s="12">
        <v>0</v>
      </c>
      <c r="D1257" s="12">
        <v>1</v>
      </c>
      <c r="E1257" s="12"/>
      <c r="F1257" s="12" t="s">
        <v>34</v>
      </c>
      <c r="G1257" s="12" t="s">
        <v>11</v>
      </c>
      <c r="H1257" s="12">
        <v>4947205</v>
      </c>
      <c r="I1257" s="12" t="s">
        <v>669</v>
      </c>
      <c r="J1257" s="12" t="s">
        <v>670</v>
      </c>
    </row>
    <row r="1258" spans="1:10" ht="56" x14ac:dyDescent="0.2">
      <c r="A1258" s="12" t="s">
        <v>9</v>
      </c>
      <c r="B1258" s="12">
        <v>1</v>
      </c>
      <c r="C1258" s="12">
        <v>0</v>
      </c>
      <c r="D1258" s="12">
        <v>1</v>
      </c>
      <c r="E1258" s="12"/>
      <c r="F1258" s="12" t="s">
        <v>213</v>
      </c>
      <c r="G1258" s="12" t="s">
        <v>26</v>
      </c>
      <c r="H1258" s="12">
        <v>6000000</v>
      </c>
      <c r="I1258" s="12" t="s">
        <v>214</v>
      </c>
      <c r="J1258" s="12" t="s">
        <v>215</v>
      </c>
    </row>
    <row r="1259" spans="1:10" ht="56" x14ac:dyDescent="0.2">
      <c r="A1259" s="12" t="s">
        <v>85</v>
      </c>
      <c r="B1259" s="12">
        <v>0</v>
      </c>
      <c r="C1259" s="12">
        <v>0</v>
      </c>
      <c r="D1259" s="12">
        <v>0</v>
      </c>
      <c r="E1259" s="12"/>
      <c r="F1259" s="12"/>
      <c r="G1259" s="12" t="s">
        <v>11</v>
      </c>
      <c r="H1259" s="12">
        <v>10307210</v>
      </c>
      <c r="I1259" s="12" t="s">
        <v>927</v>
      </c>
      <c r="J1259" s="12" t="s">
        <v>928</v>
      </c>
    </row>
    <row r="1260" spans="1:10" ht="84" x14ac:dyDescent="0.2">
      <c r="A1260" s="12" t="s">
        <v>64</v>
      </c>
      <c r="B1260" s="12">
        <v>0</v>
      </c>
      <c r="C1260" s="12">
        <v>0</v>
      </c>
      <c r="D1260" s="12">
        <v>0</v>
      </c>
      <c r="E1260" s="12"/>
      <c r="F1260" s="12"/>
      <c r="G1260" s="12" t="s">
        <v>11</v>
      </c>
      <c r="H1260" s="12">
        <v>5509867</v>
      </c>
      <c r="I1260" s="12" t="s">
        <v>53</v>
      </c>
      <c r="J1260" s="12" t="s">
        <v>54</v>
      </c>
    </row>
    <row r="1261" spans="1:10" ht="140" x14ac:dyDescent="0.2">
      <c r="A1261" s="12" t="s">
        <v>101</v>
      </c>
      <c r="B1261" s="12">
        <v>2</v>
      </c>
      <c r="C1261" s="12">
        <v>1</v>
      </c>
      <c r="D1261" s="12">
        <v>1</v>
      </c>
      <c r="E1261" s="12" t="s">
        <v>130</v>
      </c>
      <c r="F1261" s="12" t="s">
        <v>34</v>
      </c>
      <c r="G1261" s="12" t="s">
        <v>11</v>
      </c>
      <c r="H1261" s="12">
        <v>4393339</v>
      </c>
      <c r="I1261" s="12" t="s">
        <v>35</v>
      </c>
      <c r="J1261" s="12" t="s">
        <v>36</v>
      </c>
    </row>
    <row r="1262" spans="1:10" ht="84" x14ac:dyDescent="0.2">
      <c r="A1262" s="12" t="s">
        <v>101</v>
      </c>
      <c r="B1262" s="12">
        <v>1</v>
      </c>
      <c r="C1262" s="12">
        <v>0</v>
      </c>
      <c r="D1262" s="12">
        <v>1</v>
      </c>
      <c r="E1262" s="12"/>
      <c r="F1262" s="12" t="s">
        <v>52</v>
      </c>
      <c r="G1262" s="12" t="s">
        <v>11</v>
      </c>
      <c r="H1262" s="12">
        <v>10564086</v>
      </c>
      <c r="I1262" s="12" t="s">
        <v>2844</v>
      </c>
      <c r="J1262" s="12" t="s">
        <v>2845</v>
      </c>
    </row>
    <row r="1263" spans="1:10" ht="126" x14ac:dyDescent="0.2">
      <c r="A1263" s="12" t="s">
        <v>143</v>
      </c>
      <c r="B1263" s="12">
        <v>1</v>
      </c>
      <c r="C1263" s="12">
        <v>1</v>
      </c>
      <c r="D1263" s="12">
        <v>0</v>
      </c>
      <c r="E1263" s="12" t="s">
        <v>65</v>
      </c>
      <c r="F1263" s="12"/>
      <c r="G1263" s="12" t="s">
        <v>11</v>
      </c>
      <c r="H1263" s="12">
        <v>15848980</v>
      </c>
      <c r="I1263" s="12" t="s">
        <v>66</v>
      </c>
      <c r="J1263" s="12" t="s">
        <v>67</v>
      </c>
    </row>
    <row r="1264" spans="1:10" ht="112" x14ac:dyDescent="0.2">
      <c r="A1264" s="12" t="s">
        <v>92</v>
      </c>
      <c r="B1264" s="12">
        <v>2</v>
      </c>
      <c r="C1264" s="12">
        <v>1</v>
      </c>
      <c r="D1264" s="12">
        <v>1</v>
      </c>
      <c r="E1264" s="12" t="s">
        <v>273</v>
      </c>
      <c r="F1264" s="12" t="s">
        <v>34</v>
      </c>
      <c r="G1264" s="12" t="s">
        <v>11</v>
      </c>
      <c r="H1264" s="12">
        <v>6193118</v>
      </c>
      <c r="I1264" s="12" t="s">
        <v>274</v>
      </c>
      <c r="J1264" s="12" t="s">
        <v>275</v>
      </c>
    </row>
    <row r="1265" spans="1:10" ht="140" x14ac:dyDescent="0.2">
      <c r="A1265" s="12" t="s">
        <v>117</v>
      </c>
      <c r="B1265" s="12">
        <v>2</v>
      </c>
      <c r="C1265" s="12">
        <v>1</v>
      </c>
      <c r="D1265" s="12">
        <v>1</v>
      </c>
      <c r="E1265" s="12" t="s">
        <v>2852</v>
      </c>
      <c r="F1265" s="12" t="s">
        <v>34</v>
      </c>
      <c r="G1265" s="12" t="s">
        <v>11</v>
      </c>
      <c r="H1265" s="12">
        <v>4364895</v>
      </c>
      <c r="I1265" s="12" t="s">
        <v>2853</v>
      </c>
      <c r="J1265" s="12" t="s">
        <v>2854</v>
      </c>
    </row>
    <row r="1266" spans="1:10" ht="84" x14ac:dyDescent="0.2">
      <c r="A1266" s="12" t="s">
        <v>550</v>
      </c>
      <c r="B1266" s="12">
        <v>1</v>
      </c>
      <c r="C1266" s="12">
        <v>1</v>
      </c>
      <c r="D1266" s="12">
        <v>0</v>
      </c>
      <c r="E1266" s="12" t="s">
        <v>51</v>
      </c>
      <c r="F1266" s="12"/>
      <c r="G1266" s="12" t="s">
        <v>11</v>
      </c>
      <c r="H1266" s="12">
        <v>2987005</v>
      </c>
      <c r="I1266" s="12" t="s">
        <v>2857</v>
      </c>
      <c r="J1266" s="12" t="s">
        <v>2858</v>
      </c>
    </row>
    <row r="1267" spans="1:10" ht="140" x14ac:dyDescent="0.2">
      <c r="A1267" s="12" t="s">
        <v>92</v>
      </c>
      <c r="B1267" s="12">
        <v>0</v>
      </c>
      <c r="C1267" s="12">
        <v>0</v>
      </c>
      <c r="D1267" s="12">
        <v>0</v>
      </c>
      <c r="E1267" s="12"/>
      <c r="F1267" s="12"/>
      <c r="G1267" s="12" t="s">
        <v>26</v>
      </c>
      <c r="H1267" s="12">
        <v>13214917</v>
      </c>
      <c r="I1267" s="12" t="s">
        <v>292</v>
      </c>
      <c r="J1267" s="12" t="s">
        <v>293</v>
      </c>
    </row>
    <row r="1268" spans="1:10" ht="84" x14ac:dyDescent="0.2">
      <c r="A1268" s="12" t="s">
        <v>9</v>
      </c>
      <c r="B1268" s="12">
        <v>2</v>
      </c>
      <c r="C1268" s="12">
        <v>1</v>
      </c>
      <c r="D1268" s="12">
        <v>1</v>
      </c>
      <c r="E1268" s="12" t="s">
        <v>106</v>
      </c>
      <c r="F1268" s="12" t="s">
        <v>34</v>
      </c>
      <c r="G1268" s="12" t="s">
        <v>11</v>
      </c>
      <c r="H1268" s="12">
        <v>7295801</v>
      </c>
      <c r="I1268" s="12" t="s">
        <v>141</v>
      </c>
      <c r="J1268" s="12" t="s">
        <v>142</v>
      </c>
    </row>
    <row r="1269" spans="1:10" ht="112" x14ac:dyDescent="0.2">
      <c r="A1269" s="12" t="s">
        <v>550</v>
      </c>
      <c r="B1269" s="12">
        <v>1</v>
      </c>
      <c r="C1269" s="12">
        <v>1</v>
      </c>
      <c r="D1269" s="12">
        <v>0</v>
      </c>
      <c r="E1269" s="12" t="s">
        <v>25</v>
      </c>
      <c r="F1269" s="12"/>
      <c r="G1269" s="12" t="s">
        <v>11</v>
      </c>
      <c r="H1269" s="12">
        <v>13085828</v>
      </c>
      <c r="I1269" s="12" t="s">
        <v>58</v>
      </c>
      <c r="J1269" s="12" t="s">
        <v>59</v>
      </c>
    </row>
    <row r="1270" spans="1:10" ht="70" x14ac:dyDescent="0.2">
      <c r="A1270" s="12" t="s">
        <v>64</v>
      </c>
      <c r="B1270" s="12">
        <v>1</v>
      </c>
      <c r="C1270" s="12">
        <v>1</v>
      </c>
      <c r="D1270" s="12">
        <v>0</v>
      </c>
      <c r="E1270" s="12" t="s">
        <v>25</v>
      </c>
      <c r="F1270" s="12"/>
      <c r="G1270" s="12" t="s">
        <v>11</v>
      </c>
      <c r="H1270" s="12">
        <v>14402577</v>
      </c>
      <c r="I1270" s="12" t="s">
        <v>228</v>
      </c>
      <c r="J1270" s="12" t="s">
        <v>229</v>
      </c>
    </row>
    <row r="1271" spans="1:10" ht="56" x14ac:dyDescent="0.2">
      <c r="A1271" s="12" t="s">
        <v>9</v>
      </c>
      <c r="B1271" s="12">
        <v>1</v>
      </c>
      <c r="C1271" s="12">
        <v>0</v>
      </c>
      <c r="D1271" s="12">
        <v>1</v>
      </c>
      <c r="E1271" s="12"/>
      <c r="F1271" s="12" t="s">
        <v>52</v>
      </c>
      <c r="G1271" s="12" t="s">
        <v>26</v>
      </c>
      <c r="H1271" s="12">
        <v>5000000</v>
      </c>
      <c r="I1271" s="12" t="s">
        <v>214</v>
      </c>
      <c r="J1271" s="12" t="s">
        <v>215</v>
      </c>
    </row>
    <row r="1272" spans="1:10" ht="140" x14ac:dyDescent="0.2">
      <c r="A1272" s="12" t="s">
        <v>9</v>
      </c>
      <c r="B1272" s="12">
        <v>2</v>
      </c>
      <c r="C1272" s="12">
        <v>1</v>
      </c>
      <c r="D1272" s="12">
        <v>1</v>
      </c>
      <c r="E1272" s="12" t="s">
        <v>158</v>
      </c>
      <c r="F1272" s="12" t="s">
        <v>159</v>
      </c>
      <c r="G1272" s="12" t="s">
        <v>26</v>
      </c>
      <c r="H1272" s="12">
        <v>6319395</v>
      </c>
      <c r="I1272" s="12" t="s">
        <v>160</v>
      </c>
      <c r="J1272" s="12" t="s">
        <v>161</v>
      </c>
    </row>
    <row r="1273" spans="1:10" ht="98" x14ac:dyDescent="0.2">
      <c r="A1273" s="12" t="s">
        <v>9</v>
      </c>
      <c r="B1273" s="12">
        <v>1</v>
      </c>
      <c r="C1273" s="12">
        <v>1</v>
      </c>
      <c r="D1273" s="12">
        <v>0</v>
      </c>
      <c r="E1273" s="12" t="s">
        <v>25</v>
      </c>
      <c r="F1273" s="12"/>
      <c r="G1273" s="12" t="s">
        <v>11</v>
      </c>
      <c r="H1273" s="12">
        <v>4184660</v>
      </c>
      <c r="I1273" s="12" t="s">
        <v>722</v>
      </c>
      <c r="J1273" s="12" t="s">
        <v>723</v>
      </c>
    </row>
    <row r="1274" spans="1:10" ht="70" x14ac:dyDescent="0.2">
      <c r="A1274" s="12" t="s">
        <v>85</v>
      </c>
      <c r="B1274" s="12">
        <v>1</v>
      </c>
      <c r="C1274" s="12">
        <v>1</v>
      </c>
      <c r="D1274" s="12">
        <v>0</v>
      </c>
      <c r="E1274" s="12" t="s">
        <v>93</v>
      </c>
      <c r="F1274" s="12"/>
      <c r="G1274" s="12" t="s">
        <v>11</v>
      </c>
      <c r="H1274" s="12">
        <v>3840206</v>
      </c>
      <c r="I1274" s="12" t="s">
        <v>233</v>
      </c>
      <c r="J1274" s="12" t="s">
        <v>234</v>
      </c>
    </row>
    <row r="1275" spans="1:10" ht="56" x14ac:dyDescent="0.2">
      <c r="A1275" s="12" t="s">
        <v>24</v>
      </c>
      <c r="B1275" s="12">
        <v>2</v>
      </c>
      <c r="C1275" s="12">
        <v>1</v>
      </c>
      <c r="D1275" s="12">
        <v>1</v>
      </c>
      <c r="E1275" s="12" t="s">
        <v>106</v>
      </c>
      <c r="F1275" s="12" t="s">
        <v>34</v>
      </c>
      <c r="G1275" s="12" t="s">
        <v>11</v>
      </c>
      <c r="H1275" s="12">
        <v>5065642</v>
      </c>
      <c r="I1275" s="12" t="s">
        <v>486</v>
      </c>
      <c r="J1275" s="12" t="s">
        <v>487</v>
      </c>
    </row>
    <row r="1276" spans="1:10" ht="56" x14ac:dyDescent="0.2">
      <c r="A1276" s="12" t="s">
        <v>64</v>
      </c>
      <c r="B1276" s="12">
        <v>2</v>
      </c>
      <c r="C1276" s="12">
        <v>1</v>
      </c>
      <c r="D1276" s="12">
        <v>1</v>
      </c>
      <c r="E1276" s="12" t="s">
        <v>1442</v>
      </c>
      <c r="F1276" s="12" t="s">
        <v>34</v>
      </c>
      <c r="G1276" s="12" t="s">
        <v>11</v>
      </c>
      <c r="H1276" s="12">
        <v>8939889</v>
      </c>
      <c r="I1276" s="12" t="s">
        <v>45</v>
      </c>
      <c r="J1276" s="12" t="s">
        <v>46</v>
      </c>
    </row>
    <row r="1277" spans="1:10" ht="70" x14ac:dyDescent="0.2">
      <c r="A1277" s="12" t="s">
        <v>9</v>
      </c>
      <c r="B1277" s="12">
        <v>1</v>
      </c>
      <c r="C1277" s="12">
        <v>0</v>
      </c>
      <c r="D1277" s="12">
        <v>1</v>
      </c>
      <c r="E1277" s="12"/>
      <c r="F1277" s="12" t="s">
        <v>52</v>
      </c>
      <c r="G1277" s="12" t="s">
        <v>11</v>
      </c>
      <c r="H1277" s="12">
        <v>5110645</v>
      </c>
      <c r="I1277" s="12" t="s">
        <v>5288</v>
      </c>
      <c r="J1277" s="12" t="s">
        <v>5289</v>
      </c>
    </row>
    <row r="1278" spans="1:10" ht="84" x14ac:dyDescent="0.2">
      <c r="A1278" s="12" t="s">
        <v>64</v>
      </c>
      <c r="B1278" s="12">
        <v>2</v>
      </c>
      <c r="C1278" s="12">
        <v>1</v>
      </c>
      <c r="D1278" s="12">
        <v>1</v>
      </c>
      <c r="E1278" s="12" t="s">
        <v>44</v>
      </c>
      <c r="F1278" s="12" t="s">
        <v>34</v>
      </c>
      <c r="G1278" s="12" t="s">
        <v>11</v>
      </c>
      <c r="H1278" s="12">
        <v>8691989</v>
      </c>
      <c r="I1278" s="12" t="s">
        <v>141</v>
      </c>
      <c r="J1278" s="12" t="s">
        <v>142</v>
      </c>
    </row>
    <row r="1279" spans="1:10" ht="70" x14ac:dyDescent="0.2">
      <c r="A1279" s="12" t="s">
        <v>117</v>
      </c>
      <c r="B1279" s="12">
        <v>2</v>
      </c>
      <c r="C1279" s="12">
        <v>1</v>
      </c>
      <c r="D1279" s="12">
        <v>1</v>
      </c>
      <c r="E1279" s="12" t="s">
        <v>130</v>
      </c>
      <c r="F1279" s="12" t="s">
        <v>34</v>
      </c>
      <c r="G1279" s="12" t="s">
        <v>11</v>
      </c>
      <c r="H1279" s="12">
        <v>4495081</v>
      </c>
      <c r="I1279" s="12" t="s">
        <v>131</v>
      </c>
      <c r="J1279" s="12" t="s">
        <v>132</v>
      </c>
    </row>
    <row r="1280" spans="1:10" ht="84" x14ac:dyDescent="0.2">
      <c r="A1280" s="12" t="s">
        <v>212</v>
      </c>
      <c r="B1280" s="12">
        <v>1</v>
      </c>
      <c r="C1280" s="12">
        <v>1</v>
      </c>
      <c r="D1280" s="12">
        <v>0</v>
      </c>
      <c r="E1280" s="12" t="s">
        <v>25</v>
      </c>
      <c r="F1280" s="12"/>
      <c r="G1280" s="12" t="s">
        <v>11</v>
      </c>
      <c r="H1280" s="12">
        <v>10862341</v>
      </c>
      <c r="I1280" s="12" t="s">
        <v>310</v>
      </c>
      <c r="J1280" s="12" t="s">
        <v>311</v>
      </c>
    </row>
    <row r="1281" spans="1:10" ht="70" x14ac:dyDescent="0.2">
      <c r="A1281" s="12" t="s">
        <v>143</v>
      </c>
      <c r="B1281" s="12">
        <v>2</v>
      </c>
      <c r="C1281" s="12">
        <v>2</v>
      </c>
      <c r="D1281" s="12">
        <v>0</v>
      </c>
      <c r="E1281" s="12"/>
      <c r="F1281" s="12"/>
      <c r="G1281" s="12" t="s">
        <v>11</v>
      </c>
      <c r="H1281" s="12">
        <v>3930000</v>
      </c>
      <c r="I1281" s="12" t="s">
        <v>448</v>
      </c>
      <c r="J1281" s="12" t="s">
        <v>449</v>
      </c>
    </row>
    <row r="1282" spans="1:10" ht="84" x14ac:dyDescent="0.2">
      <c r="A1282" s="12" t="s">
        <v>9</v>
      </c>
      <c r="B1282" s="12">
        <v>2</v>
      </c>
      <c r="C1282" s="12">
        <v>1</v>
      </c>
      <c r="D1282" s="12">
        <v>1</v>
      </c>
      <c r="E1282" s="12" t="s">
        <v>44</v>
      </c>
      <c r="F1282" s="12" t="s">
        <v>34</v>
      </c>
      <c r="G1282" s="12" t="s">
        <v>11</v>
      </c>
      <c r="H1282" s="12">
        <v>3259874</v>
      </c>
      <c r="I1282" s="12" t="s">
        <v>141</v>
      </c>
      <c r="J1282" s="12" t="s">
        <v>142</v>
      </c>
    </row>
    <row r="1283" spans="1:10" ht="126" x14ac:dyDescent="0.2">
      <c r="A1283" s="12" t="s">
        <v>92</v>
      </c>
      <c r="B1283" s="12">
        <v>1</v>
      </c>
      <c r="C1283" s="12">
        <v>1</v>
      </c>
      <c r="D1283" s="12">
        <v>0</v>
      </c>
      <c r="E1283" s="12" t="s">
        <v>65</v>
      </c>
      <c r="F1283" s="12"/>
      <c r="G1283" s="12" t="s">
        <v>11</v>
      </c>
      <c r="H1283" s="12">
        <v>8728373</v>
      </c>
      <c r="I1283" s="12" t="s">
        <v>66</v>
      </c>
      <c r="J1283" s="12" t="s">
        <v>67</v>
      </c>
    </row>
    <row r="1284" spans="1:10" ht="84" x14ac:dyDescent="0.2">
      <c r="A1284" s="12" t="s">
        <v>92</v>
      </c>
      <c r="B1284" s="12">
        <v>2</v>
      </c>
      <c r="C1284" s="12">
        <v>1</v>
      </c>
      <c r="D1284" s="12">
        <v>1</v>
      </c>
      <c r="E1284" s="12" t="s">
        <v>44</v>
      </c>
      <c r="F1284" s="12" t="s">
        <v>34</v>
      </c>
      <c r="G1284" s="12" t="s">
        <v>11</v>
      </c>
      <c r="H1284" s="12">
        <v>7358261</v>
      </c>
      <c r="I1284" s="12" t="s">
        <v>141</v>
      </c>
      <c r="J1284" s="12" t="s">
        <v>142</v>
      </c>
    </row>
    <row r="1285" spans="1:10" ht="126" x14ac:dyDescent="0.2">
      <c r="A1285" s="12" t="s">
        <v>9</v>
      </c>
      <c r="B1285" s="12">
        <v>1</v>
      </c>
      <c r="C1285" s="12">
        <v>1</v>
      </c>
      <c r="D1285" s="12">
        <v>0</v>
      </c>
      <c r="E1285" s="12" t="s">
        <v>65</v>
      </c>
      <c r="F1285" s="12"/>
      <c r="G1285" s="12" t="s">
        <v>26</v>
      </c>
      <c r="H1285" s="12">
        <v>10874376</v>
      </c>
      <c r="I1285" s="12" t="s">
        <v>66</v>
      </c>
      <c r="J1285" s="12" t="s">
        <v>67</v>
      </c>
    </row>
    <row r="1286" spans="1:10" ht="98" x14ac:dyDescent="0.2">
      <c r="A1286" s="12" t="s">
        <v>64</v>
      </c>
      <c r="B1286" s="12">
        <v>1</v>
      </c>
      <c r="C1286" s="12">
        <v>1</v>
      </c>
      <c r="D1286" s="12">
        <v>0</v>
      </c>
      <c r="E1286" s="12" t="s">
        <v>25</v>
      </c>
      <c r="F1286" s="12"/>
      <c r="G1286" s="12" t="s">
        <v>11</v>
      </c>
      <c r="H1286" s="12">
        <v>9327600</v>
      </c>
      <c r="I1286" s="12" t="s">
        <v>153</v>
      </c>
      <c r="J1286" s="12" t="s">
        <v>154</v>
      </c>
    </row>
    <row r="1287" spans="1:10" ht="56" x14ac:dyDescent="0.2">
      <c r="A1287" s="12" t="s">
        <v>77</v>
      </c>
      <c r="B1287" s="12">
        <v>1</v>
      </c>
      <c r="C1287" s="12">
        <v>1</v>
      </c>
      <c r="D1287" s="12">
        <v>0</v>
      </c>
      <c r="E1287" s="12" t="s">
        <v>25</v>
      </c>
      <c r="F1287" s="12"/>
      <c r="G1287" s="12" t="s">
        <v>11</v>
      </c>
      <c r="H1287" s="12">
        <v>4126847</v>
      </c>
      <c r="I1287" s="12" t="s">
        <v>301</v>
      </c>
      <c r="J1287" s="12" t="s">
        <v>302</v>
      </c>
    </row>
    <row r="1288" spans="1:10" ht="70" x14ac:dyDescent="0.2">
      <c r="A1288" s="12" t="s">
        <v>32</v>
      </c>
      <c r="B1288" s="12">
        <v>2</v>
      </c>
      <c r="C1288" s="12">
        <v>1</v>
      </c>
      <c r="D1288" s="12">
        <v>1</v>
      </c>
      <c r="E1288" s="12" t="s">
        <v>93</v>
      </c>
      <c r="F1288" s="12" t="s">
        <v>52</v>
      </c>
      <c r="G1288" s="12" t="s">
        <v>11</v>
      </c>
      <c r="H1288" s="12">
        <v>13226322</v>
      </c>
      <c r="I1288" s="12" t="s">
        <v>5292</v>
      </c>
      <c r="J1288" s="12" t="s">
        <v>5293</v>
      </c>
    </row>
    <row r="1289" spans="1:10" ht="154" x14ac:dyDescent="0.2">
      <c r="A1289" s="12" t="s">
        <v>9</v>
      </c>
      <c r="B1289" s="12">
        <v>0</v>
      </c>
      <c r="C1289" s="12">
        <v>0</v>
      </c>
      <c r="D1289" s="12">
        <v>0</v>
      </c>
      <c r="E1289" s="12"/>
      <c r="F1289" s="12"/>
      <c r="G1289" s="12" t="s">
        <v>11</v>
      </c>
      <c r="H1289" s="12">
        <v>6342256</v>
      </c>
      <c r="I1289" s="12" t="s">
        <v>2904</v>
      </c>
      <c r="J1289" s="12" t="s">
        <v>2905</v>
      </c>
    </row>
    <row r="1290" spans="1:10" ht="98" x14ac:dyDescent="0.2">
      <c r="A1290" s="12" t="s">
        <v>85</v>
      </c>
      <c r="B1290" s="12">
        <v>2</v>
      </c>
      <c r="C1290" s="12">
        <v>1</v>
      </c>
      <c r="D1290" s="12">
        <v>1</v>
      </c>
      <c r="E1290" s="12" t="s">
        <v>1032</v>
      </c>
      <c r="F1290" s="12" t="s">
        <v>34</v>
      </c>
      <c r="G1290" s="12" t="s">
        <v>11</v>
      </c>
      <c r="H1290" s="12">
        <v>9957337</v>
      </c>
      <c r="I1290" s="12" t="s">
        <v>144</v>
      </c>
      <c r="J1290" s="12" t="s">
        <v>145</v>
      </c>
    </row>
    <row r="1291" spans="1:10" ht="126" x14ac:dyDescent="0.2">
      <c r="A1291" s="12" t="s">
        <v>85</v>
      </c>
      <c r="B1291" s="12">
        <v>1</v>
      </c>
      <c r="C1291" s="12">
        <v>1</v>
      </c>
      <c r="D1291" s="12">
        <v>0</v>
      </c>
      <c r="E1291" s="12" t="s">
        <v>25</v>
      </c>
      <c r="F1291" s="12"/>
      <c r="G1291" s="12" t="s">
        <v>11</v>
      </c>
      <c r="H1291" s="12">
        <v>11575053</v>
      </c>
      <c r="I1291" s="12" t="s">
        <v>5345</v>
      </c>
      <c r="J1291" s="12" t="s">
        <v>5346</v>
      </c>
    </row>
    <row r="1292" spans="1:10" ht="84" x14ac:dyDescent="0.2">
      <c r="A1292" s="12" t="s">
        <v>17</v>
      </c>
      <c r="B1292" s="12">
        <v>2</v>
      </c>
      <c r="C1292" s="12">
        <v>1</v>
      </c>
      <c r="D1292" s="12">
        <v>1</v>
      </c>
      <c r="E1292" s="12" t="s">
        <v>341</v>
      </c>
      <c r="F1292" s="12" t="s">
        <v>34</v>
      </c>
      <c r="G1292" s="12" t="s">
        <v>11</v>
      </c>
      <c r="H1292" s="12">
        <v>5686923</v>
      </c>
      <c r="I1292" s="12" t="s">
        <v>141</v>
      </c>
      <c r="J1292" s="12" t="s">
        <v>142</v>
      </c>
    </row>
    <row r="1293" spans="1:10" ht="140" x14ac:dyDescent="0.2">
      <c r="A1293" s="12" t="s">
        <v>17</v>
      </c>
      <c r="B1293" s="12">
        <v>2</v>
      </c>
      <c r="C1293" s="12">
        <v>1</v>
      </c>
      <c r="D1293" s="12">
        <v>1</v>
      </c>
      <c r="E1293" s="12" t="s">
        <v>25</v>
      </c>
      <c r="F1293" s="12" t="s">
        <v>124</v>
      </c>
      <c r="G1293" s="12" t="s">
        <v>11</v>
      </c>
      <c r="H1293" s="12">
        <v>11472400</v>
      </c>
      <c r="I1293" s="12" t="s">
        <v>2266</v>
      </c>
      <c r="J1293" s="12" t="s">
        <v>2267</v>
      </c>
    </row>
    <row r="1294" spans="1:10" ht="140" x14ac:dyDescent="0.2">
      <c r="A1294" s="12" t="s">
        <v>85</v>
      </c>
      <c r="B1294" s="12">
        <v>3</v>
      </c>
      <c r="C1294" s="12">
        <v>1</v>
      </c>
      <c r="D1294" s="12">
        <v>2</v>
      </c>
      <c r="E1294" s="12" t="s">
        <v>25</v>
      </c>
      <c r="F1294" s="12" t="s">
        <v>86</v>
      </c>
      <c r="G1294" s="12" t="s">
        <v>11</v>
      </c>
      <c r="H1294" s="12">
        <v>31174309</v>
      </c>
      <c r="I1294" s="12" t="s">
        <v>2918</v>
      </c>
      <c r="J1294" s="12" t="s">
        <v>2919</v>
      </c>
    </row>
    <row r="1295" spans="1:10" ht="70" x14ac:dyDescent="0.2">
      <c r="A1295" s="12" t="s">
        <v>9</v>
      </c>
      <c r="B1295" s="12">
        <v>0</v>
      </c>
      <c r="C1295" s="12">
        <v>0</v>
      </c>
      <c r="D1295" s="12">
        <v>0</v>
      </c>
      <c r="E1295" s="12"/>
      <c r="F1295" s="12"/>
      <c r="G1295" s="12" t="s">
        <v>26</v>
      </c>
      <c r="H1295" s="12">
        <v>10305350</v>
      </c>
      <c r="I1295" s="12" t="s">
        <v>848</v>
      </c>
      <c r="J1295" s="12" t="s">
        <v>849</v>
      </c>
    </row>
    <row r="1296" spans="1:10" ht="84" x14ac:dyDescent="0.2">
      <c r="A1296" s="12" t="s">
        <v>9</v>
      </c>
      <c r="B1296" s="12">
        <v>2</v>
      </c>
      <c r="C1296" s="12">
        <v>1</v>
      </c>
      <c r="D1296" s="12">
        <v>1</v>
      </c>
      <c r="E1296" s="12" t="s">
        <v>351</v>
      </c>
      <c r="F1296" s="12" t="s">
        <v>52</v>
      </c>
      <c r="G1296" s="12" t="s">
        <v>26</v>
      </c>
      <c r="H1296" s="12">
        <v>11191495</v>
      </c>
      <c r="I1296" s="12" t="s">
        <v>1101</v>
      </c>
      <c r="J1296" s="12" t="s">
        <v>1102</v>
      </c>
    </row>
    <row r="1297" spans="1:10" ht="126" x14ac:dyDescent="0.2">
      <c r="A1297" s="12" t="s">
        <v>24</v>
      </c>
      <c r="B1297" s="12">
        <v>1</v>
      </c>
      <c r="C1297" s="12">
        <v>1</v>
      </c>
      <c r="D1297" s="12">
        <v>0</v>
      </c>
      <c r="E1297" s="12" t="s">
        <v>25</v>
      </c>
      <c r="F1297" s="12"/>
      <c r="G1297" s="12" t="s">
        <v>11</v>
      </c>
      <c r="H1297" s="12">
        <v>4265940</v>
      </c>
      <c r="I1297" s="12" t="s">
        <v>1092</v>
      </c>
      <c r="J1297" s="12" t="s">
        <v>1093</v>
      </c>
    </row>
    <row r="1298" spans="1:10" ht="70" x14ac:dyDescent="0.2">
      <c r="A1298" s="12" t="s">
        <v>101</v>
      </c>
      <c r="B1298" s="12">
        <v>2</v>
      </c>
      <c r="C1298" s="12">
        <v>1</v>
      </c>
      <c r="D1298" s="12">
        <v>1</v>
      </c>
      <c r="E1298" s="12" t="s">
        <v>123</v>
      </c>
      <c r="F1298" s="12" t="s">
        <v>124</v>
      </c>
      <c r="G1298" s="12" t="s">
        <v>11</v>
      </c>
      <c r="H1298" s="12">
        <v>4808415</v>
      </c>
      <c r="I1298" s="12" t="s">
        <v>125</v>
      </c>
      <c r="J1298" s="12" t="s">
        <v>126</v>
      </c>
    </row>
    <row r="1299" spans="1:10" ht="70" x14ac:dyDescent="0.2">
      <c r="A1299" s="12" t="s">
        <v>143</v>
      </c>
      <c r="B1299" s="12">
        <v>2</v>
      </c>
      <c r="C1299" s="12">
        <v>1</v>
      </c>
      <c r="D1299" s="12">
        <v>1</v>
      </c>
      <c r="E1299" s="12" t="s">
        <v>341</v>
      </c>
      <c r="F1299" s="12" t="s">
        <v>34</v>
      </c>
      <c r="G1299" s="12" t="s">
        <v>11</v>
      </c>
      <c r="H1299" s="12">
        <v>8954103</v>
      </c>
      <c r="I1299" s="12" t="s">
        <v>706</v>
      </c>
      <c r="J1299" s="12" t="s">
        <v>707</v>
      </c>
    </row>
    <row r="1300" spans="1:10" ht="140" x14ac:dyDescent="0.2">
      <c r="A1300" s="12" t="s">
        <v>9</v>
      </c>
      <c r="B1300" s="12">
        <v>2</v>
      </c>
      <c r="C1300" s="12">
        <v>1</v>
      </c>
      <c r="D1300" s="12">
        <v>1</v>
      </c>
      <c r="E1300" s="12" t="s">
        <v>158</v>
      </c>
      <c r="F1300" s="12" t="s">
        <v>159</v>
      </c>
      <c r="G1300" s="12" t="s">
        <v>26</v>
      </c>
      <c r="H1300" s="12">
        <v>7922278</v>
      </c>
      <c r="I1300" s="12" t="s">
        <v>160</v>
      </c>
      <c r="J1300" s="12" t="s">
        <v>161</v>
      </c>
    </row>
    <row r="1301" spans="1:10" ht="84" x14ac:dyDescent="0.2">
      <c r="A1301" s="12" t="s">
        <v>77</v>
      </c>
      <c r="B1301" s="12">
        <v>2</v>
      </c>
      <c r="C1301" s="12">
        <v>1</v>
      </c>
      <c r="D1301" s="12">
        <v>1</v>
      </c>
      <c r="E1301" s="12" t="s">
        <v>44</v>
      </c>
      <c r="F1301" s="12" t="s">
        <v>34</v>
      </c>
      <c r="G1301" s="12" t="s">
        <v>11</v>
      </c>
      <c r="H1301" s="12">
        <v>11738746</v>
      </c>
      <c r="I1301" s="12" t="s">
        <v>141</v>
      </c>
      <c r="J1301" s="12" t="s">
        <v>142</v>
      </c>
    </row>
    <row r="1302" spans="1:10" ht="56" x14ac:dyDescent="0.2">
      <c r="A1302" s="12" t="s">
        <v>9</v>
      </c>
      <c r="B1302" s="12">
        <v>1</v>
      </c>
      <c r="C1302" s="12">
        <v>1</v>
      </c>
      <c r="D1302" s="12">
        <v>0</v>
      </c>
      <c r="E1302" s="12" t="s">
        <v>10</v>
      </c>
      <c r="F1302" s="12"/>
      <c r="G1302" s="12" t="s">
        <v>11</v>
      </c>
      <c r="H1302" s="12">
        <v>6047464</v>
      </c>
      <c r="I1302" s="12" t="s">
        <v>12</v>
      </c>
      <c r="J1302" s="12" t="s">
        <v>13</v>
      </c>
    </row>
    <row r="1303" spans="1:10" ht="126" x14ac:dyDescent="0.2">
      <c r="A1303" s="12" t="s">
        <v>9</v>
      </c>
      <c r="B1303" s="12">
        <v>1</v>
      </c>
      <c r="C1303" s="12">
        <v>0</v>
      </c>
      <c r="D1303" s="12">
        <v>1</v>
      </c>
      <c r="E1303" s="12"/>
      <c r="F1303" s="12" t="s">
        <v>159</v>
      </c>
      <c r="G1303" s="12" t="s">
        <v>26</v>
      </c>
      <c r="H1303" s="12">
        <v>5000000</v>
      </c>
      <c r="I1303" s="12" t="s">
        <v>1124</v>
      </c>
      <c r="J1303" s="12" t="s">
        <v>1125</v>
      </c>
    </row>
    <row r="1304" spans="1:10" ht="70" x14ac:dyDescent="0.2">
      <c r="A1304" s="12" t="s">
        <v>9</v>
      </c>
      <c r="B1304" s="12">
        <v>2</v>
      </c>
      <c r="C1304" s="12">
        <v>1</v>
      </c>
      <c r="D1304" s="12">
        <v>1</v>
      </c>
      <c r="E1304" s="12" t="s">
        <v>123</v>
      </c>
      <c r="F1304" s="12" t="s">
        <v>52</v>
      </c>
      <c r="G1304" s="12" t="s">
        <v>11</v>
      </c>
      <c r="H1304" s="12">
        <v>6525751</v>
      </c>
      <c r="I1304" s="12" t="s">
        <v>125</v>
      </c>
      <c r="J1304" s="12" t="s">
        <v>126</v>
      </c>
    </row>
    <row r="1305" spans="1:10" ht="126" x14ac:dyDescent="0.2">
      <c r="A1305" s="12" t="s">
        <v>24</v>
      </c>
      <c r="B1305" s="12">
        <v>1</v>
      </c>
      <c r="C1305" s="12">
        <v>1</v>
      </c>
      <c r="D1305" s="12">
        <v>0</v>
      </c>
      <c r="E1305" s="12" t="s">
        <v>25</v>
      </c>
      <c r="F1305" s="12"/>
      <c r="G1305" s="12" t="s">
        <v>11</v>
      </c>
      <c r="H1305" s="12">
        <v>4422760</v>
      </c>
      <c r="I1305" s="12" t="s">
        <v>2770</v>
      </c>
      <c r="J1305" s="12" t="s">
        <v>2771</v>
      </c>
    </row>
    <row r="1306" spans="1:10" ht="154" x14ac:dyDescent="0.2">
      <c r="A1306" s="12" t="s">
        <v>243</v>
      </c>
      <c r="B1306" s="12">
        <v>4</v>
      </c>
      <c r="C1306" s="12">
        <v>2</v>
      </c>
      <c r="D1306" s="12">
        <v>2</v>
      </c>
      <c r="E1306" s="12" t="s">
        <v>2949</v>
      </c>
      <c r="F1306" s="12" t="s">
        <v>985</v>
      </c>
      <c r="G1306" s="12" t="s">
        <v>11</v>
      </c>
      <c r="H1306" s="12">
        <v>5091003</v>
      </c>
      <c r="I1306" s="12" t="s">
        <v>369</v>
      </c>
      <c r="J1306" s="12" t="s">
        <v>370</v>
      </c>
    </row>
    <row r="1307" spans="1:10" ht="70" x14ac:dyDescent="0.2">
      <c r="A1307" s="12" t="s">
        <v>9</v>
      </c>
      <c r="B1307" s="12">
        <v>2</v>
      </c>
      <c r="C1307" s="12">
        <v>1</v>
      </c>
      <c r="D1307" s="12">
        <v>1</v>
      </c>
      <c r="E1307" s="12" t="s">
        <v>341</v>
      </c>
      <c r="F1307" s="12" t="s">
        <v>34</v>
      </c>
      <c r="G1307" s="12" t="s">
        <v>11</v>
      </c>
      <c r="H1307" s="12">
        <v>11055177</v>
      </c>
      <c r="I1307" s="12" t="s">
        <v>2684</v>
      </c>
      <c r="J1307" s="12" t="s">
        <v>2685</v>
      </c>
    </row>
    <row r="1308" spans="1:10" ht="126" x14ac:dyDescent="0.2">
      <c r="A1308" s="12" t="s">
        <v>550</v>
      </c>
      <c r="B1308" s="12">
        <v>1</v>
      </c>
      <c r="C1308" s="12">
        <v>1</v>
      </c>
      <c r="D1308" s="12">
        <v>0</v>
      </c>
      <c r="E1308" s="12" t="s">
        <v>65</v>
      </c>
      <c r="F1308" s="12"/>
      <c r="G1308" s="12" t="s">
        <v>11</v>
      </c>
      <c r="H1308" s="12">
        <v>7153751</v>
      </c>
      <c r="I1308" s="12" t="s">
        <v>66</v>
      </c>
      <c r="J1308" s="12" t="s">
        <v>67</v>
      </c>
    </row>
    <row r="1309" spans="1:10" ht="70" x14ac:dyDescent="0.2">
      <c r="A1309" s="12" t="s">
        <v>85</v>
      </c>
      <c r="B1309" s="12">
        <v>2</v>
      </c>
      <c r="C1309" s="12">
        <v>1</v>
      </c>
      <c r="D1309" s="12">
        <v>1</v>
      </c>
      <c r="E1309" s="12" t="s">
        <v>123</v>
      </c>
      <c r="F1309" s="12" t="s">
        <v>124</v>
      </c>
      <c r="G1309" s="12" t="s">
        <v>11</v>
      </c>
      <c r="H1309" s="12">
        <v>5699823</v>
      </c>
      <c r="I1309" s="12" t="s">
        <v>125</v>
      </c>
      <c r="J1309" s="12" t="s">
        <v>126</v>
      </c>
    </row>
    <row r="1310" spans="1:10" ht="126" x14ac:dyDescent="0.2">
      <c r="A1310" s="12" t="s">
        <v>85</v>
      </c>
      <c r="B1310" s="12">
        <v>3</v>
      </c>
      <c r="C1310" s="12">
        <v>2</v>
      </c>
      <c r="D1310" s="12">
        <v>1</v>
      </c>
      <c r="E1310" s="12" t="s">
        <v>2959</v>
      </c>
      <c r="F1310" s="12" t="s">
        <v>79</v>
      </c>
      <c r="G1310" s="12" t="s">
        <v>11</v>
      </c>
      <c r="H1310" s="12">
        <v>13254998</v>
      </c>
      <c r="I1310" s="12" t="s">
        <v>1142</v>
      </c>
      <c r="J1310" s="12" t="s">
        <v>1143</v>
      </c>
    </row>
    <row r="1311" spans="1:10" ht="70" x14ac:dyDescent="0.2">
      <c r="A1311" s="12" t="s">
        <v>32</v>
      </c>
      <c r="B1311" s="12">
        <v>2</v>
      </c>
      <c r="C1311" s="12">
        <v>1</v>
      </c>
      <c r="D1311" s="12">
        <v>1</v>
      </c>
      <c r="E1311" s="12" t="s">
        <v>351</v>
      </c>
      <c r="F1311" s="12" t="s">
        <v>52</v>
      </c>
      <c r="G1311" s="12" t="s">
        <v>11</v>
      </c>
      <c r="H1311" s="12">
        <v>5696862</v>
      </c>
      <c r="I1311" s="12" t="s">
        <v>2963</v>
      </c>
      <c r="J1311" s="12" t="s">
        <v>2964</v>
      </c>
    </row>
    <row r="1312" spans="1:10" ht="126" x14ac:dyDescent="0.2">
      <c r="A1312" s="12" t="s">
        <v>64</v>
      </c>
      <c r="B1312" s="12">
        <v>1</v>
      </c>
      <c r="C1312" s="12">
        <v>1</v>
      </c>
      <c r="D1312" s="12">
        <v>0</v>
      </c>
      <c r="E1312" s="12" t="s">
        <v>25</v>
      </c>
      <c r="F1312" s="12"/>
      <c r="G1312" s="12" t="s">
        <v>11</v>
      </c>
      <c r="H1312" s="12">
        <v>5482193</v>
      </c>
      <c r="I1312" s="12" t="s">
        <v>2770</v>
      </c>
      <c r="J1312" s="12" t="s">
        <v>2771</v>
      </c>
    </row>
    <row r="1313" spans="1:10" ht="126" x14ac:dyDescent="0.2">
      <c r="A1313" s="12" t="s">
        <v>9</v>
      </c>
      <c r="B1313" s="12">
        <v>1</v>
      </c>
      <c r="C1313" s="12">
        <v>1</v>
      </c>
      <c r="D1313" s="12">
        <v>0</v>
      </c>
      <c r="E1313" s="12" t="s">
        <v>65</v>
      </c>
      <c r="F1313" s="12"/>
      <c r="G1313" s="12" t="s">
        <v>11</v>
      </c>
      <c r="H1313" s="12">
        <v>12310840</v>
      </c>
      <c r="I1313" s="12" t="s">
        <v>66</v>
      </c>
      <c r="J1313" s="12" t="s">
        <v>67</v>
      </c>
    </row>
    <row r="1314" spans="1:10" ht="28" x14ac:dyDescent="0.2">
      <c r="A1314" s="12" t="s">
        <v>64</v>
      </c>
      <c r="B1314" s="12">
        <v>2</v>
      </c>
      <c r="C1314" s="12">
        <v>1</v>
      </c>
      <c r="D1314" s="12">
        <v>1</v>
      </c>
      <c r="E1314" s="12" t="s">
        <v>467</v>
      </c>
      <c r="F1314" s="12" t="s">
        <v>34</v>
      </c>
      <c r="G1314" s="12" t="s">
        <v>11</v>
      </c>
      <c r="H1314" s="12">
        <v>6147392</v>
      </c>
      <c r="I1314" s="12" t="s">
        <v>363</v>
      </c>
      <c r="J1314" s="12" t="s">
        <v>364</v>
      </c>
    </row>
    <row r="1315" spans="1:10" ht="140" x14ac:dyDescent="0.2">
      <c r="A1315" s="12" t="s">
        <v>105</v>
      </c>
      <c r="B1315" s="12">
        <v>2</v>
      </c>
      <c r="C1315" s="12">
        <v>1</v>
      </c>
      <c r="D1315" s="12">
        <v>1</v>
      </c>
      <c r="E1315" s="12" t="s">
        <v>65</v>
      </c>
      <c r="F1315" s="12" t="s">
        <v>124</v>
      </c>
      <c r="G1315" s="12" t="s">
        <v>11</v>
      </c>
      <c r="H1315" s="12">
        <v>5685894</v>
      </c>
      <c r="I1315" s="12" t="s">
        <v>2266</v>
      </c>
      <c r="J1315" s="12" t="s">
        <v>2267</v>
      </c>
    </row>
    <row r="1316" spans="1:10" ht="70" x14ac:dyDescent="0.2">
      <c r="A1316" s="12" t="s">
        <v>24</v>
      </c>
      <c r="B1316" s="12">
        <v>2</v>
      </c>
      <c r="C1316" s="12">
        <v>1</v>
      </c>
      <c r="D1316" s="12">
        <v>1</v>
      </c>
      <c r="E1316" s="12" t="s">
        <v>467</v>
      </c>
      <c r="F1316" s="12" t="s">
        <v>34</v>
      </c>
      <c r="G1316" s="12" t="s">
        <v>11</v>
      </c>
      <c r="H1316" s="12">
        <v>6599889</v>
      </c>
      <c r="I1316" s="12" t="s">
        <v>2971</v>
      </c>
      <c r="J1316" s="12" t="s">
        <v>2972</v>
      </c>
    </row>
    <row r="1317" spans="1:10" ht="126" x14ac:dyDescent="0.2">
      <c r="A1317" s="12" t="s">
        <v>117</v>
      </c>
      <c r="B1317" s="12">
        <v>1</v>
      </c>
      <c r="C1317" s="12">
        <v>1</v>
      </c>
      <c r="D1317" s="12">
        <v>0</v>
      </c>
      <c r="E1317" s="12" t="s">
        <v>25</v>
      </c>
      <c r="F1317" s="12"/>
      <c r="G1317" s="12" t="s">
        <v>11</v>
      </c>
      <c r="H1317" s="12">
        <v>14171639</v>
      </c>
      <c r="I1317" s="12" t="s">
        <v>27</v>
      </c>
      <c r="J1317" s="12" t="s">
        <v>28</v>
      </c>
    </row>
    <row r="1318" spans="1:10" ht="70" x14ac:dyDescent="0.2">
      <c r="A1318" s="12" t="s">
        <v>9</v>
      </c>
      <c r="B1318" s="12">
        <v>2</v>
      </c>
      <c r="C1318" s="12">
        <v>1</v>
      </c>
      <c r="D1318" s="12">
        <v>1</v>
      </c>
      <c r="E1318" s="12" t="s">
        <v>341</v>
      </c>
      <c r="F1318" s="12" t="s">
        <v>34</v>
      </c>
      <c r="G1318" s="12" t="s">
        <v>11</v>
      </c>
      <c r="H1318" s="12">
        <v>6129769</v>
      </c>
      <c r="I1318" s="12" t="s">
        <v>131</v>
      </c>
      <c r="J1318" s="12" t="s">
        <v>132</v>
      </c>
    </row>
    <row r="1319" spans="1:10" ht="98" x14ac:dyDescent="0.2">
      <c r="A1319" s="12" t="s">
        <v>77</v>
      </c>
      <c r="B1319" s="12">
        <v>2</v>
      </c>
      <c r="C1319" s="12">
        <v>1</v>
      </c>
      <c r="D1319" s="12">
        <v>1</v>
      </c>
      <c r="E1319" s="12" t="s">
        <v>1339</v>
      </c>
      <c r="F1319" s="12" t="s">
        <v>34</v>
      </c>
      <c r="G1319" s="12" t="s">
        <v>11</v>
      </c>
      <c r="H1319" s="12">
        <v>4909291</v>
      </c>
      <c r="I1319" s="12" t="s">
        <v>1142</v>
      </c>
      <c r="J1319" s="12" t="s">
        <v>1143</v>
      </c>
    </row>
    <row r="1320" spans="1:10" ht="126" x14ac:dyDescent="0.2">
      <c r="A1320" s="12" t="s">
        <v>105</v>
      </c>
      <c r="B1320" s="12">
        <v>1</v>
      </c>
      <c r="C1320" s="12">
        <v>1</v>
      </c>
      <c r="D1320" s="12">
        <v>0</v>
      </c>
      <c r="E1320" s="12" t="s">
        <v>25</v>
      </c>
      <c r="F1320" s="12"/>
      <c r="G1320" s="12" t="s">
        <v>11</v>
      </c>
      <c r="H1320" s="12">
        <v>15639959</v>
      </c>
      <c r="I1320" s="12" t="s">
        <v>1046</v>
      </c>
      <c r="J1320" s="12" t="s">
        <v>1047</v>
      </c>
    </row>
    <row r="1321" spans="1:10" ht="84" x14ac:dyDescent="0.2">
      <c r="A1321" s="12" t="s">
        <v>24</v>
      </c>
      <c r="B1321" s="12">
        <v>2</v>
      </c>
      <c r="C1321" s="12">
        <v>1</v>
      </c>
      <c r="D1321" s="12">
        <v>1</v>
      </c>
      <c r="E1321" s="12" t="s">
        <v>44</v>
      </c>
      <c r="F1321" s="12" t="s">
        <v>34</v>
      </c>
      <c r="G1321" s="12" t="s">
        <v>11</v>
      </c>
      <c r="H1321" s="12">
        <v>6505982</v>
      </c>
      <c r="I1321" s="12" t="s">
        <v>141</v>
      </c>
      <c r="J1321" s="12" t="s">
        <v>142</v>
      </c>
    </row>
    <row r="1322" spans="1:10" ht="70" x14ac:dyDescent="0.2">
      <c r="A1322" s="12" t="s">
        <v>92</v>
      </c>
      <c r="B1322" s="12">
        <v>3</v>
      </c>
      <c r="C1322" s="12">
        <v>1</v>
      </c>
      <c r="D1322" s="12">
        <v>2</v>
      </c>
      <c r="E1322" s="12" t="s">
        <v>65</v>
      </c>
      <c r="F1322" s="12" t="s">
        <v>985</v>
      </c>
      <c r="G1322" s="12" t="s">
        <v>11</v>
      </c>
      <c r="H1322" s="12">
        <v>5222077</v>
      </c>
      <c r="I1322" s="12" t="s">
        <v>315</v>
      </c>
      <c r="J1322" s="12" t="s">
        <v>316</v>
      </c>
    </row>
    <row r="1323" spans="1:10" ht="84" x14ac:dyDescent="0.2">
      <c r="A1323" s="12" t="s">
        <v>101</v>
      </c>
      <c r="B1323" s="12">
        <v>1</v>
      </c>
      <c r="C1323" s="12">
        <v>0</v>
      </c>
      <c r="D1323" s="12">
        <v>1</v>
      </c>
      <c r="E1323" s="12"/>
      <c r="F1323" s="12" t="s">
        <v>52</v>
      </c>
      <c r="G1323" s="12" t="s">
        <v>26</v>
      </c>
      <c r="H1323" s="12">
        <v>5500000</v>
      </c>
      <c r="I1323" s="12" t="s">
        <v>1521</v>
      </c>
      <c r="J1323" s="12" t="s">
        <v>1522</v>
      </c>
    </row>
    <row r="1324" spans="1:10" ht="84" x14ac:dyDescent="0.2">
      <c r="A1324" s="12" t="s">
        <v>64</v>
      </c>
      <c r="B1324" s="12">
        <v>3</v>
      </c>
      <c r="C1324" s="12">
        <v>0</v>
      </c>
      <c r="D1324" s="12">
        <v>3</v>
      </c>
      <c r="E1324" s="12"/>
      <c r="F1324" s="12" t="s">
        <v>5347</v>
      </c>
      <c r="G1324" s="12" t="s">
        <v>11</v>
      </c>
      <c r="H1324" s="12">
        <v>16169782</v>
      </c>
      <c r="I1324" s="12" t="s">
        <v>1521</v>
      </c>
      <c r="J1324" s="12" t="s">
        <v>1522</v>
      </c>
    </row>
    <row r="1325" spans="1:10" ht="210" x14ac:dyDescent="0.2">
      <c r="A1325" s="12" t="s">
        <v>9</v>
      </c>
      <c r="B1325" s="12">
        <v>3</v>
      </c>
      <c r="C1325" s="12">
        <v>3</v>
      </c>
      <c r="D1325" s="12">
        <v>0</v>
      </c>
      <c r="E1325" s="12" t="s">
        <v>2993</v>
      </c>
      <c r="F1325" s="12"/>
      <c r="G1325" s="12" t="s">
        <v>11</v>
      </c>
      <c r="H1325" s="12">
        <v>16625045</v>
      </c>
      <c r="I1325" s="12" t="s">
        <v>19</v>
      </c>
      <c r="J1325" s="12" t="s">
        <v>20</v>
      </c>
    </row>
    <row r="1326" spans="1:10" ht="84" x14ac:dyDescent="0.2">
      <c r="A1326" s="12" t="s">
        <v>85</v>
      </c>
      <c r="B1326" s="12">
        <v>2</v>
      </c>
      <c r="C1326" s="12">
        <v>1</v>
      </c>
      <c r="D1326" s="12">
        <v>1</v>
      </c>
      <c r="E1326" s="12" t="s">
        <v>44</v>
      </c>
      <c r="F1326" s="12" t="s">
        <v>34</v>
      </c>
      <c r="G1326" s="12" t="s">
        <v>11</v>
      </c>
      <c r="H1326" s="12">
        <v>8768192</v>
      </c>
      <c r="I1326" s="12" t="s">
        <v>141</v>
      </c>
      <c r="J1326" s="12" t="s">
        <v>142</v>
      </c>
    </row>
    <row r="1327" spans="1:10" ht="154" x14ac:dyDescent="0.2">
      <c r="A1327" s="12" t="s">
        <v>117</v>
      </c>
      <c r="B1327" s="12">
        <v>3</v>
      </c>
      <c r="C1327" s="12">
        <v>3</v>
      </c>
      <c r="D1327" s="12">
        <v>0</v>
      </c>
      <c r="E1327" s="12" t="s">
        <v>2997</v>
      </c>
      <c r="F1327" s="12"/>
      <c r="G1327" s="12" t="s">
        <v>26</v>
      </c>
      <c r="H1327" s="12">
        <v>9712121</v>
      </c>
      <c r="I1327" s="12" t="s">
        <v>87</v>
      </c>
      <c r="J1327" s="12" t="s">
        <v>88</v>
      </c>
    </row>
    <row r="1328" spans="1:10" ht="84" x14ac:dyDescent="0.2">
      <c r="A1328" s="12" t="s">
        <v>143</v>
      </c>
      <c r="B1328" s="12">
        <v>2</v>
      </c>
      <c r="C1328" s="12">
        <v>1</v>
      </c>
      <c r="D1328" s="12">
        <v>1</v>
      </c>
      <c r="E1328" s="12" t="s">
        <v>106</v>
      </c>
      <c r="F1328" s="12" t="s">
        <v>34</v>
      </c>
      <c r="G1328" s="12" t="s">
        <v>11</v>
      </c>
      <c r="H1328" s="12">
        <v>9882593</v>
      </c>
      <c r="I1328" s="12" t="s">
        <v>646</v>
      </c>
      <c r="J1328" s="12" t="s">
        <v>647</v>
      </c>
    </row>
    <row r="1329" spans="1:10" ht="84" x14ac:dyDescent="0.2">
      <c r="A1329" s="12" t="s">
        <v>85</v>
      </c>
      <c r="B1329" s="12">
        <v>1</v>
      </c>
      <c r="C1329" s="12">
        <v>1</v>
      </c>
      <c r="D1329" s="12">
        <v>0</v>
      </c>
      <c r="E1329" s="12" t="s">
        <v>5348</v>
      </c>
      <c r="F1329" s="12"/>
      <c r="G1329" s="12" t="s">
        <v>11</v>
      </c>
      <c r="H1329" s="12">
        <v>3309471</v>
      </c>
      <c r="I1329" s="12" t="s">
        <v>5349</v>
      </c>
      <c r="J1329" s="12" t="s">
        <v>5350</v>
      </c>
    </row>
    <row r="1330" spans="1:10" ht="98" x14ac:dyDescent="0.2">
      <c r="A1330" s="12" t="s">
        <v>9</v>
      </c>
      <c r="B1330" s="12">
        <v>1</v>
      </c>
      <c r="C1330" s="12">
        <v>0</v>
      </c>
      <c r="D1330" s="12">
        <v>1</v>
      </c>
      <c r="E1330" s="12"/>
      <c r="F1330" s="12" t="s">
        <v>52</v>
      </c>
      <c r="G1330" s="12" t="s">
        <v>26</v>
      </c>
      <c r="H1330" s="12">
        <v>17528000</v>
      </c>
      <c r="I1330" s="12" t="s">
        <v>722</v>
      </c>
      <c r="J1330" s="12" t="s">
        <v>723</v>
      </c>
    </row>
    <row r="1331" spans="1:10" ht="56" x14ac:dyDescent="0.2">
      <c r="A1331" s="12" t="s">
        <v>243</v>
      </c>
      <c r="B1331" s="12">
        <v>2</v>
      </c>
      <c r="C1331" s="12">
        <v>1</v>
      </c>
      <c r="D1331" s="12">
        <v>1</v>
      </c>
      <c r="E1331" s="12" t="s">
        <v>106</v>
      </c>
      <c r="F1331" s="12" t="s">
        <v>34</v>
      </c>
      <c r="G1331" s="12" t="s">
        <v>11</v>
      </c>
      <c r="H1331" s="12">
        <v>9300000</v>
      </c>
      <c r="I1331" s="12" t="s">
        <v>45</v>
      </c>
      <c r="J1331" s="12" t="s">
        <v>46</v>
      </c>
    </row>
    <row r="1332" spans="1:10" ht="112" x14ac:dyDescent="0.2">
      <c r="A1332" s="12" t="s">
        <v>32</v>
      </c>
      <c r="B1332" s="12">
        <v>1</v>
      </c>
      <c r="C1332" s="12">
        <v>1</v>
      </c>
      <c r="D1332" s="12">
        <v>0</v>
      </c>
      <c r="E1332" s="12" t="s">
        <v>65</v>
      </c>
      <c r="F1332" s="12"/>
      <c r="G1332" s="12" t="s">
        <v>11</v>
      </c>
      <c r="H1332" s="12">
        <v>3563769</v>
      </c>
      <c r="I1332" s="12" t="s">
        <v>863</v>
      </c>
      <c r="J1332" s="12" t="s">
        <v>864</v>
      </c>
    </row>
    <row r="1333" spans="1:10" ht="84" x14ac:dyDescent="0.2">
      <c r="A1333" s="12" t="s">
        <v>32</v>
      </c>
      <c r="B1333" s="12">
        <v>4</v>
      </c>
      <c r="C1333" s="12">
        <v>3</v>
      </c>
      <c r="D1333" s="12">
        <v>1</v>
      </c>
      <c r="E1333" s="12" t="s">
        <v>3012</v>
      </c>
      <c r="F1333" s="12" t="s">
        <v>34</v>
      </c>
      <c r="G1333" s="12" t="s">
        <v>11</v>
      </c>
      <c r="H1333" s="12">
        <v>5603325</v>
      </c>
      <c r="I1333" s="12" t="s">
        <v>45</v>
      </c>
      <c r="J1333" s="12" t="s">
        <v>46</v>
      </c>
    </row>
    <row r="1334" spans="1:10" ht="56" x14ac:dyDescent="0.2">
      <c r="A1334" s="12" t="s">
        <v>64</v>
      </c>
      <c r="B1334" s="12">
        <v>2</v>
      </c>
      <c r="C1334" s="12">
        <v>1</v>
      </c>
      <c r="D1334" s="12">
        <v>1</v>
      </c>
      <c r="E1334" s="12" t="s">
        <v>341</v>
      </c>
      <c r="F1334" s="12" t="s">
        <v>34</v>
      </c>
      <c r="G1334" s="12" t="s">
        <v>11</v>
      </c>
      <c r="H1334" s="12">
        <v>5327791</v>
      </c>
      <c r="I1334" s="12" t="s">
        <v>383</v>
      </c>
      <c r="J1334" s="12" t="s">
        <v>384</v>
      </c>
    </row>
    <row r="1335" spans="1:10" ht="98" x14ac:dyDescent="0.2">
      <c r="A1335" s="12" t="s">
        <v>85</v>
      </c>
      <c r="B1335" s="12">
        <v>1</v>
      </c>
      <c r="C1335" s="12">
        <v>1</v>
      </c>
      <c r="D1335" s="12">
        <v>0</v>
      </c>
      <c r="E1335" s="12" t="s">
        <v>25</v>
      </c>
      <c r="F1335" s="12"/>
      <c r="G1335" s="12" t="s">
        <v>11</v>
      </c>
      <c r="H1335" s="12">
        <v>14863743</v>
      </c>
      <c r="I1335" s="12" t="s">
        <v>153</v>
      </c>
      <c r="J1335" s="12" t="s">
        <v>154</v>
      </c>
    </row>
    <row r="1336" spans="1:10" ht="112" x14ac:dyDescent="0.2">
      <c r="A1336" s="12" t="s">
        <v>24</v>
      </c>
      <c r="B1336" s="12">
        <v>1</v>
      </c>
      <c r="C1336" s="12">
        <v>1</v>
      </c>
      <c r="D1336" s="12">
        <v>0</v>
      </c>
      <c r="E1336" s="12" t="s">
        <v>25</v>
      </c>
      <c r="F1336" s="12"/>
      <c r="G1336" s="12" t="s">
        <v>11</v>
      </c>
      <c r="H1336" s="12">
        <v>4405374</v>
      </c>
      <c r="I1336" s="12" t="s">
        <v>58</v>
      </c>
      <c r="J1336" s="12" t="s">
        <v>59</v>
      </c>
    </row>
    <row r="1337" spans="1:10" ht="70" x14ac:dyDescent="0.2">
      <c r="A1337" s="12" t="s">
        <v>9</v>
      </c>
      <c r="B1337" s="12">
        <v>2</v>
      </c>
      <c r="C1337" s="12">
        <v>1</v>
      </c>
      <c r="D1337" s="12">
        <v>1</v>
      </c>
      <c r="E1337" s="12" t="s">
        <v>467</v>
      </c>
      <c r="F1337" s="12" t="s">
        <v>34</v>
      </c>
      <c r="G1337" s="12" t="s">
        <v>11</v>
      </c>
      <c r="H1337" s="12">
        <v>4513785</v>
      </c>
      <c r="I1337" s="12" t="s">
        <v>1660</v>
      </c>
      <c r="J1337" s="12" t="s">
        <v>1661</v>
      </c>
    </row>
    <row r="1338" spans="1:10" ht="84" x14ac:dyDescent="0.2">
      <c r="A1338" s="12" t="s">
        <v>243</v>
      </c>
      <c r="B1338" s="12">
        <v>3</v>
      </c>
      <c r="C1338" s="12">
        <v>2</v>
      </c>
      <c r="D1338" s="12">
        <v>1</v>
      </c>
      <c r="E1338" s="12" t="s">
        <v>1468</v>
      </c>
      <c r="F1338" s="12" t="s">
        <v>34</v>
      </c>
      <c r="G1338" s="12" t="s">
        <v>11</v>
      </c>
      <c r="H1338" s="12">
        <v>7224755</v>
      </c>
      <c r="I1338" s="12" t="s">
        <v>45</v>
      </c>
      <c r="J1338" s="12" t="s">
        <v>46</v>
      </c>
    </row>
    <row r="1339" spans="1:10" ht="56" x14ac:dyDescent="0.2">
      <c r="A1339" s="12" t="s">
        <v>92</v>
      </c>
      <c r="B1339" s="12">
        <v>1</v>
      </c>
      <c r="C1339" s="12">
        <v>1</v>
      </c>
      <c r="D1339" s="12">
        <v>0</v>
      </c>
      <c r="E1339" s="12" t="s">
        <v>10</v>
      </c>
      <c r="F1339" s="12"/>
      <c r="G1339" s="12" t="s">
        <v>11</v>
      </c>
      <c r="H1339" s="12">
        <v>6174333</v>
      </c>
      <c r="I1339" s="12" t="s">
        <v>12</v>
      </c>
      <c r="J1339" s="12" t="s">
        <v>13</v>
      </c>
    </row>
    <row r="1340" spans="1:10" ht="98" x14ac:dyDescent="0.2">
      <c r="A1340" s="12" t="s">
        <v>143</v>
      </c>
      <c r="B1340" s="12">
        <v>2</v>
      </c>
      <c r="C1340" s="12">
        <v>2</v>
      </c>
      <c r="D1340" s="12">
        <v>0</v>
      </c>
      <c r="E1340" s="12" t="s">
        <v>5351</v>
      </c>
      <c r="F1340" s="12"/>
      <c r="G1340" s="12" t="s">
        <v>11</v>
      </c>
      <c r="H1340" s="12">
        <v>5436084</v>
      </c>
      <c r="I1340" s="12" t="s">
        <v>94</v>
      </c>
      <c r="J1340" s="12" t="s">
        <v>95</v>
      </c>
    </row>
    <row r="1341" spans="1:10" ht="84" x14ac:dyDescent="0.2">
      <c r="A1341" s="12" t="s">
        <v>9</v>
      </c>
      <c r="B1341" s="12">
        <v>2</v>
      </c>
      <c r="C1341" s="12">
        <v>1</v>
      </c>
      <c r="D1341" s="12">
        <v>1</v>
      </c>
      <c r="E1341" s="12" t="s">
        <v>44</v>
      </c>
      <c r="F1341" s="12" t="s">
        <v>34</v>
      </c>
      <c r="G1341" s="12" t="s">
        <v>11</v>
      </c>
      <c r="H1341" s="12">
        <v>9808658</v>
      </c>
      <c r="I1341" s="12" t="s">
        <v>141</v>
      </c>
      <c r="J1341" s="12" t="s">
        <v>142</v>
      </c>
    </row>
    <row r="1342" spans="1:10" ht="84" x14ac:dyDescent="0.2">
      <c r="A1342" s="12" t="s">
        <v>243</v>
      </c>
      <c r="B1342" s="12">
        <v>0</v>
      </c>
      <c r="C1342" s="12">
        <v>0</v>
      </c>
      <c r="D1342" s="12">
        <v>0</v>
      </c>
      <c r="E1342" s="12"/>
      <c r="F1342" s="12"/>
      <c r="G1342" s="12" t="s">
        <v>11</v>
      </c>
      <c r="H1342" s="12">
        <v>4375000</v>
      </c>
      <c r="I1342" s="12" t="s">
        <v>3031</v>
      </c>
      <c r="J1342" s="12" t="s">
        <v>3032</v>
      </c>
    </row>
    <row r="1343" spans="1:10" ht="154" x14ac:dyDescent="0.2">
      <c r="A1343" s="12" t="s">
        <v>212</v>
      </c>
      <c r="B1343" s="12">
        <v>1</v>
      </c>
      <c r="C1343" s="12">
        <v>0</v>
      </c>
      <c r="D1343" s="12">
        <v>1</v>
      </c>
      <c r="E1343" s="12"/>
      <c r="F1343" s="12" t="s">
        <v>52</v>
      </c>
      <c r="G1343" s="12" t="s">
        <v>26</v>
      </c>
      <c r="H1343" s="12">
        <v>6993000</v>
      </c>
      <c r="I1343" s="12" t="s">
        <v>5352</v>
      </c>
      <c r="J1343" s="12" t="s">
        <v>5353</v>
      </c>
    </row>
    <row r="1344" spans="1:10" ht="112" x14ac:dyDescent="0.2">
      <c r="A1344" s="12" t="s">
        <v>9</v>
      </c>
      <c r="B1344" s="12">
        <v>2</v>
      </c>
      <c r="C1344" s="12">
        <v>1</v>
      </c>
      <c r="D1344" s="12">
        <v>1</v>
      </c>
      <c r="E1344" s="12" t="s">
        <v>273</v>
      </c>
      <c r="F1344" s="12" t="s">
        <v>34</v>
      </c>
      <c r="G1344" s="12" t="s">
        <v>11</v>
      </c>
      <c r="H1344" s="12">
        <v>14626268</v>
      </c>
      <c r="I1344" s="12" t="s">
        <v>274</v>
      </c>
      <c r="J1344" s="12" t="s">
        <v>275</v>
      </c>
    </row>
    <row r="1345" spans="1:10" ht="126" x14ac:dyDescent="0.2">
      <c r="A1345" s="12" t="s">
        <v>92</v>
      </c>
      <c r="B1345" s="12">
        <v>1</v>
      </c>
      <c r="C1345" s="12">
        <v>1</v>
      </c>
      <c r="D1345" s="12">
        <v>0</v>
      </c>
      <c r="E1345" s="12" t="s">
        <v>25</v>
      </c>
      <c r="F1345" s="12"/>
      <c r="G1345" s="12" t="s">
        <v>11</v>
      </c>
      <c r="H1345" s="12">
        <v>9106985</v>
      </c>
      <c r="I1345" s="12" t="s">
        <v>1715</v>
      </c>
      <c r="J1345" s="12" t="s">
        <v>1716</v>
      </c>
    </row>
    <row r="1346" spans="1:10" ht="84" x14ac:dyDescent="0.2">
      <c r="A1346" s="12" t="s">
        <v>105</v>
      </c>
      <c r="B1346" s="12">
        <v>1</v>
      </c>
      <c r="C1346" s="12">
        <v>1</v>
      </c>
      <c r="D1346" s="12">
        <v>0</v>
      </c>
      <c r="E1346" s="12" t="s">
        <v>756</v>
      </c>
      <c r="F1346" s="12"/>
      <c r="G1346" s="12" t="s">
        <v>11</v>
      </c>
      <c r="H1346" s="12">
        <v>4234355</v>
      </c>
      <c r="I1346" s="12" t="s">
        <v>3036</v>
      </c>
      <c r="J1346" s="12" t="s">
        <v>3037</v>
      </c>
    </row>
    <row r="1347" spans="1:10" ht="84" x14ac:dyDescent="0.2">
      <c r="A1347" s="12" t="s">
        <v>92</v>
      </c>
      <c r="B1347" s="12">
        <v>2</v>
      </c>
      <c r="C1347" s="12">
        <v>1</v>
      </c>
      <c r="D1347" s="12">
        <v>1</v>
      </c>
      <c r="E1347" s="12" t="s">
        <v>341</v>
      </c>
      <c r="F1347" s="12" t="s">
        <v>34</v>
      </c>
      <c r="G1347" s="12" t="s">
        <v>11</v>
      </c>
      <c r="H1347" s="12">
        <v>4900718</v>
      </c>
      <c r="I1347" s="12" t="s">
        <v>646</v>
      </c>
      <c r="J1347" s="12" t="s">
        <v>647</v>
      </c>
    </row>
    <row r="1348" spans="1:10" ht="56" x14ac:dyDescent="0.2">
      <c r="A1348" s="12" t="s">
        <v>85</v>
      </c>
      <c r="B1348" s="12">
        <v>2</v>
      </c>
      <c r="C1348" s="12">
        <v>1</v>
      </c>
      <c r="D1348" s="12">
        <v>1</v>
      </c>
      <c r="E1348" s="12" t="s">
        <v>467</v>
      </c>
      <c r="F1348" s="12" t="s">
        <v>34</v>
      </c>
      <c r="G1348" s="12" t="s">
        <v>11</v>
      </c>
      <c r="H1348" s="12">
        <v>15190075</v>
      </c>
      <c r="I1348" s="12" t="s">
        <v>45</v>
      </c>
      <c r="J1348" s="12" t="s">
        <v>46</v>
      </c>
    </row>
    <row r="1349" spans="1:10" ht="56" x14ac:dyDescent="0.2">
      <c r="A1349" s="12" t="s">
        <v>9</v>
      </c>
      <c r="B1349" s="12">
        <v>1</v>
      </c>
      <c r="C1349" s="12">
        <v>0</v>
      </c>
      <c r="D1349" s="12">
        <v>1</v>
      </c>
      <c r="E1349" s="12"/>
      <c r="F1349" s="12" t="s">
        <v>213</v>
      </c>
      <c r="G1349" s="12" t="s">
        <v>26</v>
      </c>
      <c r="H1349" s="12">
        <v>15480000</v>
      </c>
      <c r="I1349" s="12" t="s">
        <v>214</v>
      </c>
      <c r="J1349" s="12" t="s">
        <v>215</v>
      </c>
    </row>
    <row r="1350" spans="1:10" ht="42" x14ac:dyDescent="0.2">
      <c r="A1350" s="12" t="s">
        <v>9</v>
      </c>
      <c r="B1350" s="12">
        <v>0</v>
      </c>
      <c r="C1350" s="12">
        <v>0</v>
      </c>
      <c r="D1350" s="12">
        <v>0</v>
      </c>
      <c r="E1350" s="12"/>
      <c r="F1350" s="12"/>
      <c r="G1350" s="12" t="s">
        <v>26</v>
      </c>
      <c r="H1350" s="12">
        <v>33697105</v>
      </c>
      <c r="I1350" s="12" t="s">
        <v>3049</v>
      </c>
      <c r="J1350" s="12" t="s">
        <v>3050</v>
      </c>
    </row>
    <row r="1351" spans="1:10" ht="112" x14ac:dyDescent="0.2">
      <c r="A1351" s="12" t="s">
        <v>9</v>
      </c>
      <c r="B1351" s="12">
        <v>1</v>
      </c>
      <c r="C1351" s="12">
        <v>0</v>
      </c>
      <c r="D1351" s="12">
        <v>1</v>
      </c>
      <c r="E1351" s="12"/>
      <c r="F1351" s="12" t="s">
        <v>213</v>
      </c>
      <c r="G1351" s="12" t="s">
        <v>26</v>
      </c>
      <c r="H1351" s="12">
        <v>5397846</v>
      </c>
      <c r="I1351" s="12" t="s">
        <v>3051</v>
      </c>
      <c r="J1351" s="12" t="s">
        <v>3052</v>
      </c>
    </row>
    <row r="1352" spans="1:10" ht="70" x14ac:dyDescent="0.2">
      <c r="A1352" s="12" t="s">
        <v>77</v>
      </c>
      <c r="B1352" s="12">
        <v>1</v>
      </c>
      <c r="C1352" s="12">
        <v>1</v>
      </c>
      <c r="D1352" s="12">
        <v>0</v>
      </c>
      <c r="E1352" s="12" t="s">
        <v>65</v>
      </c>
      <c r="F1352" s="12"/>
      <c r="G1352" s="12" t="s">
        <v>11</v>
      </c>
      <c r="H1352" s="12">
        <v>4611642</v>
      </c>
      <c r="I1352" s="12" t="s">
        <v>315</v>
      </c>
      <c r="J1352" s="12" t="s">
        <v>316</v>
      </c>
    </row>
    <row r="1353" spans="1:10" ht="182" x14ac:dyDescent="0.2">
      <c r="A1353" s="12" t="s">
        <v>101</v>
      </c>
      <c r="B1353" s="12">
        <v>1</v>
      </c>
      <c r="C1353" s="12">
        <v>1</v>
      </c>
      <c r="D1353" s="12">
        <v>0</v>
      </c>
      <c r="E1353" s="12" t="s">
        <v>25</v>
      </c>
      <c r="F1353" s="12"/>
      <c r="G1353" s="12" t="s">
        <v>11</v>
      </c>
      <c r="H1353" s="12">
        <v>4715487</v>
      </c>
      <c r="I1353" s="12" t="s">
        <v>817</v>
      </c>
      <c r="J1353" s="12" t="s">
        <v>818</v>
      </c>
    </row>
    <row r="1354" spans="1:10" ht="154" x14ac:dyDescent="0.2">
      <c r="A1354" s="12" t="s">
        <v>9</v>
      </c>
      <c r="B1354" s="12">
        <v>1</v>
      </c>
      <c r="C1354" s="12">
        <v>1</v>
      </c>
      <c r="D1354" s="12">
        <v>0</v>
      </c>
      <c r="E1354" s="12" t="s">
        <v>25</v>
      </c>
      <c r="F1354" s="12"/>
      <c r="G1354" s="12" t="s">
        <v>11</v>
      </c>
      <c r="H1354" s="12">
        <v>16765453</v>
      </c>
      <c r="I1354" s="12" t="s">
        <v>987</v>
      </c>
      <c r="J1354" s="12" t="s">
        <v>988</v>
      </c>
    </row>
    <row r="1355" spans="1:10" ht="70" x14ac:dyDescent="0.2">
      <c r="A1355" s="12" t="s">
        <v>143</v>
      </c>
      <c r="B1355" s="12">
        <v>2</v>
      </c>
      <c r="C1355" s="12">
        <v>1</v>
      </c>
      <c r="D1355" s="12">
        <v>1</v>
      </c>
      <c r="E1355" s="12" t="s">
        <v>123</v>
      </c>
      <c r="F1355" s="12" t="s">
        <v>124</v>
      </c>
      <c r="G1355" s="12" t="s">
        <v>11</v>
      </c>
      <c r="H1355" s="12">
        <v>15320983</v>
      </c>
      <c r="I1355" s="12" t="s">
        <v>125</v>
      </c>
      <c r="J1355" s="12" t="s">
        <v>126</v>
      </c>
    </row>
    <row r="1356" spans="1:10" ht="70" x14ac:dyDescent="0.2">
      <c r="A1356" s="12" t="s">
        <v>9</v>
      </c>
      <c r="B1356" s="12">
        <v>2</v>
      </c>
      <c r="C1356" s="12">
        <v>1</v>
      </c>
      <c r="D1356" s="12">
        <v>1</v>
      </c>
      <c r="E1356" s="12" t="s">
        <v>44</v>
      </c>
      <c r="F1356" s="12" t="s">
        <v>34</v>
      </c>
      <c r="G1356" s="12" t="s">
        <v>11</v>
      </c>
      <c r="H1356" s="12">
        <v>13254831</v>
      </c>
      <c r="I1356" s="12" t="s">
        <v>326</v>
      </c>
      <c r="J1356" s="12" t="s">
        <v>327</v>
      </c>
    </row>
    <row r="1357" spans="1:10" ht="84" x14ac:dyDescent="0.2">
      <c r="A1357" s="12" t="s">
        <v>9</v>
      </c>
      <c r="B1357" s="12">
        <v>2</v>
      </c>
      <c r="C1357" s="12">
        <v>1</v>
      </c>
      <c r="D1357" s="12">
        <v>1</v>
      </c>
      <c r="E1357" s="12" t="s">
        <v>524</v>
      </c>
      <c r="F1357" s="12" t="s">
        <v>34</v>
      </c>
      <c r="G1357" s="12" t="s">
        <v>11</v>
      </c>
      <c r="H1357" s="12">
        <v>4483143</v>
      </c>
      <c r="I1357" s="12" t="s">
        <v>1464</v>
      </c>
      <c r="J1357" s="12" t="s">
        <v>1465</v>
      </c>
    </row>
    <row r="1358" spans="1:10" ht="84" x14ac:dyDescent="0.2">
      <c r="A1358" s="12" t="s">
        <v>9</v>
      </c>
      <c r="B1358" s="12">
        <v>1</v>
      </c>
      <c r="C1358" s="12">
        <v>0</v>
      </c>
      <c r="D1358" s="12">
        <v>1</v>
      </c>
      <c r="E1358" s="12"/>
      <c r="F1358" s="12" t="s">
        <v>52</v>
      </c>
      <c r="G1358" s="12" t="s">
        <v>26</v>
      </c>
      <c r="H1358" s="12">
        <v>16553846</v>
      </c>
      <c r="I1358" s="12" t="s">
        <v>3063</v>
      </c>
      <c r="J1358" s="12" t="s">
        <v>3064</v>
      </c>
    </row>
    <row r="1359" spans="1:10" ht="84" x14ac:dyDescent="0.2">
      <c r="A1359" s="12" t="s">
        <v>9</v>
      </c>
      <c r="B1359" s="12">
        <v>1</v>
      </c>
      <c r="C1359" s="12">
        <v>0</v>
      </c>
      <c r="D1359" s="12">
        <v>1</v>
      </c>
      <c r="E1359" s="12"/>
      <c r="F1359" s="12" t="s">
        <v>159</v>
      </c>
      <c r="G1359" s="12" t="s">
        <v>26</v>
      </c>
      <c r="H1359" s="12">
        <v>16188867</v>
      </c>
      <c r="I1359" s="12" t="s">
        <v>828</v>
      </c>
      <c r="J1359" s="12" t="s">
        <v>829</v>
      </c>
    </row>
    <row r="1360" spans="1:10" ht="70" x14ac:dyDescent="0.2">
      <c r="A1360" s="12" t="s">
        <v>17</v>
      </c>
      <c r="B1360" s="12">
        <v>2</v>
      </c>
      <c r="C1360" s="12">
        <v>1</v>
      </c>
      <c r="D1360" s="12">
        <v>1</v>
      </c>
      <c r="E1360" s="12" t="s">
        <v>3068</v>
      </c>
      <c r="F1360" s="12" t="s">
        <v>897</v>
      </c>
      <c r="G1360" s="12" t="s">
        <v>11</v>
      </c>
      <c r="H1360" s="12">
        <v>10000000</v>
      </c>
      <c r="I1360" s="12" t="s">
        <v>2506</v>
      </c>
      <c r="J1360" s="12" t="s">
        <v>2507</v>
      </c>
    </row>
    <row r="1361" spans="1:10" ht="126" x14ac:dyDescent="0.2">
      <c r="A1361" s="12" t="s">
        <v>50</v>
      </c>
      <c r="B1361" s="12">
        <v>1</v>
      </c>
      <c r="C1361" s="12">
        <v>1</v>
      </c>
      <c r="D1361" s="12">
        <v>0</v>
      </c>
      <c r="E1361" s="12" t="s">
        <v>65</v>
      </c>
      <c r="F1361" s="12"/>
      <c r="G1361" s="12" t="s">
        <v>11</v>
      </c>
      <c r="H1361" s="12">
        <v>8283258</v>
      </c>
      <c r="I1361" s="12" t="s">
        <v>66</v>
      </c>
      <c r="J1361" s="12" t="s">
        <v>67</v>
      </c>
    </row>
    <row r="1362" spans="1:10" ht="126" x14ac:dyDescent="0.2">
      <c r="A1362" s="12" t="s">
        <v>9</v>
      </c>
      <c r="B1362" s="12">
        <v>1</v>
      </c>
      <c r="C1362" s="12">
        <v>1</v>
      </c>
      <c r="D1362" s="12">
        <v>0</v>
      </c>
      <c r="E1362" s="12" t="s">
        <v>65</v>
      </c>
      <c r="F1362" s="12"/>
      <c r="G1362" s="12" t="s">
        <v>11</v>
      </c>
      <c r="H1362" s="12">
        <v>4660692</v>
      </c>
      <c r="I1362" s="12" t="s">
        <v>66</v>
      </c>
      <c r="J1362" s="12" t="s">
        <v>67</v>
      </c>
    </row>
    <row r="1363" spans="1:10" ht="224" x14ac:dyDescent="0.2">
      <c r="A1363" s="12" t="s">
        <v>64</v>
      </c>
      <c r="B1363" s="12">
        <v>4</v>
      </c>
      <c r="C1363" s="12">
        <v>3</v>
      </c>
      <c r="D1363" s="12">
        <v>1</v>
      </c>
      <c r="E1363" s="12" t="s">
        <v>3075</v>
      </c>
      <c r="F1363" s="12" t="s">
        <v>594</v>
      </c>
      <c r="G1363" s="12" t="s">
        <v>11</v>
      </c>
      <c r="H1363" s="12">
        <v>2895933</v>
      </c>
      <c r="I1363" s="12" t="s">
        <v>2436</v>
      </c>
      <c r="J1363" s="12" t="s">
        <v>2437</v>
      </c>
    </row>
    <row r="1364" spans="1:10" ht="56" x14ac:dyDescent="0.2">
      <c r="A1364" s="12" t="s">
        <v>9</v>
      </c>
      <c r="B1364" s="12">
        <v>1</v>
      </c>
      <c r="C1364" s="12">
        <v>1</v>
      </c>
      <c r="D1364" s="12">
        <v>0</v>
      </c>
      <c r="E1364" s="12" t="s">
        <v>10</v>
      </c>
      <c r="F1364" s="12"/>
      <c r="G1364" s="12" t="s">
        <v>11</v>
      </c>
      <c r="H1364" s="12">
        <v>17664951</v>
      </c>
      <c r="I1364" s="12" t="s">
        <v>12</v>
      </c>
      <c r="J1364" s="12" t="s">
        <v>13</v>
      </c>
    </row>
    <row r="1365" spans="1:10" ht="84" x14ac:dyDescent="0.2">
      <c r="A1365" s="12" t="s">
        <v>143</v>
      </c>
      <c r="B1365" s="12">
        <v>2</v>
      </c>
      <c r="C1365" s="12">
        <v>1</v>
      </c>
      <c r="D1365" s="12">
        <v>1</v>
      </c>
      <c r="E1365" s="12" t="s">
        <v>896</v>
      </c>
      <c r="F1365" s="12" t="s">
        <v>897</v>
      </c>
      <c r="G1365" s="12" t="s">
        <v>11</v>
      </c>
      <c r="H1365" s="12">
        <v>7222025</v>
      </c>
      <c r="I1365" s="12" t="s">
        <v>1006</v>
      </c>
      <c r="J1365" s="12" t="s">
        <v>1007</v>
      </c>
    </row>
    <row r="1366" spans="1:10" ht="70" x14ac:dyDescent="0.2">
      <c r="A1366" s="12" t="s">
        <v>85</v>
      </c>
      <c r="B1366" s="12">
        <v>2</v>
      </c>
      <c r="C1366" s="12">
        <v>1</v>
      </c>
      <c r="D1366" s="12">
        <v>1</v>
      </c>
      <c r="E1366" s="12" t="s">
        <v>123</v>
      </c>
      <c r="F1366" s="12" t="s">
        <v>124</v>
      </c>
      <c r="G1366" s="12" t="s">
        <v>11</v>
      </c>
      <c r="H1366" s="12">
        <v>2653688</v>
      </c>
      <c r="I1366" s="12" t="s">
        <v>125</v>
      </c>
      <c r="J1366" s="12" t="s">
        <v>126</v>
      </c>
    </row>
    <row r="1367" spans="1:10" ht="70" x14ac:dyDescent="0.2">
      <c r="A1367" s="12" t="s">
        <v>85</v>
      </c>
      <c r="B1367" s="12">
        <v>2</v>
      </c>
      <c r="C1367" s="12">
        <v>1</v>
      </c>
      <c r="D1367" s="12">
        <v>1</v>
      </c>
      <c r="E1367" s="12" t="s">
        <v>123</v>
      </c>
      <c r="F1367" s="12" t="s">
        <v>124</v>
      </c>
      <c r="G1367" s="12" t="s">
        <v>11</v>
      </c>
      <c r="H1367" s="12">
        <v>9026900</v>
      </c>
      <c r="I1367" s="12" t="s">
        <v>125</v>
      </c>
      <c r="J1367" s="12" t="s">
        <v>126</v>
      </c>
    </row>
    <row r="1368" spans="1:10" ht="126" x14ac:dyDescent="0.2">
      <c r="A1368" s="12" t="s">
        <v>92</v>
      </c>
      <c r="B1368" s="12">
        <v>1</v>
      </c>
      <c r="C1368" s="12">
        <v>1</v>
      </c>
      <c r="D1368" s="12">
        <v>0</v>
      </c>
      <c r="E1368" s="12" t="s">
        <v>65</v>
      </c>
      <c r="F1368" s="12"/>
      <c r="G1368" s="12" t="s">
        <v>11</v>
      </c>
      <c r="H1368" s="12">
        <v>3046023</v>
      </c>
      <c r="I1368" s="12" t="s">
        <v>66</v>
      </c>
      <c r="J1368" s="12" t="s">
        <v>67</v>
      </c>
    </row>
    <row r="1369" spans="1:10" ht="98" x14ac:dyDescent="0.2">
      <c r="A1369" s="12" t="s">
        <v>9</v>
      </c>
      <c r="B1369" s="12">
        <v>2</v>
      </c>
      <c r="C1369" s="12">
        <v>1</v>
      </c>
      <c r="D1369" s="12">
        <v>1</v>
      </c>
      <c r="E1369" s="12" t="s">
        <v>3092</v>
      </c>
      <c r="F1369" s="12" t="s">
        <v>352</v>
      </c>
      <c r="G1369" s="12" t="s">
        <v>11</v>
      </c>
      <c r="H1369" s="12">
        <v>11814082</v>
      </c>
      <c r="I1369" s="12" t="s">
        <v>3093</v>
      </c>
      <c r="J1369" s="12" t="s">
        <v>3094</v>
      </c>
    </row>
    <row r="1370" spans="1:10" ht="126" x14ac:dyDescent="0.2">
      <c r="A1370" s="12" t="s">
        <v>17</v>
      </c>
      <c r="B1370" s="12">
        <v>1</v>
      </c>
      <c r="C1370" s="12">
        <v>1</v>
      </c>
      <c r="D1370" s="12">
        <v>0</v>
      </c>
      <c r="E1370" s="12" t="s">
        <v>25</v>
      </c>
      <c r="F1370" s="12"/>
      <c r="G1370" s="12" t="s">
        <v>11</v>
      </c>
      <c r="H1370" s="12">
        <v>12018250</v>
      </c>
      <c r="I1370" s="12" t="s">
        <v>1092</v>
      </c>
      <c r="J1370" s="12" t="s">
        <v>1093</v>
      </c>
    </row>
    <row r="1371" spans="1:10" ht="126" x14ac:dyDescent="0.2">
      <c r="A1371" s="12" t="s">
        <v>9</v>
      </c>
      <c r="B1371" s="12">
        <v>3</v>
      </c>
      <c r="C1371" s="12">
        <v>2</v>
      </c>
      <c r="D1371" s="12">
        <v>1</v>
      </c>
      <c r="E1371" s="12" t="s">
        <v>71</v>
      </c>
      <c r="F1371" s="12" t="s">
        <v>206</v>
      </c>
      <c r="G1371" s="12" t="s">
        <v>26</v>
      </c>
      <c r="H1371" s="12">
        <v>5300000</v>
      </c>
      <c r="I1371" s="12" t="s">
        <v>150</v>
      </c>
      <c r="J1371" s="12" t="s">
        <v>151</v>
      </c>
    </row>
    <row r="1372" spans="1:10" ht="126" x14ac:dyDescent="0.2">
      <c r="A1372" s="12" t="s">
        <v>32</v>
      </c>
      <c r="B1372" s="12">
        <v>3</v>
      </c>
      <c r="C1372" s="12">
        <v>2</v>
      </c>
      <c r="D1372" s="12">
        <v>1</v>
      </c>
      <c r="E1372" s="12" t="s">
        <v>3096</v>
      </c>
      <c r="F1372" s="12" t="s">
        <v>34</v>
      </c>
      <c r="G1372" s="12" t="s">
        <v>11</v>
      </c>
      <c r="H1372" s="12">
        <v>15972791</v>
      </c>
      <c r="I1372" s="12" t="s">
        <v>646</v>
      </c>
      <c r="J1372" s="12" t="s">
        <v>647</v>
      </c>
    </row>
    <row r="1373" spans="1:10" ht="112" x14ac:dyDescent="0.2">
      <c r="A1373" s="12" t="s">
        <v>101</v>
      </c>
      <c r="B1373" s="12">
        <v>2</v>
      </c>
      <c r="C1373" s="12">
        <v>1</v>
      </c>
      <c r="D1373" s="12">
        <v>1</v>
      </c>
      <c r="E1373" s="12" t="s">
        <v>273</v>
      </c>
      <c r="F1373" s="12" t="s">
        <v>34</v>
      </c>
      <c r="G1373" s="12" t="s">
        <v>11</v>
      </c>
      <c r="H1373" s="12">
        <v>10676635</v>
      </c>
      <c r="I1373" s="12" t="s">
        <v>274</v>
      </c>
      <c r="J1373" s="12" t="s">
        <v>275</v>
      </c>
    </row>
    <row r="1374" spans="1:10" ht="140" x14ac:dyDescent="0.2">
      <c r="A1374" s="12" t="s">
        <v>9</v>
      </c>
      <c r="B1374" s="12">
        <v>2</v>
      </c>
      <c r="C1374" s="12">
        <v>1</v>
      </c>
      <c r="D1374" s="12">
        <v>1</v>
      </c>
      <c r="E1374" s="12" t="s">
        <v>524</v>
      </c>
      <c r="F1374" s="12" t="s">
        <v>34</v>
      </c>
      <c r="G1374" s="12" t="s">
        <v>11</v>
      </c>
      <c r="H1374" s="12">
        <v>7522951</v>
      </c>
      <c r="I1374" s="12" t="s">
        <v>35</v>
      </c>
      <c r="J1374" s="12" t="s">
        <v>36</v>
      </c>
    </row>
    <row r="1375" spans="1:10" ht="126" x14ac:dyDescent="0.2">
      <c r="A1375" s="12" t="s">
        <v>212</v>
      </c>
      <c r="B1375" s="12">
        <v>1</v>
      </c>
      <c r="C1375" s="12">
        <v>1</v>
      </c>
      <c r="D1375" s="12">
        <v>0</v>
      </c>
      <c r="E1375" s="12" t="s">
        <v>25</v>
      </c>
      <c r="F1375" s="12"/>
      <c r="G1375" s="12" t="s">
        <v>11</v>
      </c>
      <c r="H1375" s="12">
        <v>10549490</v>
      </c>
      <c r="I1375" s="12" t="s">
        <v>2770</v>
      </c>
      <c r="J1375" s="12" t="s">
        <v>2771</v>
      </c>
    </row>
    <row r="1376" spans="1:10" ht="154" x14ac:dyDescent="0.2">
      <c r="A1376" s="12" t="s">
        <v>9</v>
      </c>
      <c r="B1376" s="12">
        <v>1</v>
      </c>
      <c r="C1376" s="12">
        <v>0</v>
      </c>
      <c r="D1376" s="12">
        <v>1</v>
      </c>
      <c r="E1376" s="12"/>
      <c r="F1376" s="12" t="s">
        <v>206</v>
      </c>
      <c r="G1376" s="12" t="s">
        <v>26</v>
      </c>
      <c r="H1376" s="12">
        <v>13065194</v>
      </c>
      <c r="I1376" s="12" t="s">
        <v>5311</v>
      </c>
      <c r="J1376" s="12" t="s">
        <v>5312</v>
      </c>
    </row>
    <row r="1377" spans="1:10" ht="126" x14ac:dyDescent="0.2">
      <c r="A1377" s="12" t="s">
        <v>9</v>
      </c>
      <c r="B1377" s="12">
        <v>2</v>
      </c>
      <c r="C1377" s="12">
        <v>2</v>
      </c>
      <c r="D1377" s="12">
        <v>0</v>
      </c>
      <c r="E1377" s="12" t="s">
        <v>71</v>
      </c>
      <c r="F1377" s="12"/>
      <c r="G1377" s="12" t="s">
        <v>11</v>
      </c>
      <c r="H1377" s="12">
        <v>12029096</v>
      </c>
      <c r="I1377" s="12" t="s">
        <v>53</v>
      </c>
      <c r="J1377" s="12" t="s">
        <v>54</v>
      </c>
    </row>
    <row r="1378" spans="1:10" ht="56" x14ac:dyDescent="0.2">
      <c r="A1378" s="12" t="s">
        <v>92</v>
      </c>
      <c r="B1378" s="12">
        <v>2</v>
      </c>
      <c r="C1378" s="12">
        <v>1</v>
      </c>
      <c r="D1378" s="12">
        <v>1</v>
      </c>
      <c r="E1378" s="12" t="s">
        <v>106</v>
      </c>
      <c r="F1378" s="12" t="s">
        <v>34</v>
      </c>
      <c r="G1378" s="12" t="s">
        <v>11</v>
      </c>
      <c r="H1378" s="12">
        <v>7058428</v>
      </c>
      <c r="I1378" s="12" t="s">
        <v>2137</v>
      </c>
      <c r="J1378" s="12" t="s">
        <v>2138</v>
      </c>
    </row>
    <row r="1379" spans="1:10" ht="112" x14ac:dyDescent="0.2">
      <c r="A1379" s="12" t="s">
        <v>101</v>
      </c>
      <c r="B1379" s="12">
        <v>1</v>
      </c>
      <c r="C1379" s="12">
        <v>1</v>
      </c>
      <c r="D1379" s="12">
        <v>0</v>
      </c>
      <c r="E1379" s="12" t="s">
        <v>25</v>
      </c>
      <c r="F1379" s="12"/>
      <c r="G1379" s="12" t="s">
        <v>11</v>
      </c>
      <c r="H1379" s="12">
        <v>10576703</v>
      </c>
      <c r="I1379" s="12" t="s">
        <v>3109</v>
      </c>
      <c r="J1379" s="12" t="s">
        <v>3110</v>
      </c>
    </row>
    <row r="1380" spans="1:10" ht="84" x14ac:dyDescent="0.2">
      <c r="A1380" s="12" t="s">
        <v>92</v>
      </c>
      <c r="B1380" s="12">
        <v>2</v>
      </c>
      <c r="C1380" s="12">
        <v>1</v>
      </c>
      <c r="D1380" s="12">
        <v>1</v>
      </c>
      <c r="E1380" s="12" t="s">
        <v>44</v>
      </c>
      <c r="F1380" s="12" t="s">
        <v>34</v>
      </c>
      <c r="G1380" s="12" t="s">
        <v>11</v>
      </c>
      <c r="H1380" s="12">
        <v>6008703</v>
      </c>
      <c r="I1380" s="12" t="s">
        <v>141</v>
      </c>
      <c r="J1380" s="12" t="s">
        <v>142</v>
      </c>
    </row>
    <row r="1381" spans="1:10" ht="126" x14ac:dyDescent="0.2">
      <c r="A1381" s="12" t="s">
        <v>101</v>
      </c>
      <c r="B1381" s="12">
        <v>2</v>
      </c>
      <c r="C1381" s="12">
        <v>2</v>
      </c>
      <c r="D1381" s="12">
        <v>0</v>
      </c>
      <c r="E1381" s="12" t="s">
        <v>71</v>
      </c>
      <c r="F1381" s="12"/>
      <c r="G1381" s="12" t="s">
        <v>26</v>
      </c>
      <c r="H1381" s="12">
        <v>3514291</v>
      </c>
      <c r="I1381" s="12" t="s">
        <v>722</v>
      </c>
      <c r="J1381" s="12" t="s">
        <v>723</v>
      </c>
    </row>
    <row r="1382" spans="1:10" ht="112" x14ac:dyDescent="0.2">
      <c r="A1382" s="12" t="s">
        <v>9</v>
      </c>
      <c r="B1382" s="12">
        <v>1</v>
      </c>
      <c r="C1382" s="12">
        <v>0</v>
      </c>
      <c r="D1382" s="12">
        <v>1</v>
      </c>
      <c r="E1382" s="12"/>
      <c r="F1382" s="12" t="s">
        <v>213</v>
      </c>
      <c r="G1382" s="12" t="s">
        <v>26</v>
      </c>
      <c r="H1382" s="12">
        <v>21412266</v>
      </c>
      <c r="I1382" s="12" t="s">
        <v>3051</v>
      </c>
      <c r="J1382" s="12" t="s">
        <v>3052</v>
      </c>
    </row>
    <row r="1383" spans="1:10" ht="112" x14ac:dyDescent="0.2">
      <c r="A1383" s="12" t="s">
        <v>9</v>
      </c>
      <c r="B1383" s="12">
        <v>1</v>
      </c>
      <c r="C1383" s="12">
        <v>1</v>
      </c>
      <c r="D1383" s="12">
        <v>0</v>
      </c>
      <c r="E1383" s="12" t="s">
        <v>25</v>
      </c>
      <c r="F1383" s="12"/>
      <c r="G1383" s="12" t="s">
        <v>11</v>
      </c>
      <c r="H1383" s="12">
        <v>9218212</v>
      </c>
      <c r="I1383" s="12" t="s">
        <v>5354</v>
      </c>
      <c r="J1383" s="12" t="s">
        <v>5355</v>
      </c>
    </row>
    <row r="1384" spans="1:10" ht="154" x14ac:dyDescent="0.2">
      <c r="A1384" s="12" t="s">
        <v>85</v>
      </c>
      <c r="B1384" s="12">
        <v>0</v>
      </c>
      <c r="C1384" s="12">
        <v>0</v>
      </c>
      <c r="D1384" s="12">
        <v>0</v>
      </c>
      <c r="E1384" s="12"/>
      <c r="F1384" s="12"/>
      <c r="G1384" s="12" t="s">
        <v>11</v>
      </c>
      <c r="H1384" s="12">
        <v>4556171</v>
      </c>
      <c r="I1384" s="12" t="s">
        <v>987</v>
      </c>
      <c r="J1384" s="12" t="s">
        <v>988</v>
      </c>
    </row>
    <row r="1385" spans="1:10" ht="84" x14ac:dyDescent="0.2">
      <c r="A1385" s="12" t="s">
        <v>92</v>
      </c>
      <c r="B1385" s="12">
        <v>1</v>
      </c>
      <c r="C1385" s="12">
        <v>1</v>
      </c>
      <c r="D1385" s="12">
        <v>0</v>
      </c>
      <c r="E1385" s="12" t="s">
        <v>25</v>
      </c>
      <c r="F1385" s="12"/>
      <c r="G1385" s="12" t="s">
        <v>11</v>
      </c>
      <c r="H1385" s="12">
        <v>8402631</v>
      </c>
      <c r="I1385" s="12" t="s">
        <v>53</v>
      </c>
      <c r="J1385" s="12" t="s">
        <v>54</v>
      </c>
    </row>
    <row r="1386" spans="1:10" ht="140" x14ac:dyDescent="0.2">
      <c r="A1386" s="12" t="s">
        <v>85</v>
      </c>
      <c r="B1386" s="12">
        <v>1</v>
      </c>
      <c r="C1386" s="12">
        <v>1</v>
      </c>
      <c r="D1386" s="12">
        <v>0</v>
      </c>
      <c r="E1386" s="12" t="s">
        <v>1329</v>
      </c>
      <c r="F1386" s="12"/>
      <c r="G1386" s="12" t="s">
        <v>11</v>
      </c>
      <c r="H1386" s="12">
        <v>4803439</v>
      </c>
      <c r="I1386" s="12" t="s">
        <v>35</v>
      </c>
      <c r="J1386" s="12" t="s">
        <v>36</v>
      </c>
    </row>
    <row r="1387" spans="1:10" ht="84" x14ac:dyDescent="0.2">
      <c r="A1387" s="12" t="s">
        <v>24</v>
      </c>
      <c r="B1387" s="12">
        <v>1</v>
      </c>
      <c r="C1387" s="12">
        <v>1</v>
      </c>
      <c r="D1387" s="12">
        <v>0</v>
      </c>
      <c r="E1387" s="12" t="s">
        <v>25</v>
      </c>
      <c r="F1387" s="12"/>
      <c r="G1387" s="12" t="s">
        <v>11</v>
      </c>
      <c r="H1387" s="12">
        <v>4108467</v>
      </c>
      <c r="I1387" s="12" t="s">
        <v>736</v>
      </c>
      <c r="J1387" s="12" t="s">
        <v>737</v>
      </c>
    </row>
    <row r="1388" spans="1:10" ht="126" x14ac:dyDescent="0.2">
      <c r="A1388" s="12" t="s">
        <v>9</v>
      </c>
      <c r="B1388" s="12">
        <v>2</v>
      </c>
      <c r="C1388" s="12">
        <v>2</v>
      </c>
      <c r="D1388" s="12">
        <v>0</v>
      </c>
      <c r="E1388" s="12" t="s">
        <v>71</v>
      </c>
      <c r="F1388" s="12"/>
      <c r="G1388" s="12" t="s">
        <v>26</v>
      </c>
      <c r="H1388" s="12">
        <v>4600000</v>
      </c>
      <c r="I1388" s="12" t="s">
        <v>144</v>
      </c>
      <c r="J1388" s="12" t="s">
        <v>145</v>
      </c>
    </row>
    <row r="1389" spans="1:10" ht="140" x14ac:dyDescent="0.2">
      <c r="A1389" s="12" t="s">
        <v>101</v>
      </c>
      <c r="B1389" s="12">
        <v>2</v>
      </c>
      <c r="C1389" s="12">
        <v>1</v>
      </c>
      <c r="D1389" s="12">
        <v>1</v>
      </c>
      <c r="E1389" s="12" t="s">
        <v>44</v>
      </c>
      <c r="F1389" s="12" t="s">
        <v>34</v>
      </c>
      <c r="G1389" s="12" t="s">
        <v>11</v>
      </c>
      <c r="H1389" s="12">
        <v>6874024</v>
      </c>
      <c r="I1389" s="12" t="s">
        <v>35</v>
      </c>
      <c r="J1389" s="12" t="s">
        <v>36</v>
      </c>
    </row>
    <row r="1390" spans="1:10" ht="112" x14ac:dyDescent="0.2">
      <c r="A1390" s="12" t="s">
        <v>32</v>
      </c>
      <c r="B1390" s="12">
        <v>2</v>
      </c>
      <c r="C1390" s="12">
        <v>1</v>
      </c>
      <c r="D1390" s="12">
        <v>1</v>
      </c>
      <c r="E1390" s="12" t="s">
        <v>341</v>
      </c>
      <c r="F1390" s="12" t="s">
        <v>34</v>
      </c>
      <c r="G1390" s="12" t="s">
        <v>11</v>
      </c>
      <c r="H1390" s="12">
        <v>12062264</v>
      </c>
      <c r="I1390" s="12" t="s">
        <v>885</v>
      </c>
      <c r="J1390" s="12" t="s">
        <v>886</v>
      </c>
    </row>
    <row r="1391" spans="1:10" ht="70" x14ac:dyDescent="0.2">
      <c r="A1391" s="12" t="s">
        <v>212</v>
      </c>
      <c r="B1391" s="12">
        <v>2</v>
      </c>
      <c r="C1391" s="12">
        <v>1</v>
      </c>
      <c r="D1391" s="12">
        <v>1</v>
      </c>
      <c r="E1391" s="12" t="s">
        <v>123</v>
      </c>
      <c r="F1391" s="12" t="s">
        <v>124</v>
      </c>
      <c r="G1391" s="12" t="s">
        <v>11</v>
      </c>
      <c r="H1391" s="12">
        <v>10050926</v>
      </c>
      <c r="I1391" s="12" t="s">
        <v>2527</v>
      </c>
      <c r="J1391" s="12" t="s">
        <v>2528</v>
      </c>
    </row>
    <row r="1392" spans="1:10" ht="84" x14ac:dyDescent="0.2">
      <c r="A1392" s="12" t="s">
        <v>9</v>
      </c>
      <c r="B1392" s="12">
        <v>1</v>
      </c>
      <c r="C1392" s="12">
        <v>1</v>
      </c>
      <c r="D1392" s="12">
        <v>0</v>
      </c>
      <c r="E1392" s="12" t="s">
        <v>25</v>
      </c>
      <c r="F1392" s="12"/>
      <c r="G1392" s="12" t="s">
        <v>11</v>
      </c>
      <c r="H1392" s="12">
        <v>5843033</v>
      </c>
      <c r="I1392" s="12" t="s">
        <v>2468</v>
      </c>
      <c r="J1392" s="12" t="s">
        <v>2469</v>
      </c>
    </row>
    <row r="1393" spans="1:10" ht="126" x14ac:dyDescent="0.2">
      <c r="A1393" s="12" t="s">
        <v>101</v>
      </c>
      <c r="B1393" s="12">
        <v>3</v>
      </c>
      <c r="C1393" s="12">
        <v>2</v>
      </c>
      <c r="D1393" s="12">
        <v>1</v>
      </c>
      <c r="E1393" s="12" t="s">
        <v>71</v>
      </c>
      <c r="F1393" s="12" t="s">
        <v>52</v>
      </c>
      <c r="G1393" s="12" t="s">
        <v>11</v>
      </c>
      <c r="H1393" s="12">
        <v>8058969</v>
      </c>
      <c r="I1393" s="12" t="s">
        <v>191</v>
      </c>
      <c r="J1393" s="12" t="s">
        <v>192</v>
      </c>
    </row>
    <row r="1394" spans="1:10" ht="70" x14ac:dyDescent="0.2">
      <c r="A1394" s="12" t="s">
        <v>9</v>
      </c>
      <c r="B1394" s="12">
        <v>2</v>
      </c>
      <c r="C1394" s="12">
        <v>1</v>
      </c>
      <c r="D1394" s="12">
        <v>1</v>
      </c>
      <c r="E1394" s="12" t="s">
        <v>123</v>
      </c>
      <c r="F1394" s="12" t="s">
        <v>124</v>
      </c>
      <c r="G1394" s="12" t="s">
        <v>11</v>
      </c>
      <c r="H1394" s="12">
        <v>3952944</v>
      </c>
      <c r="I1394" s="12" t="s">
        <v>125</v>
      </c>
      <c r="J1394" s="12" t="s">
        <v>126</v>
      </c>
    </row>
    <row r="1395" spans="1:10" ht="98" x14ac:dyDescent="0.2">
      <c r="A1395" s="12" t="s">
        <v>17</v>
      </c>
      <c r="B1395" s="12">
        <v>1</v>
      </c>
      <c r="C1395" s="12">
        <v>1</v>
      </c>
      <c r="D1395" s="12">
        <v>0</v>
      </c>
      <c r="E1395" s="12" t="s">
        <v>25</v>
      </c>
      <c r="F1395" s="12"/>
      <c r="G1395" s="12" t="s">
        <v>11</v>
      </c>
      <c r="H1395" s="12">
        <v>7323326</v>
      </c>
      <c r="I1395" s="12" t="s">
        <v>153</v>
      </c>
      <c r="J1395" s="12" t="s">
        <v>154</v>
      </c>
    </row>
    <row r="1396" spans="1:10" ht="70" x14ac:dyDescent="0.2">
      <c r="A1396" s="12" t="s">
        <v>243</v>
      </c>
      <c r="B1396" s="12">
        <v>1</v>
      </c>
      <c r="C1396" s="12">
        <v>1</v>
      </c>
      <c r="D1396" s="12">
        <v>0</v>
      </c>
      <c r="E1396" s="12" t="s">
        <v>537</v>
      </c>
      <c r="F1396" s="12"/>
      <c r="G1396" s="12" t="s">
        <v>11</v>
      </c>
      <c r="H1396" s="12">
        <v>3336855</v>
      </c>
      <c r="I1396" s="12" t="s">
        <v>1387</v>
      </c>
      <c r="J1396" s="12" t="s">
        <v>1388</v>
      </c>
    </row>
    <row r="1397" spans="1:10" ht="98" x14ac:dyDescent="0.2">
      <c r="A1397" s="12" t="s">
        <v>101</v>
      </c>
      <c r="B1397" s="12">
        <v>1</v>
      </c>
      <c r="C1397" s="12">
        <v>1</v>
      </c>
      <c r="D1397" s="12">
        <v>0</v>
      </c>
      <c r="E1397" s="12" t="s">
        <v>25</v>
      </c>
      <c r="F1397" s="12"/>
      <c r="G1397" s="12" t="s">
        <v>11</v>
      </c>
      <c r="H1397" s="12">
        <v>13996398</v>
      </c>
      <c r="I1397" s="12" t="s">
        <v>153</v>
      </c>
      <c r="J1397" s="12" t="s">
        <v>154</v>
      </c>
    </row>
    <row r="1398" spans="1:10" ht="154" x14ac:dyDescent="0.2">
      <c r="A1398" s="12" t="s">
        <v>9</v>
      </c>
      <c r="B1398" s="12">
        <v>2</v>
      </c>
      <c r="C1398" s="12">
        <v>2</v>
      </c>
      <c r="D1398" s="12">
        <v>0</v>
      </c>
      <c r="E1398" s="12" t="s">
        <v>3130</v>
      </c>
      <c r="F1398" s="12"/>
      <c r="G1398" s="12" t="s">
        <v>26</v>
      </c>
      <c r="H1398" s="12">
        <v>5122000</v>
      </c>
      <c r="I1398" s="12" t="s">
        <v>722</v>
      </c>
      <c r="J1398" s="12" t="s">
        <v>723</v>
      </c>
    </row>
    <row r="1399" spans="1:10" ht="98" x14ac:dyDescent="0.2">
      <c r="A1399" s="12" t="s">
        <v>24</v>
      </c>
      <c r="B1399" s="12">
        <v>1</v>
      </c>
      <c r="C1399" s="12">
        <v>1</v>
      </c>
      <c r="D1399" s="12">
        <v>0</v>
      </c>
      <c r="E1399" s="12" t="s">
        <v>25</v>
      </c>
      <c r="F1399" s="12"/>
      <c r="G1399" s="12" t="s">
        <v>11</v>
      </c>
      <c r="H1399" s="12">
        <v>14710403</v>
      </c>
      <c r="I1399" s="12" t="s">
        <v>153</v>
      </c>
      <c r="J1399" s="12" t="s">
        <v>154</v>
      </c>
    </row>
    <row r="1400" spans="1:10" ht="126" x14ac:dyDescent="0.2">
      <c r="A1400" s="12" t="s">
        <v>105</v>
      </c>
      <c r="B1400" s="12">
        <v>1</v>
      </c>
      <c r="C1400" s="12">
        <v>1</v>
      </c>
      <c r="D1400" s="12">
        <v>0</v>
      </c>
      <c r="E1400" s="12" t="s">
        <v>25</v>
      </c>
      <c r="F1400" s="12"/>
      <c r="G1400" s="12" t="s">
        <v>11</v>
      </c>
      <c r="H1400" s="12">
        <v>22311094</v>
      </c>
      <c r="I1400" s="12" t="s">
        <v>19</v>
      </c>
      <c r="J1400" s="12" t="s">
        <v>20</v>
      </c>
    </row>
    <row r="1401" spans="1:10" ht="98" x14ac:dyDescent="0.2">
      <c r="A1401" s="12" t="s">
        <v>17</v>
      </c>
      <c r="B1401" s="12">
        <v>1</v>
      </c>
      <c r="C1401" s="12">
        <v>0</v>
      </c>
      <c r="D1401" s="12">
        <v>1</v>
      </c>
      <c r="E1401" s="12"/>
      <c r="F1401" s="12" t="s">
        <v>79</v>
      </c>
      <c r="G1401" s="12" t="s">
        <v>11</v>
      </c>
      <c r="H1401" s="12">
        <v>6920040</v>
      </c>
      <c r="I1401" s="12" t="s">
        <v>144</v>
      </c>
      <c r="J1401" s="12" t="s">
        <v>145</v>
      </c>
    </row>
    <row r="1402" spans="1:10" ht="56" x14ac:dyDescent="0.2">
      <c r="A1402" s="12" t="s">
        <v>32</v>
      </c>
      <c r="B1402" s="12">
        <v>2</v>
      </c>
      <c r="C1402" s="12">
        <v>1</v>
      </c>
      <c r="D1402" s="12">
        <v>1</v>
      </c>
      <c r="E1402" s="12" t="s">
        <v>106</v>
      </c>
      <c r="F1402" s="12" t="s">
        <v>34</v>
      </c>
      <c r="G1402" s="12" t="s">
        <v>11</v>
      </c>
      <c r="H1402" s="12">
        <v>7308294</v>
      </c>
      <c r="I1402" s="12" t="s">
        <v>927</v>
      </c>
      <c r="J1402" s="12" t="s">
        <v>928</v>
      </c>
    </row>
    <row r="1403" spans="1:10" ht="112" x14ac:dyDescent="0.2">
      <c r="A1403" s="12" t="s">
        <v>9</v>
      </c>
      <c r="B1403" s="12">
        <v>0</v>
      </c>
      <c r="C1403" s="12">
        <v>0</v>
      </c>
      <c r="D1403" s="12">
        <v>0</v>
      </c>
      <c r="E1403" s="12"/>
      <c r="F1403" s="12"/>
      <c r="G1403" s="12" t="s">
        <v>26</v>
      </c>
      <c r="H1403" s="12">
        <v>9805125</v>
      </c>
      <c r="I1403" s="12" t="s">
        <v>150</v>
      </c>
      <c r="J1403" s="12" t="s">
        <v>151</v>
      </c>
    </row>
    <row r="1404" spans="1:10" ht="154" x14ac:dyDescent="0.2">
      <c r="A1404" s="12" t="s">
        <v>143</v>
      </c>
      <c r="B1404" s="12">
        <v>4</v>
      </c>
      <c r="C1404" s="12">
        <v>3</v>
      </c>
      <c r="D1404" s="12">
        <v>1</v>
      </c>
      <c r="E1404" s="12" t="s">
        <v>3141</v>
      </c>
      <c r="F1404" s="12" t="s">
        <v>34</v>
      </c>
      <c r="G1404" s="12" t="s">
        <v>11</v>
      </c>
      <c r="H1404" s="12">
        <v>6196289</v>
      </c>
      <c r="I1404" s="12" t="s">
        <v>279</v>
      </c>
      <c r="J1404" s="12" t="s">
        <v>280</v>
      </c>
    </row>
    <row r="1405" spans="1:10" ht="126" x14ac:dyDescent="0.2">
      <c r="A1405" s="12" t="s">
        <v>9</v>
      </c>
      <c r="B1405" s="12">
        <v>4</v>
      </c>
      <c r="C1405" s="12">
        <v>2</v>
      </c>
      <c r="D1405" s="12">
        <v>2</v>
      </c>
      <c r="E1405" s="12" t="s">
        <v>71</v>
      </c>
      <c r="F1405" s="12" t="s">
        <v>2435</v>
      </c>
      <c r="G1405" s="12" t="s">
        <v>11</v>
      </c>
      <c r="H1405" s="12">
        <v>7249090</v>
      </c>
      <c r="I1405" s="12" t="s">
        <v>5284</v>
      </c>
      <c r="J1405" s="12" t="s">
        <v>5285</v>
      </c>
    </row>
    <row r="1406" spans="1:10" ht="42" x14ac:dyDescent="0.2">
      <c r="A1406" s="12" t="s">
        <v>9</v>
      </c>
      <c r="B1406" s="12">
        <v>1</v>
      </c>
      <c r="C1406" s="12">
        <v>0</v>
      </c>
      <c r="D1406" s="12">
        <v>1</v>
      </c>
      <c r="E1406" s="12"/>
      <c r="F1406" s="12" t="s">
        <v>897</v>
      </c>
      <c r="G1406" s="12" t="s">
        <v>11</v>
      </c>
      <c r="H1406" s="12">
        <v>7638532</v>
      </c>
      <c r="I1406" s="12" t="s">
        <v>279</v>
      </c>
      <c r="J1406" s="12" t="s">
        <v>280</v>
      </c>
    </row>
    <row r="1407" spans="1:10" ht="84" x14ac:dyDescent="0.2">
      <c r="A1407" s="12" t="s">
        <v>117</v>
      </c>
      <c r="B1407" s="12">
        <v>3</v>
      </c>
      <c r="C1407" s="12">
        <v>2</v>
      </c>
      <c r="D1407" s="12">
        <v>1</v>
      </c>
      <c r="E1407" s="12" t="s">
        <v>945</v>
      </c>
      <c r="F1407" s="12" t="s">
        <v>34</v>
      </c>
      <c r="G1407" s="12" t="s">
        <v>11</v>
      </c>
      <c r="H1407" s="12">
        <v>12861543</v>
      </c>
      <c r="I1407" s="12" t="s">
        <v>141</v>
      </c>
      <c r="J1407" s="12" t="s">
        <v>142</v>
      </c>
    </row>
    <row r="1408" spans="1:10" ht="126" x14ac:dyDescent="0.2">
      <c r="A1408" s="12" t="s">
        <v>32</v>
      </c>
      <c r="B1408" s="12">
        <v>2</v>
      </c>
      <c r="C1408" s="12">
        <v>2</v>
      </c>
      <c r="D1408" s="12">
        <v>0</v>
      </c>
      <c r="E1408" s="12" t="s">
        <v>71</v>
      </c>
      <c r="F1408" s="12"/>
      <c r="G1408" s="12" t="s">
        <v>11</v>
      </c>
      <c r="H1408" s="12">
        <v>15163711</v>
      </c>
      <c r="I1408" s="12" t="s">
        <v>5356</v>
      </c>
      <c r="J1408" s="12" t="s">
        <v>5357</v>
      </c>
    </row>
    <row r="1409" spans="1:10" ht="84" x14ac:dyDescent="0.2">
      <c r="A1409" s="12" t="s">
        <v>105</v>
      </c>
      <c r="B1409" s="12">
        <v>2</v>
      </c>
      <c r="C1409" s="12">
        <v>1</v>
      </c>
      <c r="D1409" s="12">
        <v>1</v>
      </c>
      <c r="E1409" s="12" t="s">
        <v>44</v>
      </c>
      <c r="F1409" s="12" t="s">
        <v>34</v>
      </c>
      <c r="G1409" s="12" t="s">
        <v>11</v>
      </c>
      <c r="H1409" s="12">
        <v>3050220</v>
      </c>
      <c r="I1409" s="12" t="s">
        <v>141</v>
      </c>
      <c r="J1409" s="12" t="s">
        <v>142</v>
      </c>
    </row>
    <row r="1410" spans="1:10" ht="56" x14ac:dyDescent="0.2">
      <c r="A1410" s="12" t="s">
        <v>24</v>
      </c>
      <c r="B1410" s="12">
        <v>2</v>
      </c>
      <c r="C1410" s="12">
        <v>1</v>
      </c>
      <c r="D1410" s="12">
        <v>1</v>
      </c>
      <c r="E1410" s="12" t="s">
        <v>44</v>
      </c>
      <c r="F1410" s="12" t="s">
        <v>34</v>
      </c>
      <c r="G1410" s="12" t="s">
        <v>11</v>
      </c>
      <c r="H1410" s="12">
        <v>12329811</v>
      </c>
      <c r="I1410" s="12" t="s">
        <v>45</v>
      </c>
      <c r="J1410" s="12" t="s">
        <v>46</v>
      </c>
    </row>
    <row r="1411" spans="1:10" ht="84" x14ac:dyDescent="0.2">
      <c r="A1411" s="12" t="s">
        <v>32</v>
      </c>
      <c r="B1411" s="12">
        <v>2</v>
      </c>
      <c r="C1411" s="12">
        <v>1</v>
      </c>
      <c r="D1411" s="12">
        <v>1</v>
      </c>
      <c r="E1411" s="12" t="s">
        <v>44</v>
      </c>
      <c r="F1411" s="12" t="s">
        <v>34</v>
      </c>
      <c r="G1411" s="12" t="s">
        <v>11</v>
      </c>
      <c r="H1411" s="12">
        <v>4427769</v>
      </c>
      <c r="I1411" s="12" t="s">
        <v>141</v>
      </c>
      <c r="J1411" s="12" t="s">
        <v>142</v>
      </c>
    </row>
    <row r="1412" spans="1:10" ht="140" x14ac:dyDescent="0.2">
      <c r="A1412" s="12" t="s">
        <v>85</v>
      </c>
      <c r="B1412" s="12">
        <v>3</v>
      </c>
      <c r="C1412" s="12">
        <v>2</v>
      </c>
      <c r="D1412" s="12">
        <v>1</v>
      </c>
      <c r="E1412" s="12" t="s">
        <v>2314</v>
      </c>
      <c r="F1412" s="12" t="s">
        <v>52</v>
      </c>
      <c r="G1412" s="12" t="s">
        <v>11</v>
      </c>
      <c r="H1412" s="12">
        <v>9611752</v>
      </c>
      <c r="I1412" s="12" t="s">
        <v>191</v>
      </c>
      <c r="J1412" s="12" t="s">
        <v>192</v>
      </c>
    </row>
    <row r="1413" spans="1:10" ht="56" x14ac:dyDescent="0.2">
      <c r="A1413" s="12" t="s">
        <v>92</v>
      </c>
      <c r="B1413" s="12">
        <v>2</v>
      </c>
      <c r="C1413" s="12">
        <v>1</v>
      </c>
      <c r="D1413" s="12">
        <v>1</v>
      </c>
      <c r="E1413" s="12" t="s">
        <v>10</v>
      </c>
      <c r="F1413" s="12" t="s">
        <v>159</v>
      </c>
      <c r="G1413" s="12" t="s">
        <v>11</v>
      </c>
      <c r="H1413" s="12">
        <v>7728028</v>
      </c>
      <c r="I1413" s="12" t="s">
        <v>12</v>
      </c>
      <c r="J1413" s="12" t="s">
        <v>13</v>
      </c>
    </row>
    <row r="1414" spans="1:10" ht="140" x14ac:dyDescent="0.2">
      <c r="A1414" s="12" t="s">
        <v>9</v>
      </c>
      <c r="B1414" s="12">
        <v>2</v>
      </c>
      <c r="C1414" s="12">
        <v>1</v>
      </c>
      <c r="D1414" s="12">
        <v>1</v>
      </c>
      <c r="E1414" s="12" t="s">
        <v>524</v>
      </c>
      <c r="F1414" s="12" t="s">
        <v>34</v>
      </c>
      <c r="G1414" s="12" t="s">
        <v>11</v>
      </c>
      <c r="H1414" s="12">
        <v>8885011</v>
      </c>
      <c r="I1414" s="12" t="s">
        <v>35</v>
      </c>
      <c r="J1414" s="12" t="s">
        <v>36</v>
      </c>
    </row>
    <row r="1415" spans="1:10" ht="112" x14ac:dyDescent="0.2">
      <c r="A1415" s="12" t="s">
        <v>101</v>
      </c>
      <c r="B1415" s="12">
        <v>1</v>
      </c>
      <c r="C1415" s="12">
        <v>1</v>
      </c>
      <c r="D1415" s="12">
        <v>0</v>
      </c>
      <c r="E1415" s="12" t="s">
        <v>25</v>
      </c>
      <c r="F1415" s="12"/>
      <c r="G1415" s="12" t="s">
        <v>11</v>
      </c>
      <c r="H1415" s="12">
        <v>5874808</v>
      </c>
      <c r="I1415" s="12" t="s">
        <v>2673</v>
      </c>
      <c r="J1415" s="12" t="s">
        <v>2674</v>
      </c>
    </row>
    <row r="1416" spans="1:10" ht="84" x14ac:dyDescent="0.2">
      <c r="A1416" s="12" t="s">
        <v>550</v>
      </c>
      <c r="B1416" s="12">
        <v>2</v>
      </c>
      <c r="C1416" s="12">
        <v>1</v>
      </c>
      <c r="D1416" s="12">
        <v>1</v>
      </c>
      <c r="E1416" s="12" t="s">
        <v>896</v>
      </c>
      <c r="F1416" s="12" t="s">
        <v>897</v>
      </c>
      <c r="G1416" s="12" t="s">
        <v>11</v>
      </c>
      <c r="H1416" s="12">
        <v>5193292</v>
      </c>
      <c r="I1416" s="12" t="s">
        <v>1006</v>
      </c>
      <c r="J1416" s="12" t="s">
        <v>1007</v>
      </c>
    </row>
    <row r="1417" spans="1:10" ht="56" x14ac:dyDescent="0.2">
      <c r="A1417" s="12" t="s">
        <v>92</v>
      </c>
      <c r="B1417" s="12">
        <v>2</v>
      </c>
      <c r="C1417" s="12">
        <v>1</v>
      </c>
      <c r="D1417" s="12">
        <v>1</v>
      </c>
      <c r="E1417" s="12" t="s">
        <v>106</v>
      </c>
      <c r="F1417" s="12" t="s">
        <v>34</v>
      </c>
      <c r="G1417" s="12" t="s">
        <v>11</v>
      </c>
      <c r="H1417" s="12">
        <v>7702642</v>
      </c>
      <c r="I1417" s="12" t="s">
        <v>45</v>
      </c>
      <c r="J1417" s="12" t="s">
        <v>46</v>
      </c>
    </row>
    <row r="1418" spans="1:10" ht="70" x14ac:dyDescent="0.2">
      <c r="A1418" s="12" t="s">
        <v>9</v>
      </c>
      <c r="B1418" s="12">
        <v>3</v>
      </c>
      <c r="C1418" s="12">
        <v>2</v>
      </c>
      <c r="D1418" s="12">
        <v>1</v>
      </c>
      <c r="E1418" s="12" t="s">
        <v>1636</v>
      </c>
      <c r="F1418" s="12" t="s">
        <v>34</v>
      </c>
      <c r="G1418" s="12" t="s">
        <v>11</v>
      </c>
      <c r="H1418" s="12">
        <v>6403000</v>
      </c>
      <c r="I1418" s="12" t="s">
        <v>131</v>
      </c>
      <c r="J1418" s="12" t="s">
        <v>132</v>
      </c>
    </row>
    <row r="1419" spans="1:10" ht="126" x14ac:dyDescent="0.2">
      <c r="A1419" s="12" t="s">
        <v>85</v>
      </c>
      <c r="B1419" s="12">
        <v>1</v>
      </c>
      <c r="C1419" s="12">
        <v>1</v>
      </c>
      <c r="D1419" s="12">
        <v>0</v>
      </c>
      <c r="E1419" s="12" t="s">
        <v>25</v>
      </c>
      <c r="F1419" s="12"/>
      <c r="G1419" s="12" t="s">
        <v>26</v>
      </c>
      <c r="H1419" s="12">
        <v>9200000</v>
      </c>
      <c r="I1419" s="12" t="s">
        <v>27</v>
      </c>
      <c r="J1419" s="12" t="s">
        <v>28</v>
      </c>
    </row>
    <row r="1420" spans="1:10" ht="140" x14ac:dyDescent="0.2">
      <c r="A1420" s="12" t="s">
        <v>101</v>
      </c>
      <c r="B1420" s="12">
        <v>2</v>
      </c>
      <c r="C1420" s="12">
        <v>1</v>
      </c>
      <c r="D1420" s="12">
        <v>1</v>
      </c>
      <c r="E1420" s="12" t="s">
        <v>341</v>
      </c>
      <c r="F1420" s="12" t="s">
        <v>34</v>
      </c>
      <c r="G1420" s="12" t="s">
        <v>11</v>
      </c>
      <c r="H1420" s="12">
        <v>2976217</v>
      </c>
      <c r="I1420" s="12" t="s">
        <v>35</v>
      </c>
      <c r="J1420" s="12" t="s">
        <v>36</v>
      </c>
    </row>
    <row r="1421" spans="1:10" ht="126" x14ac:dyDescent="0.2">
      <c r="A1421" s="12" t="s">
        <v>99</v>
      </c>
      <c r="B1421" s="12">
        <v>1</v>
      </c>
      <c r="C1421" s="12">
        <v>1</v>
      </c>
      <c r="D1421" s="12">
        <v>0</v>
      </c>
      <c r="E1421" s="12" t="s">
        <v>400</v>
      </c>
      <c r="F1421" s="12"/>
      <c r="G1421" s="12" t="s">
        <v>11</v>
      </c>
      <c r="H1421" s="12">
        <v>5618704</v>
      </c>
      <c r="I1421" s="12" t="s">
        <v>3176</v>
      </c>
      <c r="J1421" s="12" t="s">
        <v>3177</v>
      </c>
    </row>
    <row r="1422" spans="1:10" ht="84" x14ac:dyDescent="0.2">
      <c r="A1422" s="12" t="s">
        <v>92</v>
      </c>
      <c r="B1422" s="12">
        <v>2</v>
      </c>
      <c r="C1422" s="12">
        <v>1</v>
      </c>
      <c r="D1422" s="12">
        <v>1</v>
      </c>
      <c r="E1422" s="12" t="s">
        <v>44</v>
      </c>
      <c r="F1422" s="12" t="s">
        <v>34</v>
      </c>
      <c r="G1422" s="12" t="s">
        <v>11</v>
      </c>
      <c r="H1422" s="12">
        <v>5397907</v>
      </c>
      <c r="I1422" s="12" t="s">
        <v>141</v>
      </c>
      <c r="J1422" s="12" t="s">
        <v>142</v>
      </c>
    </row>
    <row r="1423" spans="1:10" ht="98" x14ac:dyDescent="0.2">
      <c r="A1423" s="12" t="s">
        <v>101</v>
      </c>
      <c r="B1423" s="12">
        <v>1</v>
      </c>
      <c r="C1423" s="12">
        <v>1</v>
      </c>
      <c r="D1423" s="12">
        <v>0</v>
      </c>
      <c r="E1423" s="12" t="s">
        <v>351</v>
      </c>
      <c r="F1423" s="12"/>
      <c r="G1423" s="12" t="s">
        <v>26</v>
      </c>
      <c r="H1423" s="12">
        <v>27286282</v>
      </c>
      <c r="I1423" s="12" t="s">
        <v>3176</v>
      </c>
      <c r="J1423" s="12" t="s">
        <v>3177</v>
      </c>
    </row>
    <row r="1424" spans="1:10" ht="56" x14ac:dyDescent="0.2">
      <c r="A1424" s="12" t="s">
        <v>212</v>
      </c>
      <c r="B1424" s="12">
        <v>1</v>
      </c>
      <c r="C1424" s="12">
        <v>1</v>
      </c>
      <c r="D1424" s="12">
        <v>0</v>
      </c>
      <c r="E1424" s="12" t="s">
        <v>25</v>
      </c>
      <c r="F1424" s="12"/>
      <c r="G1424" s="12" t="s">
        <v>11</v>
      </c>
      <c r="H1424" s="12">
        <v>4887647</v>
      </c>
      <c r="I1424" s="12" t="s">
        <v>301</v>
      </c>
      <c r="J1424" s="12" t="s">
        <v>302</v>
      </c>
    </row>
    <row r="1425" spans="1:10" ht="56" x14ac:dyDescent="0.2">
      <c r="A1425" s="12" t="s">
        <v>92</v>
      </c>
      <c r="B1425" s="12">
        <v>3</v>
      </c>
      <c r="C1425" s="12">
        <v>2</v>
      </c>
      <c r="D1425" s="12">
        <v>1</v>
      </c>
      <c r="E1425" s="12" t="s">
        <v>40</v>
      </c>
      <c r="F1425" s="12" t="s">
        <v>34</v>
      </c>
      <c r="G1425" s="12" t="s">
        <v>11</v>
      </c>
      <c r="H1425" s="12">
        <v>5849539</v>
      </c>
      <c r="I1425" s="12" t="s">
        <v>45</v>
      </c>
      <c r="J1425" s="12" t="s">
        <v>46</v>
      </c>
    </row>
    <row r="1426" spans="1:10" ht="56" x14ac:dyDescent="0.2">
      <c r="A1426" s="12" t="s">
        <v>64</v>
      </c>
      <c r="B1426" s="12">
        <v>2</v>
      </c>
      <c r="C1426" s="12">
        <v>1</v>
      </c>
      <c r="D1426" s="12">
        <v>1</v>
      </c>
      <c r="E1426" s="12" t="s">
        <v>106</v>
      </c>
      <c r="F1426" s="12" t="s">
        <v>34</v>
      </c>
      <c r="G1426" s="12" t="s">
        <v>11</v>
      </c>
      <c r="H1426" s="12">
        <v>9544567</v>
      </c>
      <c r="I1426" s="12" t="s">
        <v>45</v>
      </c>
      <c r="J1426" s="12" t="s">
        <v>46</v>
      </c>
    </row>
    <row r="1427" spans="1:10" ht="98" x14ac:dyDescent="0.2">
      <c r="A1427" s="12" t="s">
        <v>143</v>
      </c>
      <c r="B1427" s="12">
        <v>2</v>
      </c>
      <c r="C1427" s="12">
        <v>2</v>
      </c>
      <c r="D1427" s="12">
        <v>0</v>
      </c>
      <c r="E1427" s="12" t="s">
        <v>5358</v>
      </c>
      <c r="F1427" s="12"/>
      <c r="G1427" s="12" t="s">
        <v>11</v>
      </c>
      <c r="H1427" s="12">
        <v>10000000</v>
      </c>
      <c r="I1427" s="12" t="s">
        <v>722</v>
      </c>
      <c r="J1427" s="12" t="s">
        <v>723</v>
      </c>
    </row>
    <row r="1428" spans="1:10" ht="70" x14ac:dyDescent="0.2">
      <c r="A1428" s="12" t="s">
        <v>32</v>
      </c>
      <c r="B1428" s="12">
        <v>2</v>
      </c>
      <c r="C1428" s="12">
        <v>1</v>
      </c>
      <c r="D1428" s="12">
        <v>1</v>
      </c>
      <c r="E1428" s="12" t="s">
        <v>123</v>
      </c>
      <c r="F1428" s="12" t="s">
        <v>124</v>
      </c>
      <c r="G1428" s="12" t="s">
        <v>11</v>
      </c>
      <c r="H1428" s="12">
        <v>12549456</v>
      </c>
      <c r="I1428" s="12" t="s">
        <v>125</v>
      </c>
      <c r="J1428" s="12" t="s">
        <v>126</v>
      </c>
    </row>
    <row r="1429" spans="1:10" ht="140" x14ac:dyDescent="0.2">
      <c r="A1429" s="12" t="s">
        <v>9</v>
      </c>
      <c r="B1429" s="12">
        <v>2</v>
      </c>
      <c r="C1429" s="12">
        <v>1</v>
      </c>
      <c r="D1429" s="12">
        <v>1</v>
      </c>
      <c r="E1429" s="12" t="s">
        <v>106</v>
      </c>
      <c r="F1429" s="12" t="s">
        <v>34</v>
      </c>
      <c r="G1429" s="12" t="s">
        <v>11</v>
      </c>
      <c r="H1429" s="12">
        <v>7090724</v>
      </c>
      <c r="I1429" s="12" t="s">
        <v>35</v>
      </c>
      <c r="J1429" s="12" t="s">
        <v>36</v>
      </c>
    </row>
    <row r="1430" spans="1:10" ht="84" x14ac:dyDescent="0.2">
      <c r="A1430" s="12" t="s">
        <v>9</v>
      </c>
      <c r="B1430" s="12">
        <v>2</v>
      </c>
      <c r="C1430" s="12">
        <v>1</v>
      </c>
      <c r="D1430" s="12">
        <v>1</v>
      </c>
      <c r="E1430" s="12" t="s">
        <v>44</v>
      </c>
      <c r="F1430" s="12" t="s">
        <v>34</v>
      </c>
      <c r="G1430" s="12" t="s">
        <v>11</v>
      </c>
      <c r="H1430" s="12">
        <v>4571052</v>
      </c>
      <c r="I1430" s="12" t="s">
        <v>141</v>
      </c>
      <c r="J1430" s="12" t="s">
        <v>142</v>
      </c>
    </row>
    <row r="1431" spans="1:10" ht="140" x14ac:dyDescent="0.2">
      <c r="A1431" s="12" t="s">
        <v>117</v>
      </c>
      <c r="B1431" s="12">
        <v>2</v>
      </c>
      <c r="C1431" s="12">
        <v>1</v>
      </c>
      <c r="D1431" s="12">
        <v>1</v>
      </c>
      <c r="E1431" s="12" t="s">
        <v>341</v>
      </c>
      <c r="F1431" s="12" t="s">
        <v>34</v>
      </c>
      <c r="G1431" s="12" t="s">
        <v>11</v>
      </c>
      <c r="H1431" s="12">
        <v>8581619</v>
      </c>
      <c r="I1431" s="12" t="s">
        <v>35</v>
      </c>
      <c r="J1431" s="12" t="s">
        <v>36</v>
      </c>
    </row>
    <row r="1432" spans="1:10" ht="84" x14ac:dyDescent="0.2">
      <c r="A1432" s="12" t="s">
        <v>9</v>
      </c>
      <c r="B1432" s="12">
        <v>2</v>
      </c>
      <c r="C1432" s="12">
        <v>1</v>
      </c>
      <c r="D1432" s="12">
        <v>1</v>
      </c>
      <c r="E1432" s="12" t="s">
        <v>44</v>
      </c>
      <c r="F1432" s="12" t="s">
        <v>34</v>
      </c>
      <c r="G1432" s="12" t="s">
        <v>11</v>
      </c>
      <c r="H1432" s="12">
        <v>4450074</v>
      </c>
      <c r="I1432" s="12" t="s">
        <v>141</v>
      </c>
      <c r="J1432" s="12" t="s">
        <v>142</v>
      </c>
    </row>
    <row r="1433" spans="1:10" ht="56" x14ac:dyDescent="0.2">
      <c r="A1433" s="12" t="s">
        <v>99</v>
      </c>
      <c r="B1433" s="12">
        <v>2</v>
      </c>
      <c r="C1433" s="12">
        <v>1</v>
      </c>
      <c r="D1433" s="12">
        <v>1</v>
      </c>
      <c r="E1433" s="12" t="s">
        <v>106</v>
      </c>
      <c r="F1433" s="12" t="s">
        <v>34</v>
      </c>
      <c r="G1433" s="12" t="s">
        <v>11</v>
      </c>
      <c r="H1433" s="12">
        <v>6005269</v>
      </c>
      <c r="I1433" s="12" t="s">
        <v>45</v>
      </c>
      <c r="J1433" s="12" t="s">
        <v>46</v>
      </c>
    </row>
    <row r="1434" spans="1:10" ht="42" x14ac:dyDescent="0.2">
      <c r="A1434" s="12" t="s">
        <v>9</v>
      </c>
      <c r="B1434" s="12">
        <v>2</v>
      </c>
      <c r="C1434" s="12">
        <v>1</v>
      </c>
      <c r="D1434" s="12">
        <v>1</v>
      </c>
      <c r="E1434" s="12" t="s">
        <v>467</v>
      </c>
      <c r="F1434" s="12" t="s">
        <v>34</v>
      </c>
      <c r="G1434" s="12" t="s">
        <v>11</v>
      </c>
      <c r="H1434" s="12">
        <v>10979788</v>
      </c>
      <c r="I1434" s="12" t="s">
        <v>363</v>
      </c>
      <c r="J1434" s="12" t="s">
        <v>364</v>
      </c>
    </row>
    <row r="1435" spans="1:10" ht="70" x14ac:dyDescent="0.2">
      <c r="A1435" s="12" t="s">
        <v>9</v>
      </c>
      <c r="B1435" s="12">
        <v>2</v>
      </c>
      <c r="C1435" s="12">
        <v>1</v>
      </c>
      <c r="D1435" s="12">
        <v>1</v>
      </c>
      <c r="E1435" s="12" t="s">
        <v>123</v>
      </c>
      <c r="F1435" s="12" t="s">
        <v>124</v>
      </c>
      <c r="G1435" s="12" t="s">
        <v>11</v>
      </c>
      <c r="H1435" s="12">
        <v>4682348</v>
      </c>
      <c r="I1435" s="12" t="s">
        <v>125</v>
      </c>
      <c r="J1435" s="12" t="s">
        <v>126</v>
      </c>
    </row>
    <row r="1436" spans="1:10" ht="84" x14ac:dyDescent="0.2">
      <c r="A1436" s="12" t="s">
        <v>117</v>
      </c>
      <c r="B1436" s="12">
        <v>2</v>
      </c>
      <c r="C1436" s="12">
        <v>1</v>
      </c>
      <c r="D1436" s="12">
        <v>1</v>
      </c>
      <c r="E1436" s="12" t="s">
        <v>44</v>
      </c>
      <c r="F1436" s="12" t="s">
        <v>34</v>
      </c>
      <c r="G1436" s="12" t="s">
        <v>11</v>
      </c>
      <c r="H1436" s="12">
        <v>4846922</v>
      </c>
      <c r="I1436" s="12" t="s">
        <v>141</v>
      </c>
      <c r="J1436" s="12" t="s">
        <v>142</v>
      </c>
    </row>
    <row r="1437" spans="1:10" ht="84" x14ac:dyDescent="0.2">
      <c r="A1437" s="12" t="s">
        <v>99</v>
      </c>
      <c r="B1437" s="12">
        <v>3</v>
      </c>
      <c r="C1437" s="12">
        <v>2</v>
      </c>
      <c r="D1437" s="12">
        <v>1</v>
      </c>
      <c r="E1437" s="12" t="s">
        <v>945</v>
      </c>
      <c r="F1437" s="12" t="s">
        <v>34</v>
      </c>
      <c r="G1437" s="12" t="s">
        <v>11</v>
      </c>
      <c r="H1437" s="12">
        <v>7619271</v>
      </c>
      <c r="I1437" s="12" t="s">
        <v>141</v>
      </c>
      <c r="J1437" s="12" t="s">
        <v>142</v>
      </c>
    </row>
    <row r="1438" spans="1:10" ht="98" x14ac:dyDescent="0.2">
      <c r="A1438" s="12" t="s">
        <v>17</v>
      </c>
      <c r="B1438" s="12">
        <v>1</v>
      </c>
      <c r="C1438" s="12">
        <v>1</v>
      </c>
      <c r="D1438" s="12">
        <v>0</v>
      </c>
      <c r="E1438" s="12" t="s">
        <v>25</v>
      </c>
      <c r="F1438" s="12"/>
      <c r="G1438" s="12" t="s">
        <v>11</v>
      </c>
      <c r="H1438" s="12">
        <v>5576703</v>
      </c>
      <c r="I1438" s="12" t="s">
        <v>153</v>
      </c>
      <c r="J1438" s="12" t="s">
        <v>154</v>
      </c>
    </row>
    <row r="1439" spans="1:10" ht="84" x14ac:dyDescent="0.2">
      <c r="A1439" s="12" t="s">
        <v>101</v>
      </c>
      <c r="B1439" s="12">
        <v>2</v>
      </c>
      <c r="C1439" s="12">
        <v>1</v>
      </c>
      <c r="D1439" s="12">
        <v>1</v>
      </c>
      <c r="E1439" s="12" t="s">
        <v>44</v>
      </c>
      <c r="F1439" s="12" t="s">
        <v>34</v>
      </c>
      <c r="G1439" s="12" t="s">
        <v>11</v>
      </c>
      <c r="H1439" s="12">
        <v>5839645</v>
      </c>
      <c r="I1439" s="12" t="s">
        <v>141</v>
      </c>
      <c r="J1439" s="12" t="s">
        <v>142</v>
      </c>
    </row>
    <row r="1440" spans="1:10" ht="56" x14ac:dyDescent="0.2">
      <c r="A1440" s="12" t="s">
        <v>9</v>
      </c>
      <c r="B1440" s="12">
        <v>2</v>
      </c>
      <c r="C1440" s="12">
        <v>1</v>
      </c>
      <c r="D1440" s="12">
        <v>1</v>
      </c>
      <c r="E1440" s="12" t="s">
        <v>106</v>
      </c>
      <c r="F1440" s="12" t="s">
        <v>34</v>
      </c>
      <c r="G1440" s="12" t="s">
        <v>11</v>
      </c>
      <c r="H1440" s="12">
        <v>5668886</v>
      </c>
      <c r="I1440" s="12" t="s">
        <v>363</v>
      </c>
      <c r="J1440" s="12" t="s">
        <v>364</v>
      </c>
    </row>
    <row r="1441" spans="1:10" ht="56" x14ac:dyDescent="0.2">
      <c r="A1441" s="12" t="s">
        <v>105</v>
      </c>
      <c r="B1441" s="12">
        <v>1</v>
      </c>
      <c r="C1441" s="12">
        <v>0</v>
      </c>
      <c r="D1441" s="12">
        <v>1</v>
      </c>
      <c r="E1441" s="12"/>
      <c r="F1441" s="12" t="s">
        <v>159</v>
      </c>
      <c r="G1441" s="12" t="s">
        <v>26</v>
      </c>
      <c r="H1441" s="12">
        <v>5362277</v>
      </c>
      <c r="I1441" s="12" t="s">
        <v>3215</v>
      </c>
      <c r="J1441" s="12" t="s">
        <v>3216</v>
      </c>
    </row>
    <row r="1442" spans="1:10" ht="112" x14ac:dyDescent="0.2">
      <c r="A1442" s="12" t="s">
        <v>9</v>
      </c>
      <c r="B1442" s="12">
        <v>1</v>
      </c>
      <c r="C1442" s="12">
        <v>0</v>
      </c>
      <c r="D1442" s="12">
        <v>1</v>
      </c>
      <c r="E1442" s="12"/>
      <c r="F1442" s="12" t="s">
        <v>52</v>
      </c>
      <c r="G1442" s="12" t="s">
        <v>26</v>
      </c>
      <c r="H1442" s="12">
        <v>5843750</v>
      </c>
      <c r="I1442" s="12" t="s">
        <v>150</v>
      </c>
      <c r="J1442" s="12" t="s">
        <v>151</v>
      </c>
    </row>
    <row r="1443" spans="1:10" ht="56" x14ac:dyDescent="0.2">
      <c r="A1443" s="12" t="s">
        <v>92</v>
      </c>
      <c r="B1443" s="12">
        <v>2</v>
      </c>
      <c r="C1443" s="12">
        <v>1</v>
      </c>
      <c r="D1443" s="12">
        <v>1</v>
      </c>
      <c r="E1443" s="12" t="s">
        <v>415</v>
      </c>
      <c r="F1443" s="12" t="s">
        <v>34</v>
      </c>
      <c r="G1443" s="12" t="s">
        <v>11</v>
      </c>
      <c r="H1443" s="12">
        <v>3473343</v>
      </c>
      <c r="I1443" s="12" t="s">
        <v>45</v>
      </c>
      <c r="J1443" s="12" t="s">
        <v>46</v>
      </c>
    </row>
    <row r="1444" spans="1:10" ht="42" x14ac:dyDescent="0.2">
      <c r="A1444" s="12" t="s">
        <v>92</v>
      </c>
      <c r="B1444" s="12">
        <v>2</v>
      </c>
      <c r="C1444" s="12">
        <v>1</v>
      </c>
      <c r="D1444" s="12">
        <v>1</v>
      </c>
      <c r="E1444" s="12" t="s">
        <v>415</v>
      </c>
      <c r="F1444" s="12" t="s">
        <v>34</v>
      </c>
      <c r="G1444" s="12" t="s">
        <v>11</v>
      </c>
      <c r="H1444" s="12">
        <v>4316875</v>
      </c>
      <c r="I1444" s="12" t="s">
        <v>416</v>
      </c>
      <c r="J1444" s="12" t="s">
        <v>417</v>
      </c>
    </row>
    <row r="1445" spans="1:10" ht="42" x14ac:dyDescent="0.2">
      <c r="A1445" s="12" t="s">
        <v>9</v>
      </c>
      <c r="B1445" s="12">
        <v>2</v>
      </c>
      <c r="C1445" s="12">
        <v>1</v>
      </c>
      <c r="D1445" s="12">
        <v>1</v>
      </c>
      <c r="E1445" s="12" t="s">
        <v>415</v>
      </c>
      <c r="F1445" s="12" t="s">
        <v>34</v>
      </c>
      <c r="G1445" s="12" t="s">
        <v>11</v>
      </c>
      <c r="H1445" s="12">
        <v>3923670</v>
      </c>
      <c r="I1445" s="12" t="s">
        <v>416</v>
      </c>
      <c r="J1445" s="12" t="s">
        <v>417</v>
      </c>
    </row>
    <row r="1446" spans="1:10" ht="42" x14ac:dyDescent="0.2">
      <c r="A1446" s="12" t="s">
        <v>64</v>
      </c>
      <c r="B1446" s="12">
        <v>2</v>
      </c>
      <c r="C1446" s="12">
        <v>1</v>
      </c>
      <c r="D1446" s="12">
        <v>1</v>
      </c>
      <c r="E1446" s="12" t="s">
        <v>415</v>
      </c>
      <c r="F1446" s="12" t="s">
        <v>34</v>
      </c>
      <c r="G1446" s="12" t="s">
        <v>11</v>
      </c>
      <c r="H1446" s="12">
        <v>15560675</v>
      </c>
      <c r="I1446" s="12" t="s">
        <v>416</v>
      </c>
      <c r="J1446" s="12" t="s">
        <v>417</v>
      </c>
    </row>
    <row r="1447" spans="1:10" ht="42" x14ac:dyDescent="0.2">
      <c r="A1447" s="12" t="s">
        <v>9</v>
      </c>
      <c r="B1447" s="12">
        <v>2</v>
      </c>
      <c r="C1447" s="12">
        <v>1</v>
      </c>
      <c r="D1447" s="12">
        <v>1</v>
      </c>
      <c r="E1447" s="12" t="s">
        <v>415</v>
      </c>
      <c r="F1447" s="12" t="s">
        <v>34</v>
      </c>
      <c r="G1447" s="12" t="s">
        <v>11</v>
      </c>
      <c r="H1447" s="12">
        <v>11242783</v>
      </c>
      <c r="I1447" s="12" t="s">
        <v>416</v>
      </c>
      <c r="J1447" s="12" t="s">
        <v>417</v>
      </c>
    </row>
    <row r="1448" spans="1:10" ht="42" x14ac:dyDescent="0.2">
      <c r="A1448" s="12" t="s">
        <v>9</v>
      </c>
      <c r="B1448" s="12">
        <v>2</v>
      </c>
      <c r="C1448" s="12">
        <v>1</v>
      </c>
      <c r="D1448" s="12">
        <v>1</v>
      </c>
      <c r="E1448" s="12" t="s">
        <v>415</v>
      </c>
      <c r="F1448" s="12" t="s">
        <v>34</v>
      </c>
      <c r="G1448" s="12" t="s">
        <v>11</v>
      </c>
      <c r="H1448" s="12">
        <v>9677350</v>
      </c>
      <c r="I1448" s="12" t="s">
        <v>416</v>
      </c>
      <c r="J1448" s="12" t="s">
        <v>417</v>
      </c>
    </row>
    <row r="1449" spans="1:10" ht="42" x14ac:dyDescent="0.2">
      <c r="A1449" s="12" t="s">
        <v>9</v>
      </c>
      <c r="B1449" s="12">
        <v>2</v>
      </c>
      <c r="C1449" s="12">
        <v>1</v>
      </c>
      <c r="D1449" s="12">
        <v>1</v>
      </c>
      <c r="E1449" s="12" t="s">
        <v>415</v>
      </c>
      <c r="F1449" s="12" t="s">
        <v>34</v>
      </c>
      <c r="G1449" s="12" t="s">
        <v>11</v>
      </c>
      <c r="H1449" s="12">
        <v>14254976</v>
      </c>
      <c r="I1449" s="12" t="s">
        <v>416</v>
      </c>
      <c r="J1449" s="12" t="s">
        <v>417</v>
      </c>
    </row>
    <row r="1450" spans="1:10" ht="42" x14ac:dyDescent="0.2">
      <c r="A1450" s="12" t="s">
        <v>9</v>
      </c>
      <c r="B1450" s="12">
        <v>2</v>
      </c>
      <c r="C1450" s="12">
        <v>1</v>
      </c>
      <c r="D1450" s="12">
        <v>1</v>
      </c>
      <c r="E1450" s="12" t="s">
        <v>415</v>
      </c>
      <c r="F1450" s="12" t="s">
        <v>34</v>
      </c>
      <c r="G1450" s="12" t="s">
        <v>11</v>
      </c>
      <c r="H1450" s="12">
        <v>6316572</v>
      </c>
      <c r="I1450" s="12" t="s">
        <v>416</v>
      </c>
      <c r="J1450" s="12" t="s">
        <v>417</v>
      </c>
    </row>
    <row r="1451" spans="1:10" ht="42" x14ac:dyDescent="0.2">
      <c r="A1451" s="12" t="s">
        <v>9</v>
      </c>
      <c r="B1451" s="12">
        <v>2</v>
      </c>
      <c r="C1451" s="12">
        <v>1</v>
      </c>
      <c r="D1451" s="12">
        <v>1</v>
      </c>
      <c r="E1451" s="12" t="s">
        <v>415</v>
      </c>
      <c r="F1451" s="12" t="s">
        <v>34</v>
      </c>
      <c r="G1451" s="12" t="s">
        <v>11</v>
      </c>
      <c r="H1451" s="12">
        <v>3927565</v>
      </c>
      <c r="I1451" s="12" t="s">
        <v>416</v>
      </c>
      <c r="J1451" s="12" t="s">
        <v>417</v>
      </c>
    </row>
    <row r="1452" spans="1:10" ht="42" x14ac:dyDescent="0.2">
      <c r="A1452" s="12" t="s">
        <v>9</v>
      </c>
      <c r="B1452" s="12">
        <v>2</v>
      </c>
      <c r="C1452" s="12">
        <v>1</v>
      </c>
      <c r="D1452" s="12">
        <v>1</v>
      </c>
      <c r="E1452" s="12" t="s">
        <v>415</v>
      </c>
      <c r="F1452" s="12" t="s">
        <v>34</v>
      </c>
      <c r="G1452" s="12" t="s">
        <v>11</v>
      </c>
      <c r="H1452" s="12">
        <v>4440874</v>
      </c>
      <c r="I1452" s="12" t="s">
        <v>416</v>
      </c>
      <c r="J1452" s="12" t="s">
        <v>417</v>
      </c>
    </row>
    <row r="1453" spans="1:10" ht="56" x14ac:dyDescent="0.2">
      <c r="A1453" s="12" t="s">
        <v>32</v>
      </c>
      <c r="B1453" s="12">
        <v>2</v>
      </c>
      <c r="C1453" s="12">
        <v>1</v>
      </c>
      <c r="D1453" s="12">
        <v>1</v>
      </c>
      <c r="E1453" s="12" t="s">
        <v>415</v>
      </c>
      <c r="F1453" s="12" t="s">
        <v>34</v>
      </c>
      <c r="G1453" s="12" t="s">
        <v>11</v>
      </c>
      <c r="H1453" s="12">
        <v>3363167</v>
      </c>
      <c r="I1453" s="12" t="s">
        <v>416</v>
      </c>
      <c r="J1453" s="12" t="s">
        <v>417</v>
      </c>
    </row>
    <row r="1454" spans="1:10" ht="42" x14ac:dyDescent="0.2">
      <c r="A1454" s="12" t="s">
        <v>24</v>
      </c>
      <c r="B1454" s="12">
        <v>2</v>
      </c>
      <c r="C1454" s="12">
        <v>1</v>
      </c>
      <c r="D1454" s="12">
        <v>1</v>
      </c>
      <c r="E1454" s="12" t="s">
        <v>415</v>
      </c>
      <c r="F1454" s="12" t="s">
        <v>34</v>
      </c>
      <c r="G1454" s="12" t="s">
        <v>11</v>
      </c>
      <c r="H1454" s="12">
        <v>5698927</v>
      </c>
      <c r="I1454" s="12" t="s">
        <v>416</v>
      </c>
      <c r="J1454" s="12" t="s">
        <v>417</v>
      </c>
    </row>
    <row r="1455" spans="1:10" ht="42" x14ac:dyDescent="0.2">
      <c r="A1455" s="12" t="s">
        <v>17</v>
      </c>
      <c r="B1455" s="12">
        <v>2</v>
      </c>
      <c r="C1455" s="12">
        <v>1</v>
      </c>
      <c r="D1455" s="12">
        <v>1</v>
      </c>
      <c r="E1455" s="12" t="s">
        <v>415</v>
      </c>
      <c r="F1455" s="12" t="s">
        <v>34</v>
      </c>
      <c r="G1455" s="12" t="s">
        <v>11</v>
      </c>
      <c r="H1455" s="12">
        <v>13866153</v>
      </c>
      <c r="I1455" s="12" t="s">
        <v>416</v>
      </c>
      <c r="J1455" s="12" t="s">
        <v>417</v>
      </c>
    </row>
    <row r="1456" spans="1:10" ht="42" x14ac:dyDescent="0.2">
      <c r="A1456" s="12" t="s">
        <v>85</v>
      </c>
      <c r="B1456" s="12">
        <v>0</v>
      </c>
      <c r="C1456" s="12">
        <v>0</v>
      </c>
      <c r="D1456" s="12">
        <v>0</v>
      </c>
      <c r="E1456" s="12"/>
      <c r="F1456" s="12"/>
      <c r="G1456" s="12" t="s">
        <v>11</v>
      </c>
      <c r="H1456" s="12">
        <v>12000000</v>
      </c>
      <c r="I1456" s="12" t="s">
        <v>279</v>
      </c>
      <c r="J1456" s="12" t="s">
        <v>280</v>
      </c>
    </row>
    <row r="1457" spans="1:10" ht="70" x14ac:dyDescent="0.2">
      <c r="A1457" s="12" t="s">
        <v>9</v>
      </c>
      <c r="B1457" s="12">
        <v>1</v>
      </c>
      <c r="C1457" s="12">
        <v>1</v>
      </c>
      <c r="D1457" s="12">
        <v>0</v>
      </c>
      <c r="E1457" s="12" t="s">
        <v>351</v>
      </c>
      <c r="F1457" s="12"/>
      <c r="G1457" s="12" t="s">
        <v>11</v>
      </c>
      <c r="H1457" s="12">
        <v>10992191</v>
      </c>
      <c r="I1457" s="12" t="s">
        <v>279</v>
      </c>
      <c r="J1457" s="12" t="s">
        <v>280</v>
      </c>
    </row>
    <row r="1458" spans="1:10" ht="84" x14ac:dyDescent="0.2">
      <c r="A1458" s="12" t="s">
        <v>143</v>
      </c>
      <c r="B1458" s="12">
        <v>3</v>
      </c>
      <c r="C1458" s="12">
        <v>2</v>
      </c>
      <c r="D1458" s="12">
        <v>1</v>
      </c>
      <c r="E1458" s="12" t="s">
        <v>3249</v>
      </c>
      <c r="F1458" s="12" t="s">
        <v>34</v>
      </c>
      <c r="G1458" s="12" t="s">
        <v>11</v>
      </c>
      <c r="H1458" s="12">
        <v>8060856</v>
      </c>
      <c r="I1458" s="12" t="s">
        <v>45</v>
      </c>
      <c r="J1458" s="12" t="s">
        <v>46</v>
      </c>
    </row>
    <row r="1459" spans="1:10" ht="56" x14ac:dyDescent="0.2">
      <c r="A1459" s="12" t="s">
        <v>9</v>
      </c>
      <c r="B1459" s="12">
        <v>1</v>
      </c>
      <c r="C1459" s="12">
        <v>1</v>
      </c>
      <c r="D1459" s="12">
        <v>0</v>
      </c>
      <c r="E1459" s="12" t="s">
        <v>10</v>
      </c>
      <c r="F1459" s="12"/>
      <c r="G1459" s="12" t="s">
        <v>11</v>
      </c>
      <c r="H1459" s="12">
        <v>3253374</v>
      </c>
      <c r="I1459" s="12" t="s">
        <v>12</v>
      </c>
      <c r="J1459" s="12" t="s">
        <v>13</v>
      </c>
    </row>
    <row r="1460" spans="1:10" ht="70" x14ac:dyDescent="0.2">
      <c r="A1460" s="12" t="s">
        <v>243</v>
      </c>
      <c r="B1460" s="12">
        <v>2</v>
      </c>
      <c r="C1460" s="12">
        <v>1</v>
      </c>
      <c r="D1460" s="12">
        <v>1</v>
      </c>
      <c r="E1460" s="12" t="s">
        <v>123</v>
      </c>
      <c r="F1460" s="12" t="s">
        <v>124</v>
      </c>
      <c r="G1460" s="12" t="s">
        <v>11</v>
      </c>
      <c r="H1460" s="12">
        <v>6864613</v>
      </c>
      <c r="I1460" s="12" t="s">
        <v>125</v>
      </c>
      <c r="J1460" s="12" t="s">
        <v>126</v>
      </c>
    </row>
    <row r="1461" spans="1:10" ht="70" x14ac:dyDescent="0.2">
      <c r="A1461" s="12" t="s">
        <v>64</v>
      </c>
      <c r="B1461" s="12">
        <v>2</v>
      </c>
      <c r="C1461" s="12">
        <v>1</v>
      </c>
      <c r="D1461" s="12">
        <v>1</v>
      </c>
      <c r="E1461" s="12" t="s">
        <v>123</v>
      </c>
      <c r="F1461" s="12" t="s">
        <v>124</v>
      </c>
      <c r="G1461" s="12" t="s">
        <v>11</v>
      </c>
      <c r="H1461" s="12">
        <v>9438888</v>
      </c>
      <c r="I1461" s="12" t="s">
        <v>125</v>
      </c>
      <c r="J1461" s="12" t="s">
        <v>126</v>
      </c>
    </row>
    <row r="1462" spans="1:10" ht="140" x14ac:dyDescent="0.2">
      <c r="A1462" s="12" t="s">
        <v>9</v>
      </c>
      <c r="B1462" s="12">
        <v>1</v>
      </c>
      <c r="C1462" s="12">
        <v>1</v>
      </c>
      <c r="D1462" s="12">
        <v>0</v>
      </c>
      <c r="E1462" s="12" t="s">
        <v>149</v>
      </c>
      <c r="F1462" s="12"/>
      <c r="G1462" s="12" t="s">
        <v>11</v>
      </c>
      <c r="H1462" s="12">
        <v>15933667</v>
      </c>
      <c r="I1462" s="12" t="s">
        <v>292</v>
      </c>
      <c r="J1462" s="12" t="s">
        <v>293</v>
      </c>
    </row>
    <row r="1463" spans="1:10" ht="70" x14ac:dyDescent="0.2">
      <c r="A1463" s="12" t="s">
        <v>9</v>
      </c>
      <c r="B1463" s="12">
        <v>1</v>
      </c>
      <c r="C1463" s="12">
        <v>0</v>
      </c>
      <c r="D1463" s="12">
        <v>1</v>
      </c>
      <c r="E1463" s="12"/>
      <c r="F1463" s="12" t="s">
        <v>213</v>
      </c>
      <c r="G1463" s="12" t="s">
        <v>26</v>
      </c>
      <c r="H1463" s="12">
        <v>20842505</v>
      </c>
      <c r="I1463" s="12" t="s">
        <v>848</v>
      </c>
      <c r="J1463" s="12" t="s">
        <v>849</v>
      </c>
    </row>
    <row r="1464" spans="1:10" ht="140" x14ac:dyDescent="0.2">
      <c r="A1464" s="12" t="s">
        <v>92</v>
      </c>
      <c r="B1464" s="12">
        <v>2</v>
      </c>
      <c r="C1464" s="12">
        <v>1</v>
      </c>
      <c r="D1464" s="12">
        <v>1</v>
      </c>
      <c r="E1464" s="12" t="s">
        <v>524</v>
      </c>
      <c r="F1464" s="12" t="s">
        <v>34</v>
      </c>
      <c r="G1464" s="12" t="s">
        <v>11</v>
      </c>
      <c r="H1464" s="12">
        <v>4794713</v>
      </c>
      <c r="I1464" s="12" t="s">
        <v>35</v>
      </c>
      <c r="J1464" s="12" t="s">
        <v>36</v>
      </c>
    </row>
    <row r="1465" spans="1:10" ht="140" x14ac:dyDescent="0.2">
      <c r="A1465" s="12" t="s">
        <v>99</v>
      </c>
      <c r="B1465" s="12">
        <v>1</v>
      </c>
      <c r="C1465" s="12">
        <v>1</v>
      </c>
      <c r="D1465" s="12">
        <v>0</v>
      </c>
      <c r="E1465" s="12" t="s">
        <v>25</v>
      </c>
      <c r="F1465" s="12"/>
      <c r="G1465" s="12" t="s">
        <v>11</v>
      </c>
      <c r="H1465" s="12">
        <v>8298759</v>
      </c>
      <c r="I1465" s="12" t="s">
        <v>1459</v>
      </c>
      <c r="J1465" s="12" t="s">
        <v>1460</v>
      </c>
    </row>
    <row r="1466" spans="1:10" ht="112" x14ac:dyDescent="0.2">
      <c r="A1466" s="12" t="s">
        <v>17</v>
      </c>
      <c r="B1466" s="12">
        <v>2</v>
      </c>
      <c r="C1466" s="12">
        <v>1</v>
      </c>
      <c r="D1466" s="12">
        <v>1</v>
      </c>
      <c r="E1466" s="12" t="s">
        <v>3260</v>
      </c>
      <c r="F1466" s="12" t="s">
        <v>34</v>
      </c>
      <c r="G1466" s="12" t="s">
        <v>11</v>
      </c>
      <c r="H1466" s="12">
        <v>4201350</v>
      </c>
      <c r="I1466" s="12" t="s">
        <v>3261</v>
      </c>
      <c r="J1466" s="12" t="s">
        <v>3262</v>
      </c>
    </row>
    <row r="1467" spans="1:10" ht="84" x14ac:dyDescent="0.2">
      <c r="A1467" s="12" t="s">
        <v>92</v>
      </c>
      <c r="B1467" s="12">
        <v>1</v>
      </c>
      <c r="C1467" s="12">
        <v>1</v>
      </c>
      <c r="D1467" s="12">
        <v>0</v>
      </c>
      <c r="E1467" s="12" t="s">
        <v>51</v>
      </c>
      <c r="F1467" s="12"/>
      <c r="G1467" s="12" t="s">
        <v>11</v>
      </c>
      <c r="H1467" s="12">
        <v>7975099</v>
      </c>
      <c r="I1467" s="12" t="s">
        <v>53</v>
      </c>
      <c r="J1467" s="12" t="s">
        <v>54</v>
      </c>
    </row>
    <row r="1468" spans="1:10" ht="56" x14ac:dyDescent="0.2">
      <c r="A1468" s="12" t="s">
        <v>99</v>
      </c>
      <c r="B1468" s="12">
        <v>3</v>
      </c>
      <c r="C1468" s="12">
        <v>2</v>
      </c>
      <c r="D1468" s="12">
        <v>1</v>
      </c>
      <c r="E1468" s="12" t="s">
        <v>3268</v>
      </c>
      <c r="F1468" s="12" t="s">
        <v>34</v>
      </c>
      <c r="G1468" s="12" t="s">
        <v>11</v>
      </c>
      <c r="H1468" s="12">
        <v>6443440</v>
      </c>
      <c r="I1468" s="12" t="s">
        <v>416</v>
      </c>
      <c r="J1468" s="12" t="s">
        <v>417</v>
      </c>
    </row>
    <row r="1469" spans="1:10" ht="98" x14ac:dyDescent="0.2">
      <c r="A1469" s="12" t="s">
        <v>143</v>
      </c>
      <c r="B1469" s="12">
        <v>1</v>
      </c>
      <c r="C1469" s="12">
        <v>1</v>
      </c>
      <c r="D1469" s="12">
        <v>0</v>
      </c>
      <c r="E1469" s="12" t="s">
        <v>25</v>
      </c>
      <c r="F1469" s="12"/>
      <c r="G1469" s="12" t="s">
        <v>11</v>
      </c>
      <c r="H1469" s="12">
        <v>3820047</v>
      </c>
      <c r="I1469" s="12" t="s">
        <v>153</v>
      </c>
      <c r="J1469" s="12" t="s">
        <v>154</v>
      </c>
    </row>
    <row r="1470" spans="1:10" ht="98" x14ac:dyDescent="0.2">
      <c r="A1470" s="12" t="s">
        <v>77</v>
      </c>
      <c r="B1470" s="12">
        <v>1</v>
      </c>
      <c r="C1470" s="12">
        <v>1</v>
      </c>
      <c r="D1470" s="12">
        <v>0</v>
      </c>
      <c r="E1470" s="12" t="s">
        <v>25</v>
      </c>
      <c r="F1470" s="12"/>
      <c r="G1470" s="12" t="s">
        <v>11</v>
      </c>
      <c r="H1470" s="12">
        <v>5496511</v>
      </c>
      <c r="I1470" s="12" t="s">
        <v>196</v>
      </c>
      <c r="J1470" s="12" t="s">
        <v>197</v>
      </c>
    </row>
    <row r="1471" spans="1:10" ht="112" x14ac:dyDescent="0.2">
      <c r="A1471" s="12" t="s">
        <v>85</v>
      </c>
      <c r="B1471" s="12">
        <v>1</v>
      </c>
      <c r="C1471" s="12">
        <v>1</v>
      </c>
      <c r="D1471" s="12">
        <v>0</v>
      </c>
      <c r="E1471" s="12" t="s">
        <v>25</v>
      </c>
      <c r="F1471" s="12"/>
      <c r="G1471" s="12" t="s">
        <v>11</v>
      </c>
      <c r="H1471" s="12">
        <v>4443585</v>
      </c>
      <c r="I1471" s="12" t="s">
        <v>3275</v>
      </c>
      <c r="J1471" s="12" t="s">
        <v>3276</v>
      </c>
    </row>
    <row r="1472" spans="1:10" ht="84" x14ac:dyDescent="0.2">
      <c r="A1472" s="12" t="s">
        <v>582</v>
      </c>
      <c r="B1472" s="12">
        <v>2</v>
      </c>
      <c r="C1472" s="12">
        <v>1</v>
      </c>
      <c r="D1472" s="12">
        <v>1</v>
      </c>
      <c r="E1472" s="12" t="s">
        <v>123</v>
      </c>
      <c r="F1472" s="12" t="s">
        <v>124</v>
      </c>
      <c r="G1472" s="12" t="s">
        <v>11</v>
      </c>
      <c r="H1472" s="12">
        <v>6136680</v>
      </c>
      <c r="I1472" s="12" t="s">
        <v>646</v>
      </c>
      <c r="J1472" s="12" t="s">
        <v>647</v>
      </c>
    </row>
    <row r="1473" spans="1:10" ht="140" x14ac:dyDescent="0.2">
      <c r="A1473" s="12" t="s">
        <v>9</v>
      </c>
      <c r="B1473" s="12">
        <v>5</v>
      </c>
      <c r="C1473" s="12">
        <v>3</v>
      </c>
      <c r="D1473" s="12">
        <v>2</v>
      </c>
      <c r="E1473" s="12" t="s">
        <v>3280</v>
      </c>
      <c r="F1473" s="12" t="s">
        <v>823</v>
      </c>
      <c r="G1473" s="12" t="s">
        <v>26</v>
      </c>
      <c r="H1473" s="12">
        <v>13293141</v>
      </c>
      <c r="I1473" s="12" t="s">
        <v>292</v>
      </c>
      <c r="J1473" s="12" t="s">
        <v>293</v>
      </c>
    </row>
    <row r="1474" spans="1:10" ht="84" x14ac:dyDescent="0.2">
      <c r="A1474" s="12" t="s">
        <v>17</v>
      </c>
      <c r="B1474" s="12">
        <v>2</v>
      </c>
      <c r="C1474" s="12">
        <v>1</v>
      </c>
      <c r="D1474" s="12">
        <v>1</v>
      </c>
      <c r="E1474" s="12" t="s">
        <v>44</v>
      </c>
      <c r="F1474" s="12" t="s">
        <v>34</v>
      </c>
      <c r="G1474" s="12" t="s">
        <v>11</v>
      </c>
      <c r="H1474" s="12">
        <v>14438864</v>
      </c>
      <c r="I1474" s="12" t="s">
        <v>141</v>
      </c>
      <c r="J1474" s="12" t="s">
        <v>142</v>
      </c>
    </row>
    <row r="1475" spans="1:10" ht="70" x14ac:dyDescent="0.2">
      <c r="A1475" s="12" t="s">
        <v>9</v>
      </c>
      <c r="B1475" s="12">
        <v>1</v>
      </c>
      <c r="C1475" s="12">
        <v>1</v>
      </c>
      <c r="D1475" s="12">
        <v>0</v>
      </c>
      <c r="E1475" s="12" t="s">
        <v>351</v>
      </c>
      <c r="F1475" s="12"/>
      <c r="G1475" s="12" t="s">
        <v>26</v>
      </c>
      <c r="H1475" s="12">
        <v>9500000</v>
      </c>
      <c r="I1475" s="12" t="s">
        <v>3284</v>
      </c>
      <c r="J1475" s="12" t="s">
        <v>3285</v>
      </c>
    </row>
    <row r="1476" spans="1:10" ht="56" x14ac:dyDescent="0.2">
      <c r="A1476" s="12" t="s">
        <v>77</v>
      </c>
      <c r="B1476" s="12">
        <v>1</v>
      </c>
      <c r="C1476" s="12">
        <v>1</v>
      </c>
      <c r="D1476" s="12">
        <v>0</v>
      </c>
      <c r="E1476" s="12" t="s">
        <v>25</v>
      </c>
      <c r="F1476" s="12"/>
      <c r="G1476" s="12" t="s">
        <v>11</v>
      </c>
      <c r="H1476" s="12">
        <v>5579099</v>
      </c>
      <c r="I1476" s="12" t="s">
        <v>301</v>
      </c>
      <c r="J1476" s="12" t="s">
        <v>302</v>
      </c>
    </row>
    <row r="1477" spans="1:10" ht="84" x14ac:dyDescent="0.2">
      <c r="A1477" s="12" t="s">
        <v>9</v>
      </c>
      <c r="B1477" s="12">
        <v>0</v>
      </c>
      <c r="C1477" s="12">
        <v>0</v>
      </c>
      <c r="D1477" s="12">
        <v>0</v>
      </c>
      <c r="E1477" s="12"/>
      <c r="F1477" s="12"/>
      <c r="G1477" s="12" t="s">
        <v>26</v>
      </c>
      <c r="H1477" s="12">
        <v>4010504</v>
      </c>
      <c r="I1477" s="12" t="s">
        <v>3063</v>
      </c>
      <c r="J1477" s="12" t="s">
        <v>3064</v>
      </c>
    </row>
    <row r="1478" spans="1:10" ht="168" x14ac:dyDescent="0.2">
      <c r="A1478" s="12" t="s">
        <v>85</v>
      </c>
      <c r="B1478" s="12">
        <v>2</v>
      </c>
      <c r="C1478" s="12">
        <v>2</v>
      </c>
      <c r="D1478" s="12">
        <v>0</v>
      </c>
      <c r="E1478" s="12" t="s">
        <v>3292</v>
      </c>
      <c r="F1478" s="12"/>
      <c r="G1478" s="12" t="s">
        <v>11</v>
      </c>
      <c r="H1478" s="12">
        <v>3430733</v>
      </c>
      <c r="I1478" s="12" t="s">
        <v>2337</v>
      </c>
      <c r="J1478" s="12" t="s">
        <v>2338</v>
      </c>
    </row>
    <row r="1479" spans="1:10" ht="112" x14ac:dyDescent="0.2">
      <c r="A1479" s="12" t="s">
        <v>9</v>
      </c>
      <c r="B1479" s="12">
        <v>1</v>
      </c>
      <c r="C1479" s="12">
        <v>0</v>
      </c>
      <c r="D1479" s="12">
        <v>1</v>
      </c>
      <c r="E1479" s="12"/>
      <c r="F1479" s="12" t="s">
        <v>213</v>
      </c>
      <c r="G1479" s="12" t="s">
        <v>26</v>
      </c>
      <c r="H1479" s="12">
        <v>5700000</v>
      </c>
      <c r="I1479" s="12" t="s">
        <v>5359</v>
      </c>
      <c r="J1479" s="12" t="s">
        <v>5360</v>
      </c>
    </row>
    <row r="1480" spans="1:10" ht="84" x14ac:dyDescent="0.2">
      <c r="A1480" s="12" t="s">
        <v>117</v>
      </c>
      <c r="B1480" s="12">
        <v>2</v>
      </c>
      <c r="C1480" s="12">
        <v>1</v>
      </c>
      <c r="D1480" s="12">
        <v>1</v>
      </c>
      <c r="E1480" s="12" t="s">
        <v>44</v>
      </c>
      <c r="F1480" s="12" t="s">
        <v>34</v>
      </c>
      <c r="G1480" s="12" t="s">
        <v>11</v>
      </c>
      <c r="H1480" s="12">
        <v>4279503</v>
      </c>
      <c r="I1480" s="12" t="s">
        <v>141</v>
      </c>
      <c r="J1480" s="12" t="s">
        <v>142</v>
      </c>
    </row>
    <row r="1481" spans="1:10" ht="56" x14ac:dyDescent="0.2">
      <c r="A1481" s="12" t="s">
        <v>24</v>
      </c>
      <c r="B1481" s="12">
        <v>2</v>
      </c>
      <c r="C1481" s="12">
        <v>1</v>
      </c>
      <c r="D1481" s="12">
        <v>1</v>
      </c>
      <c r="E1481" s="12" t="s">
        <v>106</v>
      </c>
      <c r="F1481" s="12" t="s">
        <v>34</v>
      </c>
      <c r="G1481" s="12" t="s">
        <v>11</v>
      </c>
      <c r="H1481" s="12">
        <v>25157975</v>
      </c>
      <c r="I1481" s="12" t="s">
        <v>45</v>
      </c>
      <c r="J1481" s="12" t="s">
        <v>46</v>
      </c>
    </row>
    <row r="1482" spans="1:10" ht="98" x14ac:dyDescent="0.2">
      <c r="A1482" s="12" t="s">
        <v>17</v>
      </c>
      <c r="B1482" s="12">
        <v>4</v>
      </c>
      <c r="C1482" s="12">
        <v>3</v>
      </c>
      <c r="D1482" s="12">
        <v>1</v>
      </c>
      <c r="E1482" s="12" t="s">
        <v>3299</v>
      </c>
      <c r="F1482" s="12" t="s">
        <v>34</v>
      </c>
      <c r="G1482" s="12" t="s">
        <v>11</v>
      </c>
      <c r="H1482" s="12">
        <v>8125474</v>
      </c>
      <c r="I1482" s="12" t="s">
        <v>45</v>
      </c>
      <c r="J1482" s="12" t="s">
        <v>46</v>
      </c>
    </row>
    <row r="1483" spans="1:10" ht="56" x14ac:dyDescent="0.2">
      <c r="A1483" s="12" t="s">
        <v>50</v>
      </c>
      <c r="B1483" s="12">
        <v>2</v>
      </c>
      <c r="C1483" s="12">
        <v>1</v>
      </c>
      <c r="D1483" s="12">
        <v>1</v>
      </c>
      <c r="E1483" s="12" t="s">
        <v>44</v>
      </c>
      <c r="F1483" s="12" t="s">
        <v>34</v>
      </c>
      <c r="G1483" s="12" t="s">
        <v>11</v>
      </c>
      <c r="H1483" s="12">
        <v>3977150</v>
      </c>
      <c r="I1483" s="12" t="s">
        <v>45</v>
      </c>
      <c r="J1483" s="12" t="s">
        <v>46</v>
      </c>
    </row>
    <row r="1484" spans="1:10" ht="112" x14ac:dyDescent="0.2">
      <c r="A1484" s="12" t="s">
        <v>9</v>
      </c>
      <c r="B1484" s="12">
        <v>0</v>
      </c>
      <c r="C1484" s="12">
        <v>0</v>
      </c>
      <c r="D1484" s="12">
        <v>0</v>
      </c>
      <c r="E1484" s="12"/>
      <c r="F1484" s="12"/>
      <c r="G1484" s="12" t="s">
        <v>11</v>
      </c>
      <c r="H1484" s="12">
        <v>12047154</v>
      </c>
      <c r="I1484" s="12" t="s">
        <v>150</v>
      </c>
      <c r="J1484" s="12" t="s">
        <v>151</v>
      </c>
    </row>
    <row r="1485" spans="1:10" ht="56" x14ac:dyDescent="0.2">
      <c r="A1485" s="12" t="s">
        <v>92</v>
      </c>
      <c r="B1485" s="12">
        <v>1</v>
      </c>
      <c r="C1485" s="12">
        <v>1</v>
      </c>
      <c r="D1485" s="12">
        <v>0</v>
      </c>
      <c r="E1485" s="12" t="s">
        <v>25</v>
      </c>
      <c r="F1485" s="12"/>
      <c r="G1485" s="12" t="s">
        <v>11</v>
      </c>
      <c r="H1485" s="12">
        <v>13025937</v>
      </c>
      <c r="I1485" s="12" t="s">
        <v>301</v>
      </c>
      <c r="J1485" s="12" t="s">
        <v>302</v>
      </c>
    </row>
    <row r="1486" spans="1:10" ht="84" x14ac:dyDescent="0.2">
      <c r="A1486" s="12" t="s">
        <v>143</v>
      </c>
      <c r="B1486" s="12">
        <v>3</v>
      </c>
      <c r="C1486" s="12">
        <v>2</v>
      </c>
      <c r="D1486" s="12">
        <v>1</v>
      </c>
      <c r="E1486" s="12" t="s">
        <v>1468</v>
      </c>
      <c r="F1486" s="12" t="s">
        <v>34</v>
      </c>
      <c r="G1486" s="12" t="s">
        <v>11</v>
      </c>
      <c r="H1486" s="12">
        <v>8713993</v>
      </c>
      <c r="I1486" s="12" t="s">
        <v>771</v>
      </c>
      <c r="J1486" s="12" t="s">
        <v>772</v>
      </c>
    </row>
    <row r="1487" spans="1:10" ht="98" x14ac:dyDescent="0.2">
      <c r="A1487" s="12" t="s">
        <v>24</v>
      </c>
      <c r="B1487" s="12">
        <v>1</v>
      </c>
      <c r="C1487" s="12">
        <v>0</v>
      </c>
      <c r="D1487" s="12">
        <v>1</v>
      </c>
      <c r="E1487" s="12"/>
      <c r="F1487" s="12" t="s">
        <v>206</v>
      </c>
      <c r="G1487" s="12" t="s">
        <v>26</v>
      </c>
      <c r="H1487" s="12">
        <v>8019204</v>
      </c>
      <c r="I1487" s="12" t="s">
        <v>207</v>
      </c>
      <c r="J1487" s="12" t="s">
        <v>208</v>
      </c>
    </row>
    <row r="1488" spans="1:10" ht="42" x14ac:dyDescent="0.2">
      <c r="A1488" s="12" t="s">
        <v>24</v>
      </c>
      <c r="B1488" s="12">
        <v>0</v>
      </c>
      <c r="C1488" s="12">
        <v>0</v>
      </c>
      <c r="D1488" s="12">
        <v>0</v>
      </c>
      <c r="E1488" s="12"/>
      <c r="F1488" s="12"/>
      <c r="G1488" s="12" t="s">
        <v>26</v>
      </c>
      <c r="H1488" s="12">
        <v>8850000</v>
      </c>
      <c r="I1488" s="12" t="s">
        <v>279</v>
      </c>
      <c r="J1488" s="12" t="s">
        <v>280</v>
      </c>
    </row>
    <row r="1489" spans="1:10" ht="70" x14ac:dyDescent="0.2">
      <c r="A1489" s="12" t="s">
        <v>9</v>
      </c>
      <c r="B1489" s="12">
        <v>1</v>
      </c>
      <c r="C1489" s="12">
        <v>0</v>
      </c>
      <c r="D1489" s="12">
        <v>1</v>
      </c>
      <c r="E1489" s="12"/>
      <c r="F1489" s="12" t="s">
        <v>213</v>
      </c>
      <c r="G1489" s="12" t="s">
        <v>26</v>
      </c>
      <c r="H1489" s="12">
        <v>3096569</v>
      </c>
      <c r="I1489" s="12" t="s">
        <v>848</v>
      </c>
      <c r="J1489" s="12" t="s">
        <v>849</v>
      </c>
    </row>
    <row r="1490" spans="1:10" ht="168" x14ac:dyDescent="0.2">
      <c r="A1490" s="12" t="s">
        <v>9</v>
      </c>
      <c r="B1490" s="12">
        <v>4</v>
      </c>
      <c r="C1490" s="12">
        <v>3</v>
      </c>
      <c r="D1490" s="12">
        <v>1</v>
      </c>
      <c r="E1490" s="12" t="s">
        <v>3315</v>
      </c>
      <c r="F1490" s="12" t="s">
        <v>897</v>
      </c>
      <c r="G1490" s="12" t="s">
        <v>11</v>
      </c>
      <c r="H1490" s="12">
        <v>8353813</v>
      </c>
      <c r="I1490" s="12" t="s">
        <v>279</v>
      </c>
      <c r="J1490" s="12" t="s">
        <v>280</v>
      </c>
    </row>
    <row r="1491" spans="1:10" ht="84" x14ac:dyDescent="0.2">
      <c r="A1491" s="12" t="s">
        <v>64</v>
      </c>
      <c r="B1491" s="12">
        <v>1</v>
      </c>
      <c r="C1491" s="12">
        <v>1</v>
      </c>
      <c r="D1491" s="12">
        <v>0</v>
      </c>
      <c r="E1491" s="12" t="s">
        <v>25</v>
      </c>
      <c r="F1491" s="12"/>
      <c r="G1491" s="12" t="s">
        <v>11</v>
      </c>
      <c r="H1491" s="12">
        <v>3445906</v>
      </c>
      <c r="I1491" s="12" t="s">
        <v>3590</v>
      </c>
      <c r="J1491" s="12" t="s">
        <v>3591</v>
      </c>
    </row>
    <row r="1492" spans="1:10" ht="84" x14ac:dyDescent="0.2">
      <c r="A1492" s="12" t="s">
        <v>9</v>
      </c>
      <c r="B1492" s="12">
        <v>2</v>
      </c>
      <c r="C1492" s="12">
        <v>0</v>
      </c>
      <c r="D1492" s="12">
        <v>2</v>
      </c>
      <c r="E1492" s="12"/>
      <c r="F1492" s="12" t="s">
        <v>3319</v>
      </c>
      <c r="G1492" s="12" t="s">
        <v>26</v>
      </c>
      <c r="H1492" s="12">
        <v>5758637</v>
      </c>
      <c r="I1492" s="12" t="s">
        <v>2504</v>
      </c>
      <c r="J1492" s="12" t="s">
        <v>2505</v>
      </c>
    </row>
    <row r="1493" spans="1:10" ht="112" x14ac:dyDescent="0.2">
      <c r="A1493" s="12" t="s">
        <v>212</v>
      </c>
      <c r="B1493" s="12">
        <v>2</v>
      </c>
      <c r="C1493" s="12">
        <v>1</v>
      </c>
      <c r="D1493" s="12">
        <v>1</v>
      </c>
      <c r="E1493" s="12" t="s">
        <v>25</v>
      </c>
      <c r="F1493" s="12" t="s">
        <v>79</v>
      </c>
      <c r="G1493" s="12" t="s">
        <v>11</v>
      </c>
      <c r="H1493" s="12">
        <v>7739421</v>
      </c>
      <c r="I1493" s="12" t="s">
        <v>3275</v>
      </c>
      <c r="J1493" s="12" t="s">
        <v>3276</v>
      </c>
    </row>
    <row r="1494" spans="1:10" ht="140" x14ac:dyDescent="0.2">
      <c r="A1494" s="12" t="s">
        <v>64</v>
      </c>
      <c r="B1494" s="12">
        <v>2</v>
      </c>
      <c r="C1494" s="12">
        <v>1</v>
      </c>
      <c r="D1494" s="12">
        <v>1</v>
      </c>
      <c r="E1494" s="12" t="s">
        <v>123</v>
      </c>
      <c r="F1494" s="12" t="s">
        <v>124</v>
      </c>
      <c r="G1494" s="12" t="s">
        <v>11</v>
      </c>
      <c r="H1494" s="12">
        <v>6602790</v>
      </c>
      <c r="I1494" s="12" t="s">
        <v>35</v>
      </c>
      <c r="J1494" s="12" t="s">
        <v>36</v>
      </c>
    </row>
    <row r="1495" spans="1:10" ht="140" x14ac:dyDescent="0.2">
      <c r="A1495" s="12" t="s">
        <v>24</v>
      </c>
      <c r="B1495" s="12">
        <v>1</v>
      </c>
      <c r="C1495" s="12">
        <v>1</v>
      </c>
      <c r="D1495" s="12">
        <v>0</v>
      </c>
      <c r="E1495" s="12" t="s">
        <v>158</v>
      </c>
      <c r="F1495" s="12"/>
      <c r="G1495" s="12" t="s">
        <v>26</v>
      </c>
      <c r="H1495" s="12">
        <v>7334265</v>
      </c>
      <c r="I1495" s="12" t="s">
        <v>292</v>
      </c>
      <c r="J1495" s="12" t="s">
        <v>293</v>
      </c>
    </row>
    <row r="1496" spans="1:10" ht="112" x14ac:dyDescent="0.2">
      <c r="A1496" s="12" t="s">
        <v>101</v>
      </c>
      <c r="B1496" s="12">
        <v>1</v>
      </c>
      <c r="C1496" s="12">
        <v>1</v>
      </c>
      <c r="D1496" s="12">
        <v>0</v>
      </c>
      <c r="E1496" s="12" t="s">
        <v>25</v>
      </c>
      <c r="F1496" s="12"/>
      <c r="G1496" s="12" t="s">
        <v>11</v>
      </c>
      <c r="H1496" s="12">
        <v>10407830</v>
      </c>
      <c r="I1496" s="12" t="s">
        <v>551</v>
      </c>
      <c r="J1496" s="12" t="s">
        <v>552</v>
      </c>
    </row>
    <row r="1497" spans="1:10" ht="126" x14ac:dyDescent="0.2">
      <c r="A1497" s="12" t="s">
        <v>9</v>
      </c>
      <c r="B1497" s="12">
        <v>2</v>
      </c>
      <c r="C1497" s="12">
        <v>2</v>
      </c>
      <c r="D1497" s="12">
        <v>0</v>
      </c>
      <c r="E1497" s="12" t="s">
        <v>71</v>
      </c>
      <c r="F1497" s="12"/>
      <c r="G1497" s="12" t="s">
        <v>11</v>
      </c>
      <c r="H1497" s="12">
        <v>4083496</v>
      </c>
      <c r="I1497" s="12" t="s">
        <v>3682</v>
      </c>
      <c r="J1497" s="12" t="s">
        <v>3683</v>
      </c>
    </row>
    <row r="1498" spans="1:10" ht="84" x14ac:dyDescent="0.2">
      <c r="A1498" s="12" t="s">
        <v>17</v>
      </c>
      <c r="B1498" s="12">
        <v>1</v>
      </c>
      <c r="C1498" s="12">
        <v>0</v>
      </c>
      <c r="D1498" s="12">
        <v>1</v>
      </c>
      <c r="E1498" s="12"/>
      <c r="F1498" s="12" t="s">
        <v>34</v>
      </c>
      <c r="G1498" s="12" t="s">
        <v>11</v>
      </c>
      <c r="H1498" s="12">
        <v>2500000</v>
      </c>
      <c r="I1498" s="12" t="s">
        <v>141</v>
      </c>
      <c r="J1498" s="12" t="s">
        <v>142</v>
      </c>
    </row>
    <row r="1499" spans="1:10" ht="84" x14ac:dyDescent="0.2">
      <c r="A1499" s="12" t="s">
        <v>50</v>
      </c>
      <c r="B1499" s="12">
        <v>2</v>
      </c>
      <c r="C1499" s="12">
        <v>1</v>
      </c>
      <c r="D1499" s="12">
        <v>1</v>
      </c>
      <c r="E1499" s="12" t="s">
        <v>44</v>
      </c>
      <c r="F1499" s="12" t="s">
        <v>34</v>
      </c>
      <c r="G1499" s="12" t="s">
        <v>11</v>
      </c>
      <c r="H1499" s="12">
        <v>10810754</v>
      </c>
      <c r="I1499" s="12" t="s">
        <v>141</v>
      </c>
      <c r="J1499" s="12" t="s">
        <v>142</v>
      </c>
    </row>
    <row r="1500" spans="1:10" ht="126" x14ac:dyDescent="0.2">
      <c r="A1500" s="12" t="s">
        <v>9</v>
      </c>
      <c r="B1500" s="12">
        <v>2</v>
      </c>
      <c r="C1500" s="12">
        <v>2</v>
      </c>
      <c r="D1500" s="12">
        <v>0</v>
      </c>
      <c r="E1500" s="12" t="s">
        <v>71</v>
      </c>
      <c r="F1500" s="12"/>
      <c r="G1500" s="12" t="s">
        <v>11</v>
      </c>
      <c r="H1500" s="12">
        <v>3875045</v>
      </c>
      <c r="I1500" s="12" t="s">
        <v>1106</v>
      </c>
      <c r="J1500" s="12" t="s">
        <v>1107</v>
      </c>
    </row>
    <row r="1501" spans="1:10" ht="84" x14ac:dyDescent="0.2">
      <c r="A1501" s="12" t="s">
        <v>92</v>
      </c>
      <c r="B1501" s="12">
        <v>1</v>
      </c>
      <c r="C1501" s="12">
        <v>1</v>
      </c>
      <c r="D1501" s="12">
        <v>0</v>
      </c>
      <c r="E1501" s="12" t="s">
        <v>25</v>
      </c>
      <c r="F1501" s="12"/>
      <c r="G1501" s="12" t="s">
        <v>11</v>
      </c>
      <c r="H1501" s="12">
        <v>9232798</v>
      </c>
      <c r="I1501" s="12" t="s">
        <v>53</v>
      </c>
      <c r="J1501" s="12" t="s">
        <v>54</v>
      </c>
    </row>
    <row r="1502" spans="1:10" ht="98" x14ac:dyDescent="0.2">
      <c r="A1502" s="12" t="s">
        <v>17</v>
      </c>
      <c r="B1502" s="12">
        <v>2</v>
      </c>
      <c r="C1502" s="12">
        <v>0</v>
      </c>
      <c r="D1502" s="12">
        <v>2</v>
      </c>
      <c r="E1502" s="12"/>
      <c r="F1502" s="12" t="s">
        <v>388</v>
      </c>
      <c r="G1502" s="12" t="s">
        <v>26</v>
      </c>
      <c r="H1502" s="12">
        <v>7263754</v>
      </c>
      <c r="I1502" s="12" t="s">
        <v>3543</v>
      </c>
      <c r="J1502" s="12" t="s">
        <v>3544</v>
      </c>
    </row>
    <row r="1503" spans="1:10" ht="140" x14ac:dyDescent="0.2">
      <c r="A1503" s="12" t="s">
        <v>50</v>
      </c>
      <c r="B1503" s="12">
        <v>2</v>
      </c>
      <c r="C1503" s="12">
        <v>1</v>
      </c>
      <c r="D1503" s="12">
        <v>1</v>
      </c>
      <c r="E1503" s="12" t="s">
        <v>341</v>
      </c>
      <c r="F1503" s="12" t="s">
        <v>34</v>
      </c>
      <c r="G1503" s="12" t="s">
        <v>11</v>
      </c>
      <c r="H1503" s="12">
        <v>9023988</v>
      </c>
      <c r="I1503" s="12" t="s">
        <v>35</v>
      </c>
      <c r="J1503" s="12" t="s">
        <v>36</v>
      </c>
    </row>
    <row r="1504" spans="1:10" ht="84" x14ac:dyDescent="0.2">
      <c r="A1504" s="12" t="s">
        <v>9</v>
      </c>
      <c r="B1504" s="12">
        <v>2</v>
      </c>
      <c r="C1504" s="12">
        <v>1</v>
      </c>
      <c r="D1504" s="12">
        <v>1</v>
      </c>
      <c r="E1504" s="12" t="s">
        <v>44</v>
      </c>
      <c r="F1504" s="12" t="s">
        <v>34</v>
      </c>
      <c r="G1504" s="12" t="s">
        <v>11</v>
      </c>
      <c r="H1504" s="12">
        <v>5513260</v>
      </c>
      <c r="I1504" s="12" t="s">
        <v>141</v>
      </c>
      <c r="J1504" s="12" t="s">
        <v>142</v>
      </c>
    </row>
    <row r="1505" spans="1:10" ht="70" x14ac:dyDescent="0.2">
      <c r="A1505" s="12" t="s">
        <v>17</v>
      </c>
      <c r="B1505" s="12">
        <v>2</v>
      </c>
      <c r="C1505" s="12">
        <v>1</v>
      </c>
      <c r="D1505" s="12">
        <v>1</v>
      </c>
      <c r="E1505" s="12" t="s">
        <v>123</v>
      </c>
      <c r="F1505" s="12" t="s">
        <v>124</v>
      </c>
      <c r="G1505" s="12" t="s">
        <v>11</v>
      </c>
      <c r="H1505" s="12">
        <v>5028335</v>
      </c>
      <c r="I1505" s="12" t="s">
        <v>2527</v>
      </c>
      <c r="J1505" s="12" t="s">
        <v>2528</v>
      </c>
    </row>
    <row r="1506" spans="1:10" ht="84" x14ac:dyDescent="0.2">
      <c r="A1506" s="12" t="s">
        <v>105</v>
      </c>
      <c r="B1506" s="12">
        <v>2</v>
      </c>
      <c r="C1506" s="12">
        <v>1</v>
      </c>
      <c r="D1506" s="12">
        <v>1</v>
      </c>
      <c r="E1506" s="12" t="s">
        <v>33</v>
      </c>
      <c r="F1506" s="12" t="s">
        <v>34</v>
      </c>
      <c r="G1506" s="12" t="s">
        <v>11</v>
      </c>
      <c r="H1506" s="12">
        <v>5523696</v>
      </c>
      <c r="I1506" s="12" t="s">
        <v>141</v>
      </c>
      <c r="J1506" s="12" t="s">
        <v>142</v>
      </c>
    </row>
    <row r="1507" spans="1:10" ht="98" x14ac:dyDescent="0.2">
      <c r="A1507" s="12" t="s">
        <v>9</v>
      </c>
      <c r="B1507" s="12">
        <v>1</v>
      </c>
      <c r="C1507" s="12">
        <v>1</v>
      </c>
      <c r="D1507" s="12">
        <v>0</v>
      </c>
      <c r="E1507" s="12" t="s">
        <v>123</v>
      </c>
      <c r="F1507" s="12"/>
      <c r="G1507" s="12" t="s">
        <v>11</v>
      </c>
      <c r="H1507" s="12">
        <v>4404973</v>
      </c>
      <c r="I1507" s="12" t="s">
        <v>3343</v>
      </c>
      <c r="J1507" s="12" t="s">
        <v>3344</v>
      </c>
    </row>
    <row r="1508" spans="1:10" ht="84" x14ac:dyDescent="0.2">
      <c r="A1508" s="12" t="s">
        <v>9</v>
      </c>
      <c r="B1508" s="12">
        <v>0</v>
      </c>
      <c r="C1508" s="12">
        <v>0</v>
      </c>
      <c r="D1508" s="12">
        <v>0</v>
      </c>
      <c r="E1508" s="12"/>
      <c r="F1508" s="12"/>
      <c r="G1508" s="12" t="s">
        <v>26</v>
      </c>
      <c r="H1508" s="12">
        <v>4927620</v>
      </c>
      <c r="I1508" s="12" t="s">
        <v>3348</v>
      </c>
      <c r="J1508" s="12" t="s">
        <v>3349</v>
      </c>
    </row>
    <row r="1509" spans="1:10" ht="28" x14ac:dyDescent="0.2">
      <c r="A1509" s="12" t="s">
        <v>582</v>
      </c>
      <c r="B1509" s="12">
        <v>2</v>
      </c>
      <c r="C1509" s="12">
        <v>1</v>
      </c>
      <c r="D1509" s="12">
        <v>1</v>
      </c>
      <c r="E1509" s="12" t="s">
        <v>467</v>
      </c>
      <c r="F1509" s="12" t="s">
        <v>34</v>
      </c>
      <c r="G1509" s="12" t="s">
        <v>11</v>
      </c>
      <c r="H1509" s="12">
        <v>4461303</v>
      </c>
      <c r="I1509" s="12" t="s">
        <v>363</v>
      </c>
      <c r="J1509" s="12" t="s">
        <v>364</v>
      </c>
    </row>
    <row r="1510" spans="1:10" ht="98" x14ac:dyDescent="0.2">
      <c r="A1510" s="12" t="s">
        <v>9</v>
      </c>
      <c r="B1510" s="12">
        <v>4</v>
      </c>
      <c r="C1510" s="12">
        <v>2</v>
      </c>
      <c r="D1510" s="12">
        <v>2</v>
      </c>
      <c r="E1510" s="12" t="s">
        <v>5361</v>
      </c>
      <c r="F1510" s="12" t="s">
        <v>5362</v>
      </c>
      <c r="G1510" s="12" t="s">
        <v>11</v>
      </c>
      <c r="H1510" s="12">
        <v>7644869</v>
      </c>
      <c r="I1510" s="12" t="s">
        <v>2649</v>
      </c>
      <c r="J1510" s="12" t="s">
        <v>2650</v>
      </c>
    </row>
    <row r="1511" spans="1:10" ht="84" x14ac:dyDescent="0.2">
      <c r="A1511" s="12" t="s">
        <v>101</v>
      </c>
      <c r="B1511" s="12">
        <v>2</v>
      </c>
      <c r="C1511" s="12">
        <v>1</v>
      </c>
      <c r="D1511" s="12">
        <v>1</v>
      </c>
      <c r="E1511" s="12" t="s">
        <v>106</v>
      </c>
      <c r="F1511" s="12" t="s">
        <v>34</v>
      </c>
      <c r="G1511" s="12" t="s">
        <v>11</v>
      </c>
      <c r="H1511" s="12">
        <v>16474068</v>
      </c>
      <c r="I1511" s="12" t="s">
        <v>1006</v>
      </c>
      <c r="J1511" s="12" t="s">
        <v>1007</v>
      </c>
    </row>
    <row r="1512" spans="1:10" ht="126" x14ac:dyDescent="0.2">
      <c r="A1512" s="12" t="s">
        <v>9</v>
      </c>
      <c r="B1512" s="12">
        <v>1</v>
      </c>
      <c r="C1512" s="12">
        <v>1</v>
      </c>
      <c r="D1512" s="12">
        <v>0</v>
      </c>
      <c r="E1512" s="12" t="s">
        <v>65</v>
      </c>
      <c r="F1512" s="12"/>
      <c r="G1512" s="12" t="s">
        <v>11</v>
      </c>
      <c r="H1512" s="12">
        <v>6110233</v>
      </c>
      <c r="I1512" s="12" t="s">
        <v>66</v>
      </c>
      <c r="J1512" s="12" t="s">
        <v>67</v>
      </c>
    </row>
    <row r="1513" spans="1:10" ht="70" x14ac:dyDescent="0.2">
      <c r="A1513" s="12" t="s">
        <v>64</v>
      </c>
      <c r="B1513" s="12">
        <v>2</v>
      </c>
      <c r="C1513" s="12">
        <v>1</v>
      </c>
      <c r="D1513" s="12">
        <v>1</v>
      </c>
      <c r="E1513" s="12" t="s">
        <v>954</v>
      </c>
      <c r="F1513" s="12" t="s">
        <v>124</v>
      </c>
      <c r="G1513" s="12" t="s">
        <v>11</v>
      </c>
      <c r="H1513" s="12">
        <v>14204747</v>
      </c>
      <c r="I1513" s="12" t="s">
        <v>5363</v>
      </c>
      <c r="J1513" s="12" t="s">
        <v>5364</v>
      </c>
    </row>
    <row r="1514" spans="1:10" ht="56" x14ac:dyDescent="0.2">
      <c r="A1514" s="12" t="s">
        <v>9</v>
      </c>
      <c r="B1514" s="12">
        <v>2</v>
      </c>
      <c r="C1514" s="12">
        <v>1</v>
      </c>
      <c r="D1514" s="12">
        <v>1</v>
      </c>
      <c r="E1514" s="12" t="s">
        <v>10</v>
      </c>
      <c r="F1514" s="12" t="s">
        <v>159</v>
      </c>
      <c r="G1514" s="12" t="s">
        <v>11</v>
      </c>
      <c r="H1514" s="12">
        <v>9731731</v>
      </c>
      <c r="I1514" s="12" t="s">
        <v>12</v>
      </c>
      <c r="J1514" s="12" t="s">
        <v>13</v>
      </c>
    </row>
    <row r="1515" spans="1:10" ht="56" x14ac:dyDescent="0.2">
      <c r="A1515" s="12" t="s">
        <v>9</v>
      </c>
      <c r="B1515" s="12">
        <v>2</v>
      </c>
      <c r="C1515" s="12">
        <v>1</v>
      </c>
      <c r="D1515" s="12">
        <v>1</v>
      </c>
      <c r="E1515" s="12" t="s">
        <v>1213</v>
      </c>
      <c r="F1515" s="12" t="s">
        <v>159</v>
      </c>
      <c r="G1515" s="12" t="s">
        <v>26</v>
      </c>
      <c r="H1515" s="12">
        <v>4424723</v>
      </c>
      <c r="I1515" s="12" t="s">
        <v>2488</v>
      </c>
      <c r="J1515" s="12" t="s">
        <v>2489</v>
      </c>
    </row>
    <row r="1516" spans="1:10" ht="84" x14ac:dyDescent="0.2">
      <c r="A1516" s="12" t="s">
        <v>143</v>
      </c>
      <c r="B1516" s="12">
        <v>2</v>
      </c>
      <c r="C1516" s="12">
        <v>1</v>
      </c>
      <c r="D1516" s="12">
        <v>1</v>
      </c>
      <c r="E1516" s="12" t="s">
        <v>2852</v>
      </c>
      <c r="F1516" s="12" t="s">
        <v>34</v>
      </c>
      <c r="G1516" s="12" t="s">
        <v>11</v>
      </c>
      <c r="H1516" s="12">
        <v>17067296</v>
      </c>
      <c r="I1516" s="12" t="s">
        <v>646</v>
      </c>
      <c r="J1516" s="12" t="s">
        <v>647</v>
      </c>
    </row>
    <row r="1517" spans="1:10" ht="140" x14ac:dyDescent="0.2">
      <c r="A1517" s="12" t="s">
        <v>99</v>
      </c>
      <c r="B1517" s="12">
        <v>5</v>
      </c>
      <c r="C1517" s="12">
        <v>4</v>
      </c>
      <c r="D1517" s="12">
        <v>1</v>
      </c>
      <c r="E1517" s="12" t="s">
        <v>5365</v>
      </c>
      <c r="F1517" s="12" t="s">
        <v>34</v>
      </c>
      <c r="G1517" s="12" t="s">
        <v>11</v>
      </c>
      <c r="H1517" s="12">
        <v>8095174</v>
      </c>
      <c r="I1517" s="12" t="s">
        <v>45</v>
      </c>
      <c r="J1517" s="12" t="s">
        <v>46</v>
      </c>
    </row>
    <row r="1518" spans="1:10" ht="70" x14ac:dyDescent="0.2">
      <c r="A1518" s="12" t="s">
        <v>143</v>
      </c>
      <c r="B1518" s="12">
        <v>1</v>
      </c>
      <c r="C1518" s="12">
        <v>1</v>
      </c>
      <c r="D1518" s="12">
        <v>0</v>
      </c>
      <c r="E1518" s="12" t="s">
        <v>123</v>
      </c>
      <c r="F1518" s="12"/>
      <c r="G1518" s="12" t="s">
        <v>11</v>
      </c>
      <c r="H1518" s="12">
        <v>8702695</v>
      </c>
      <c r="I1518" s="12" t="s">
        <v>125</v>
      </c>
      <c r="J1518" s="12" t="s">
        <v>126</v>
      </c>
    </row>
    <row r="1519" spans="1:10" ht="140" x14ac:dyDescent="0.2">
      <c r="A1519" s="12" t="s">
        <v>9</v>
      </c>
      <c r="B1519" s="12">
        <v>2</v>
      </c>
      <c r="C1519" s="12">
        <v>1</v>
      </c>
      <c r="D1519" s="12">
        <v>1</v>
      </c>
      <c r="E1519" s="12" t="s">
        <v>5193</v>
      </c>
      <c r="F1519" s="12" t="s">
        <v>34</v>
      </c>
      <c r="G1519" s="12" t="s">
        <v>11</v>
      </c>
      <c r="H1519" s="12">
        <v>7600000</v>
      </c>
      <c r="I1519" s="12" t="s">
        <v>35</v>
      </c>
      <c r="J1519" s="12" t="s">
        <v>36</v>
      </c>
    </row>
    <row r="1520" spans="1:10" ht="56" x14ac:dyDescent="0.2">
      <c r="A1520" s="12" t="s">
        <v>92</v>
      </c>
      <c r="B1520" s="12">
        <v>2</v>
      </c>
      <c r="C1520" s="12">
        <v>1</v>
      </c>
      <c r="D1520" s="12">
        <v>1</v>
      </c>
      <c r="E1520" s="12" t="s">
        <v>415</v>
      </c>
      <c r="F1520" s="12" t="s">
        <v>34</v>
      </c>
      <c r="G1520" s="12" t="s">
        <v>11</v>
      </c>
      <c r="H1520" s="12">
        <v>7527429</v>
      </c>
      <c r="I1520" s="12" t="s">
        <v>45</v>
      </c>
      <c r="J1520" s="12" t="s">
        <v>46</v>
      </c>
    </row>
    <row r="1521" spans="1:10" ht="140" x14ac:dyDescent="0.2">
      <c r="A1521" s="12" t="s">
        <v>32</v>
      </c>
      <c r="B1521" s="12">
        <v>2</v>
      </c>
      <c r="C1521" s="12">
        <v>1</v>
      </c>
      <c r="D1521" s="12">
        <v>1</v>
      </c>
      <c r="E1521" s="12" t="s">
        <v>106</v>
      </c>
      <c r="F1521" s="12" t="s">
        <v>34</v>
      </c>
      <c r="G1521" s="12" t="s">
        <v>11</v>
      </c>
      <c r="H1521" s="12">
        <v>4894362</v>
      </c>
      <c r="I1521" s="12" t="s">
        <v>35</v>
      </c>
      <c r="J1521" s="12" t="s">
        <v>36</v>
      </c>
    </row>
    <row r="1522" spans="1:10" ht="56" x14ac:dyDescent="0.2">
      <c r="A1522" s="12" t="s">
        <v>24</v>
      </c>
      <c r="B1522" s="12">
        <v>2</v>
      </c>
      <c r="C1522" s="12">
        <v>1</v>
      </c>
      <c r="D1522" s="12">
        <v>1</v>
      </c>
      <c r="E1522" s="12" t="s">
        <v>44</v>
      </c>
      <c r="F1522" s="12" t="s">
        <v>34</v>
      </c>
      <c r="G1522" s="12" t="s">
        <v>11</v>
      </c>
      <c r="H1522" s="12">
        <v>4283887</v>
      </c>
      <c r="I1522" s="12" t="s">
        <v>669</v>
      </c>
      <c r="J1522" s="12" t="s">
        <v>670</v>
      </c>
    </row>
    <row r="1523" spans="1:10" ht="112" x14ac:dyDescent="0.2">
      <c r="A1523" s="12" t="s">
        <v>17</v>
      </c>
      <c r="B1523" s="12">
        <v>1</v>
      </c>
      <c r="C1523" s="12">
        <v>1</v>
      </c>
      <c r="D1523" s="12">
        <v>0</v>
      </c>
      <c r="E1523" s="12" t="s">
        <v>65</v>
      </c>
      <c r="F1523" s="12"/>
      <c r="G1523" s="12" t="s">
        <v>11</v>
      </c>
      <c r="H1523" s="12">
        <v>3944700</v>
      </c>
      <c r="I1523" s="12" t="s">
        <v>863</v>
      </c>
      <c r="J1523" s="12" t="s">
        <v>864</v>
      </c>
    </row>
    <row r="1524" spans="1:10" ht="126" x14ac:dyDescent="0.2">
      <c r="A1524" s="12" t="s">
        <v>99</v>
      </c>
      <c r="B1524" s="12">
        <v>2</v>
      </c>
      <c r="C1524" s="12">
        <v>2</v>
      </c>
      <c r="D1524" s="12">
        <v>0</v>
      </c>
      <c r="E1524" s="12" t="s">
        <v>5291</v>
      </c>
      <c r="F1524" s="12"/>
      <c r="G1524" s="12" t="s">
        <v>11</v>
      </c>
      <c r="H1524" s="12">
        <v>7816345</v>
      </c>
      <c r="I1524" s="12" t="s">
        <v>5366</v>
      </c>
      <c r="J1524" s="12" t="s">
        <v>5367</v>
      </c>
    </row>
    <row r="1525" spans="1:10" ht="112" x14ac:dyDescent="0.2">
      <c r="A1525" s="12" t="s">
        <v>9</v>
      </c>
      <c r="B1525" s="12">
        <v>0</v>
      </c>
      <c r="C1525" s="12">
        <v>0</v>
      </c>
      <c r="D1525" s="12">
        <v>0</v>
      </c>
      <c r="E1525" s="12"/>
      <c r="F1525" s="12"/>
      <c r="G1525" s="12" t="s">
        <v>26</v>
      </c>
      <c r="H1525" s="12">
        <v>10957416</v>
      </c>
      <c r="I1525" s="12" t="s">
        <v>863</v>
      </c>
      <c r="J1525" s="12" t="s">
        <v>864</v>
      </c>
    </row>
    <row r="1526" spans="1:10" ht="84" x14ac:dyDescent="0.2">
      <c r="A1526" s="12" t="s">
        <v>32</v>
      </c>
      <c r="B1526" s="12">
        <v>2</v>
      </c>
      <c r="C1526" s="12">
        <v>1</v>
      </c>
      <c r="D1526" s="12">
        <v>1</v>
      </c>
      <c r="E1526" s="12" t="s">
        <v>44</v>
      </c>
      <c r="F1526" s="12" t="s">
        <v>34</v>
      </c>
      <c r="G1526" s="12" t="s">
        <v>11</v>
      </c>
      <c r="H1526" s="12">
        <v>5545884</v>
      </c>
      <c r="I1526" s="12" t="s">
        <v>141</v>
      </c>
      <c r="J1526" s="12" t="s">
        <v>142</v>
      </c>
    </row>
    <row r="1527" spans="1:10" ht="112" x14ac:dyDescent="0.2">
      <c r="A1527" s="12" t="s">
        <v>9</v>
      </c>
      <c r="B1527" s="12">
        <v>1</v>
      </c>
      <c r="C1527" s="12">
        <v>1</v>
      </c>
      <c r="D1527" s="12">
        <v>0</v>
      </c>
      <c r="E1527" s="12" t="s">
        <v>149</v>
      </c>
      <c r="F1527" s="12"/>
      <c r="G1527" s="12" t="s">
        <v>26</v>
      </c>
      <c r="H1527" s="12">
        <v>9506647</v>
      </c>
      <c r="I1527" s="12" t="s">
        <v>58</v>
      </c>
      <c r="J1527" s="12" t="s">
        <v>59</v>
      </c>
    </row>
    <row r="1528" spans="1:10" ht="112" x14ac:dyDescent="0.2">
      <c r="A1528" s="12" t="s">
        <v>92</v>
      </c>
      <c r="B1528" s="12">
        <v>1</v>
      </c>
      <c r="C1528" s="12">
        <v>1</v>
      </c>
      <c r="D1528" s="12">
        <v>0</v>
      </c>
      <c r="E1528" s="12" t="s">
        <v>351</v>
      </c>
      <c r="F1528" s="12"/>
      <c r="G1528" s="12" t="s">
        <v>11</v>
      </c>
      <c r="H1528" s="12">
        <v>3248881</v>
      </c>
      <c r="I1528" s="12" t="s">
        <v>5319</v>
      </c>
      <c r="J1528" s="12" t="s">
        <v>5320</v>
      </c>
    </row>
    <row r="1529" spans="1:10" ht="84" x14ac:dyDescent="0.2">
      <c r="A1529" s="12" t="s">
        <v>9</v>
      </c>
      <c r="B1529" s="12">
        <v>1</v>
      </c>
      <c r="C1529" s="12">
        <v>1</v>
      </c>
      <c r="D1529" s="12">
        <v>0</v>
      </c>
      <c r="E1529" s="12" t="s">
        <v>51</v>
      </c>
      <c r="F1529" s="12"/>
      <c r="G1529" s="12" t="s">
        <v>11</v>
      </c>
      <c r="H1529" s="12">
        <v>15364997</v>
      </c>
      <c r="I1529" s="12" t="s">
        <v>53</v>
      </c>
      <c r="J1529" s="12" t="s">
        <v>54</v>
      </c>
    </row>
    <row r="1530" spans="1:10" ht="140" x14ac:dyDescent="0.2">
      <c r="A1530" s="12" t="s">
        <v>9</v>
      </c>
      <c r="B1530" s="12">
        <v>1</v>
      </c>
      <c r="C1530" s="12">
        <v>0</v>
      </c>
      <c r="D1530" s="12">
        <v>1</v>
      </c>
      <c r="E1530" s="12"/>
      <c r="F1530" s="12" t="s">
        <v>213</v>
      </c>
      <c r="G1530" s="12" t="s">
        <v>26</v>
      </c>
      <c r="H1530" s="12">
        <v>6801080</v>
      </c>
      <c r="I1530" s="12" t="s">
        <v>5368</v>
      </c>
      <c r="J1530" s="12" t="s">
        <v>5369</v>
      </c>
    </row>
    <row r="1531" spans="1:10" ht="84" x14ac:dyDescent="0.2">
      <c r="A1531" s="12" t="s">
        <v>92</v>
      </c>
      <c r="B1531" s="12">
        <v>2</v>
      </c>
      <c r="C1531" s="12">
        <v>1</v>
      </c>
      <c r="D1531" s="12">
        <v>1</v>
      </c>
      <c r="E1531" s="12" t="s">
        <v>44</v>
      </c>
      <c r="F1531" s="12" t="s">
        <v>34</v>
      </c>
      <c r="G1531" s="12" t="s">
        <v>11</v>
      </c>
      <c r="H1531" s="12">
        <v>7493925</v>
      </c>
      <c r="I1531" s="12" t="s">
        <v>141</v>
      </c>
      <c r="J1531" s="12" t="s">
        <v>142</v>
      </c>
    </row>
    <row r="1532" spans="1:10" ht="140" x14ac:dyDescent="0.2">
      <c r="A1532" s="12" t="s">
        <v>50</v>
      </c>
      <c r="B1532" s="12">
        <v>2</v>
      </c>
      <c r="C1532" s="12">
        <v>1</v>
      </c>
      <c r="D1532" s="12">
        <v>1</v>
      </c>
      <c r="E1532" s="12" t="s">
        <v>106</v>
      </c>
      <c r="F1532" s="12" t="s">
        <v>34</v>
      </c>
      <c r="G1532" s="12" t="s">
        <v>11</v>
      </c>
      <c r="H1532" s="12">
        <v>5790700</v>
      </c>
      <c r="I1532" s="12" t="s">
        <v>35</v>
      </c>
      <c r="J1532" s="12" t="s">
        <v>36</v>
      </c>
    </row>
    <row r="1533" spans="1:10" ht="84" x14ac:dyDescent="0.2">
      <c r="A1533" s="12" t="s">
        <v>117</v>
      </c>
      <c r="B1533" s="12">
        <v>3</v>
      </c>
      <c r="C1533" s="12">
        <v>2</v>
      </c>
      <c r="D1533" s="12">
        <v>1</v>
      </c>
      <c r="E1533" s="12" t="s">
        <v>1468</v>
      </c>
      <c r="F1533" s="12" t="s">
        <v>34</v>
      </c>
      <c r="G1533" s="12" t="s">
        <v>11</v>
      </c>
      <c r="H1533" s="12">
        <v>7140931</v>
      </c>
      <c r="I1533" s="12" t="s">
        <v>1660</v>
      </c>
      <c r="J1533" s="12" t="s">
        <v>1661</v>
      </c>
    </row>
    <row r="1534" spans="1:10" ht="84" x14ac:dyDescent="0.2">
      <c r="A1534" s="12" t="s">
        <v>550</v>
      </c>
      <c r="B1534" s="12">
        <v>2</v>
      </c>
      <c r="C1534" s="12">
        <v>1</v>
      </c>
      <c r="D1534" s="12">
        <v>1</v>
      </c>
      <c r="E1534" s="12" t="s">
        <v>44</v>
      </c>
      <c r="F1534" s="12" t="s">
        <v>34</v>
      </c>
      <c r="G1534" s="12" t="s">
        <v>11</v>
      </c>
      <c r="H1534" s="12">
        <v>7912292</v>
      </c>
      <c r="I1534" s="12" t="s">
        <v>141</v>
      </c>
      <c r="J1534" s="12" t="s">
        <v>142</v>
      </c>
    </row>
    <row r="1535" spans="1:10" ht="70" x14ac:dyDescent="0.2">
      <c r="A1535" s="12" t="s">
        <v>212</v>
      </c>
      <c r="B1535" s="12">
        <v>1</v>
      </c>
      <c r="C1535" s="12">
        <v>1</v>
      </c>
      <c r="D1535" s="12">
        <v>0</v>
      </c>
      <c r="E1535" s="12" t="s">
        <v>123</v>
      </c>
      <c r="F1535" s="12"/>
      <c r="G1535" s="12" t="s">
        <v>11</v>
      </c>
      <c r="H1535" s="12">
        <v>3875085</v>
      </c>
      <c r="I1535" s="12" t="s">
        <v>125</v>
      </c>
      <c r="J1535" s="12" t="s">
        <v>126</v>
      </c>
    </row>
    <row r="1536" spans="1:10" ht="140" x14ac:dyDescent="0.2">
      <c r="A1536" s="12" t="s">
        <v>143</v>
      </c>
      <c r="B1536" s="12">
        <v>2</v>
      </c>
      <c r="C1536" s="12">
        <v>1</v>
      </c>
      <c r="D1536" s="12">
        <v>1</v>
      </c>
      <c r="E1536" s="12" t="s">
        <v>467</v>
      </c>
      <c r="F1536" s="12" t="s">
        <v>34</v>
      </c>
      <c r="G1536" s="12" t="s">
        <v>11</v>
      </c>
      <c r="H1536" s="12">
        <v>3994422</v>
      </c>
      <c r="I1536" s="12" t="s">
        <v>35</v>
      </c>
      <c r="J1536" s="12" t="s">
        <v>36</v>
      </c>
    </row>
    <row r="1537" spans="1:10" ht="84" x14ac:dyDescent="0.2">
      <c r="A1537" s="12" t="s">
        <v>101</v>
      </c>
      <c r="B1537" s="12">
        <v>2</v>
      </c>
      <c r="C1537" s="12">
        <v>1</v>
      </c>
      <c r="D1537" s="12">
        <v>1</v>
      </c>
      <c r="E1537" s="12" t="s">
        <v>44</v>
      </c>
      <c r="F1537" s="12" t="s">
        <v>34</v>
      </c>
      <c r="G1537" s="12" t="s">
        <v>11</v>
      </c>
      <c r="H1537" s="12">
        <v>2741657</v>
      </c>
      <c r="I1537" s="12" t="s">
        <v>141</v>
      </c>
      <c r="J1537" s="12" t="s">
        <v>142</v>
      </c>
    </row>
    <row r="1538" spans="1:10" ht="56" x14ac:dyDescent="0.2">
      <c r="A1538" s="12" t="s">
        <v>9</v>
      </c>
      <c r="B1538" s="12">
        <v>1</v>
      </c>
      <c r="C1538" s="12">
        <v>0</v>
      </c>
      <c r="D1538" s="12">
        <v>1</v>
      </c>
      <c r="E1538" s="12"/>
      <c r="F1538" s="12" t="s">
        <v>124</v>
      </c>
      <c r="G1538" s="12" t="s">
        <v>26</v>
      </c>
      <c r="H1538" s="12">
        <v>14472618</v>
      </c>
      <c r="I1538" s="12" t="s">
        <v>214</v>
      </c>
      <c r="J1538" s="12" t="s">
        <v>215</v>
      </c>
    </row>
    <row r="1539" spans="1:10" ht="84" x14ac:dyDescent="0.2">
      <c r="A1539" s="12" t="s">
        <v>64</v>
      </c>
      <c r="B1539" s="12">
        <v>2</v>
      </c>
      <c r="C1539" s="12">
        <v>1</v>
      </c>
      <c r="D1539" s="12">
        <v>1</v>
      </c>
      <c r="E1539" s="12" t="s">
        <v>106</v>
      </c>
      <c r="F1539" s="12" t="s">
        <v>34</v>
      </c>
      <c r="G1539" s="12" t="s">
        <v>11</v>
      </c>
      <c r="H1539" s="12">
        <v>6074869</v>
      </c>
      <c r="I1539" s="12" t="s">
        <v>107</v>
      </c>
      <c r="J1539" s="12" t="s">
        <v>108</v>
      </c>
    </row>
    <row r="1540" spans="1:10" ht="56" x14ac:dyDescent="0.2">
      <c r="A1540" s="12" t="s">
        <v>32</v>
      </c>
      <c r="B1540" s="12">
        <v>2</v>
      </c>
      <c r="C1540" s="12">
        <v>1</v>
      </c>
      <c r="D1540" s="12">
        <v>1</v>
      </c>
      <c r="E1540" s="12" t="s">
        <v>341</v>
      </c>
      <c r="F1540" s="12" t="s">
        <v>34</v>
      </c>
      <c r="G1540" s="12" t="s">
        <v>11</v>
      </c>
      <c r="H1540" s="12">
        <v>4527414</v>
      </c>
      <c r="I1540" s="12" t="s">
        <v>853</v>
      </c>
      <c r="J1540" s="12" t="s">
        <v>854</v>
      </c>
    </row>
    <row r="1541" spans="1:10" ht="112" x14ac:dyDescent="0.2">
      <c r="A1541" s="12" t="s">
        <v>17</v>
      </c>
      <c r="B1541" s="12">
        <v>2</v>
      </c>
      <c r="C1541" s="12">
        <v>1</v>
      </c>
      <c r="D1541" s="12">
        <v>1</v>
      </c>
      <c r="E1541" s="12" t="s">
        <v>273</v>
      </c>
      <c r="F1541" s="12" t="s">
        <v>34</v>
      </c>
      <c r="G1541" s="12" t="s">
        <v>11</v>
      </c>
      <c r="H1541" s="12">
        <v>6148593</v>
      </c>
      <c r="I1541" s="12" t="s">
        <v>274</v>
      </c>
      <c r="J1541" s="12" t="s">
        <v>275</v>
      </c>
    </row>
    <row r="1542" spans="1:10" ht="70" x14ac:dyDescent="0.2">
      <c r="A1542" s="12" t="s">
        <v>50</v>
      </c>
      <c r="B1542" s="12">
        <v>1</v>
      </c>
      <c r="C1542" s="12">
        <v>1</v>
      </c>
      <c r="D1542" s="12">
        <v>0</v>
      </c>
      <c r="E1542" s="12" t="s">
        <v>25</v>
      </c>
      <c r="F1542" s="12"/>
      <c r="G1542" s="12" t="s">
        <v>11</v>
      </c>
      <c r="H1542" s="12">
        <v>2678336</v>
      </c>
      <c r="I1542" s="12" t="s">
        <v>3400</v>
      </c>
      <c r="J1542" s="12" t="s">
        <v>3401</v>
      </c>
    </row>
    <row r="1543" spans="1:10" ht="182" x14ac:dyDescent="0.2">
      <c r="A1543" s="12" t="s">
        <v>105</v>
      </c>
      <c r="B1543" s="12">
        <v>1</v>
      </c>
      <c r="C1543" s="12">
        <v>1</v>
      </c>
      <c r="D1543" s="12">
        <v>0</v>
      </c>
      <c r="E1543" s="12" t="s">
        <v>25</v>
      </c>
      <c r="F1543" s="12"/>
      <c r="G1543" s="12" t="s">
        <v>11</v>
      </c>
      <c r="H1543" s="12">
        <v>9908568</v>
      </c>
      <c r="I1543" s="12" t="s">
        <v>817</v>
      </c>
      <c r="J1543" s="12" t="s">
        <v>818</v>
      </c>
    </row>
    <row r="1544" spans="1:10" ht="140" x14ac:dyDescent="0.2">
      <c r="A1544" s="12" t="s">
        <v>143</v>
      </c>
      <c r="B1544" s="12">
        <v>2</v>
      </c>
      <c r="C1544" s="12">
        <v>1</v>
      </c>
      <c r="D1544" s="12">
        <v>1</v>
      </c>
      <c r="E1544" s="12" t="s">
        <v>341</v>
      </c>
      <c r="F1544" s="12" t="s">
        <v>34</v>
      </c>
      <c r="G1544" s="12" t="s">
        <v>11</v>
      </c>
      <c r="H1544" s="12">
        <v>4595580</v>
      </c>
      <c r="I1544" s="12" t="s">
        <v>35</v>
      </c>
      <c r="J1544" s="12" t="s">
        <v>36</v>
      </c>
    </row>
    <row r="1545" spans="1:10" ht="56" x14ac:dyDescent="0.2">
      <c r="A1545" s="12" t="s">
        <v>9</v>
      </c>
      <c r="B1545" s="12">
        <v>2</v>
      </c>
      <c r="C1545" s="12">
        <v>1</v>
      </c>
      <c r="D1545" s="12">
        <v>1</v>
      </c>
      <c r="E1545" s="12" t="s">
        <v>10</v>
      </c>
      <c r="F1545" s="12" t="s">
        <v>159</v>
      </c>
      <c r="G1545" s="12" t="s">
        <v>11</v>
      </c>
      <c r="H1545" s="12">
        <v>5052117</v>
      </c>
      <c r="I1545" s="12" t="s">
        <v>12</v>
      </c>
      <c r="J1545" s="12" t="s">
        <v>13</v>
      </c>
    </row>
    <row r="1546" spans="1:10" ht="56" x14ac:dyDescent="0.2">
      <c r="A1546" s="12" t="s">
        <v>9</v>
      </c>
      <c r="B1546" s="12">
        <v>2</v>
      </c>
      <c r="C1546" s="12">
        <v>0</v>
      </c>
      <c r="D1546" s="12">
        <v>2</v>
      </c>
      <c r="E1546" s="12"/>
      <c r="F1546" s="12" t="s">
        <v>3319</v>
      </c>
      <c r="G1546" s="12" t="s">
        <v>26</v>
      </c>
      <c r="H1546" s="12">
        <v>7165696</v>
      </c>
      <c r="I1546" s="12" t="s">
        <v>5370</v>
      </c>
      <c r="J1546" s="12" t="s">
        <v>5371</v>
      </c>
    </row>
    <row r="1547" spans="1:10" ht="112" x14ac:dyDescent="0.2">
      <c r="A1547" s="12" t="s">
        <v>212</v>
      </c>
      <c r="B1547" s="12">
        <v>1</v>
      </c>
      <c r="C1547" s="12">
        <v>1</v>
      </c>
      <c r="D1547" s="12">
        <v>0</v>
      </c>
      <c r="E1547" s="12" t="s">
        <v>25</v>
      </c>
      <c r="F1547" s="12"/>
      <c r="G1547" s="12" t="s">
        <v>26</v>
      </c>
      <c r="H1547" s="12">
        <v>10083720</v>
      </c>
      <c r="I1547" s="12" t="s">
        <v>58</v>
      </c>
      <c r="J1547" s="12" t="s">
        <v>59</v>
      </c>
    </row>
    <row r="1548" spans="1:10" ht="56" x14ac:dyDescent="0.2">
      <c r="A1548" s="12" t="s">
        <v>92</v>
      </c>
      <c r="B1548" s="12">
        <v>2</v>
      </c>
      <c r="C1548" s="12">
        <v>1</v>
      </c>
      <c r="D1548" s="12">
        <v>1</v>
      </c>
      <c r="E1548" s="12" t="s">
        <v>467</v>
      </c>
      <c r="F1548" s="12" t="s">
        <v>34</v>
      </c>
      <c r="G1548" s="12" t="s">
        <v>11</v>
      </c>
      <c r="H1548" s="12">
        <v>4198609</v>
      </c>
      <c r="I1548" s="12" t="s">
        <v>45</v>
      </c>
      <c r="J1548" s="12" t="s">
        <v>46</v>
      </c>
    </row>
    <row r="1549" spans="1:10" ht="56" x14ac:dyDescent="0.2">
      <c r="A1549" s="12" t="s">
        <v>117</v>
      </c>
      <c r="B1549" s="12">
        <v>2</v>
      </c>
      <c r="C1549" s="12">
        <v>1</v>
      </c>
      <c r="D1549" s="12">
        <v>1</v>
      </c>
      <c r="E1549" s="12" t="s">
        <v>106</v>
      </c>
      <c r="F1549" s="12" t="s">
        <v>34</v>
      </c>
      <c r="G1549" s="12" t="s">
        <v>11</v>
      </c>
      <c r="H1549" s="12">
        <v>12878158</v>
      </c>
      <c r="I1549" s="12" t="s">
        <v>45</v>
      </c>
      <c r="J1549" s="12" t="s">
        <v>46</v>
      </c>
    </row>
    <row r="1550" spans="1:10" ht="56" x14ac:dyDescent="0.2">
      <c r="A1550" s="12" t="s">
        <v>32</v>
      </c>
      <c r="B1550" s="12">
        <v>2</v>
      </c>
      <c r="C1550" s="12">
        <v>1</v>
      </c>
      <c r="D1550" s="12">
        <v>1</v>
      </c>
      <c r="E1550" s="12" t="s">
        <v>668</v>
      </c>
      <c r="F1550" s="12" t="s">
        <v>34</v>
      </c>
      <c r="G1550" s="12" t="s">
        <v>11</v>
      </c>
      <c r="H1550" s="12">
        <v>14742708</v>
      </c>
      <c r="I1550" s="12" t="s">
        <v>669</v>
      </c>
      <c r="J1550" s="12" t="s">
        <v>670</v>
      </c>
    </row>
    <row r="1551" spans="1:10" ht="84" x14ac:dyDescent="0.2">
      <c r="A1551" s="12" t="s">
        <v>9</v>
      </c>
      <c r="B1551" s="12">
        <v>2</v>
      </c>
      <c r="C1551" s="12">
        <v>1</v>
      </c>
      <c r="D1551" s="12">
        <v>1</v>
      </c>
      <c r="E1551" s="12" t="s">
        <v>33</v>
      </c>
      <c r="F1551" s="12" t="s">
        <v>34</v>
      </c>
      <c r="G1551" s="12" t="s">
        <v>11</v>
      </c>
      <c r="H1551" s="12">
        <v>3600000</v>
      </c>
      <c r="I1551" s="12" t="s">
        <v>141</v>
      </c>
      <c r="J1551" s="12" t="s">
        <v>142</v>
      </c>
    </row>
    <row r="1552" spans="1:10" ht="84" x14ac:dyDescent="0.2">
      <c r="A1552" s="12" t="s">
        <v>92</v>
      </c>
      <c r="B1552" s="12">
        <v>0</v>
      </c>
      <c r="C1552" s="12">
        <v>0</v>
      </c>
      <c r="D1552" s="12">
        <v>0</v>
      </c>
      <c r="E1552" s="12"/>
      <c r="F1552" s="12"/>
      <c r="G1552" s="12" t="s">
        <v>26</v>
      </c>
      <c r="H1552" s="12">
        <v>8079965</v>
      </c>
      <c r="I1552" s="12" t="s">
        <v>2018</v>
      </c>
      <c r="J1552" s="12" t="s">
        <v>2019</v>
      </c>
    </row>
    <row r="1553" spans="1:10" ht="126" x14ac:dyDescent="0.2">
      <c r="A1553" s="12" t="s">
        <v>9</v>
      </c>
      <c r="B1553" s="12">
        <v>3</v>
      </c>
      <c r="C1553" s="12">
        <v>2</v>
      </c>
      <c r="D1553" s="12">
        <v>1</v>
      </c>
      <c r="E1553" s="12" t="s">
        <v>71</v>
      </c>
      <c r="F1553" s="12" t="s">
        <v>52</v>
      </c>
      <c r="G1553" s="12" t="s">
        <v>11</v>
      </c>
      <c r="H1553" s="12">
        <v>16242505</v>
      </c>
      <c r="I1553" s="12" t="s">
        <v>722</v>
      </c>
      <c r="J1553" s="12" t="s">
        <v>723</v>
      </c>
    </row>
    <row r="1554" spans="1:10" ht="56" x14ac:dyDescent="0.2">
      <c r="A1554" s="12" t="s">
        <v>101</v>
      </c>
      <c r="B1554" s="12">
        <v>2</v>
      </c>
      <c r="C1554" s="12">
        <v>1</v>
      </c>
      <c r="D1554" s="12">
        <v>1</v>
      </c>
      <c r="E1554" s="12" t="s">
        <v>341</v>
      </c>
      <c r="F1554" s="12" t="s">
        <v>34</v>
      </c>
      <c r="G1554" s="12" t="s">
        <v>11</v>
      </c>
      <c r="H1554" s="12">
        <v>15952850</v>
      </c>
      <c r="I1554" s="12" t="s">
        <v>383</v>
      </c>
      <c r="J1554" s="12" t="s">
        <v>384</v>
      </c>
    </row>
    <row r="1555" spans="1:10" ht="98" x14ac:dyDescent="0.2">
      <c r="A1555" s="12" t="s">
        <v>9</v>
      </c>
      <c r="B1555" s="12">
        <v>2</v>
      </c>
      <c r="C1555" s="12">
        <v>1</v>
      </c>
      <c r="D1555" s="12">
        <v>1</v>
      </c>
      <c r="E1555" s="12" t="s">
        <v>351</v>
      </c>
      <c r="F1555" s="12" t="s">
        <v>206</v>
      </c>
      <c r="G1555" s="12" t="s">
        <v>26</v>
      </c>
      <c r="H1555" s="12">
        <v>25374864</v>
      </c>
      <c r="I1555" s="12" t="s">
        <v>207</v>
      </c>
      <c r="J1555" s="12" t="s">
        <v>208</v>
      </c>
    </row>
    <row r="1556" spans="1:10" ht="126" x14ac:dyDescent="0.2">
      <c r="A1556" s="12" t="s">
        <v>101</v>
      </c>
      <c r="B1556" s="12">
        <v>1</v>
      </c>
      <c r="C1556" s="12">
        <v>1</v>
      </c>
      <c r="D1556" s="12">
        <v>0</v>
      </c>
      <c r="E1556" s="12" t="s">
        <v>25</v>
      </c>
      <c r="F1556" s="12"/>
      <c r="G1556" s="12" t="s">
        <v>11</v>
      </c>
      <c r="H1556" s="12">
        <v>9618828</v>
      </c>
      <c r="I1556" s="12" t="s">
        <v>27</v>
      </c>
      <c r="J1556" s="12" t="s">
        <v>28</v>
      </c>
    </row>
    <row r="1557" spans="1:10" ht="154" x14ac:dyDescent="0.2">
      <c r="A1557" s="12" t="s">
        <v>101</v>
      </c>
      <c r="B1557" s="12">
        <v>1</v>
      </c>
      <c r="C1557" s="12">
        <v>1</v>
      </c>
      <c r="D1557" s="12">
        <v>0</v>
      </c>
      <c r="E1557" s="12" t="s">
        <v>640</v>
      </c>
      <c r="F1557" s="12"/>
      <c r="G1557" s="12" t="s">
        <v>11</v>
      </c>
      <c r="H1557" s="12">
        <v>11105811</v>
      </c>
      <c r="I1557" s="12" t="s">
        <v>1547</v>
      </c>
      <c r="J1557" s="12" t="s">
        <v>1548</v>
      </c>
    </row>
    <row r="1558" spans="1:10" ht="70" x14ac:dyDescent="0.2">
      <c r="A1558" s="12" t="s">
        <v>9</v>
      </c>
      <c r="B1558" s="12">
        <v>2</v>
      </c>
      <c r="C1558" s="12">
        <v>1</v>
      </c>
      <c r="D1558" s="12">
        <v>1</v>
      </c>
      <c r="E1558" s="12" t="s">
        <v>44</v>
      </c>
      <c r="F1558" s="12" t="s">
        <v>34</v>
      </c>
      <c r="G1558" s="12" t="s">
        <v>11</v>
      </c>
      <c r="H1558" s="12">
        <v>5649492</v>
      </c>
      <c r="I1558" s="12" t="s">
        <v>2715</v>
      </c>
      <c r="J1558" s="12" t="s">
        <v>2716</v>
      </c>
    </row>
    <row r="1559" spans="1:10" ht="140" x14ac:dyDescent="0.2">
      <c r="A1559" s="12" t="s">
        <v>9</v>
      </c>
      <c r="B1559" s="12">
        <v>2</v>
      </c>
      <c r="C1559" s="12">
        <v>1</v>
      </c>
      <c r="D1559" s="12">
        <v>1</v>
      </c>
      <c r="E1559" s="12" t="s">
        <v>467</v>
      </c>
      <c r="F1559" s="12" t="s">
        <v>34</v>
      </c>
      <c r="G1559" s="12" t="s">
        <v>11</v>
      </c>
      <c r="H1559" s="12">
        <v>3461038</v>
      </c>
      <c r="I1559" s="12" t="s">
        <v>35</v>
      </c>
      <c r="J1559" s="12" t="s">
        <v>36</v>
      </c>
    </row>
    <row r="1560" spans="1:10" ht="56" x14ac:dyDescent="0.2">
      <c r="A1560" s="12" t="s">
        <v>92</v>
      </c>
      <c r="B1560" s="12">
        <v>2</v>
      </c>
      <c r="C1560" s="12">
        <v>1</v>
      </c>
      <c r="D1560" s="12">
        <v>1</v>
      </c>
      <c r="E1560" s="12" t="s">
        <v>467</v>
      </c>
      <c r="F1560" s="12" t="s">
        <v>34</v>
      </c>
      <c r="G1560" s="12" t="s">
        <v>11</v>
      </c>
      <c r="H1560" s="12">
        <v>17710366</v>
      </c>
      <c r="I1560" s="12" t="s">
        <v>45</v>
      </c>
      <c r="J1560" s="12" t="s">
        <v>46</v>
      </c>
    </row>
    <row r="1561" spans="1:10" ht="84" x14ac:dyDescent="0.2">
      <c r="A1561" s="12" t="s">
        <v>24</v>
      </c>
      <c r="B1561" s="12">
        <v>3</v>
      </c>
      <c r="C1561" s="12">
        <v>2</v>
      </c>
      <c r="D1561" s="12">
        <v>1</v>
      </c>
      <c r="E1561" s="12" t="s">
        <v>40</v>
      </c>
      <c r="F1561" s="12" t="s">
        <v>34</v>
      </c>
      <c r="G1561" s="12" t="s">
        <v>11</v>
      </c>
      <c r="H1561" s="12">
        <v>7430697</v>
      </c>
      <c r="I1561" s="12" t="s">
        <v>646</v>
      </c>
      <c r="J1561" s="12" t="s">
        <v>647</v>
      </c>
    </row>
    <row r="1562" spans="1:10" ht="42" x14ac:dyDescent="0.2">
      <c r="A1562" s="12" t="s">
        <v>99</v>
      </c>
      <c r="B1562" s="12">
        <v>2</v>
      </c>
      <c r="C1562" s="12">
        <v>1</v>
      </c>
      <c r="D1562" s="12">
        <v>1</v>
      </c>
      <c r="E1562" s="12" t="s">
        <v>467</v>
      </c>
      <c r="F1562" s="12" t="s">
        <v>34</v>
      </c>
      <c r="G1562" s="12" t="s">
        <v>11</v>
      </c>
      <c r="H1562" s="12">
        <v>8946323</v>
      </c>
      <c r="I1562" s="12" t="s">
        <v>363</v>
      </c>
      <c r="J1562" s="12" t="s">
        <v>364</v>
      </c>
    </row>
    <row r="1563" spans="1:10" ht="84" x14ac:dyDescent="0.2">
      <c r="A1563" s="12" t="s">
        <v>92</v>
      </c>
      <c r="B1563" s="12">
        <v>3</v>
      </c>
      <c r="C1563" s="12">
        <v>2</v>
      </c>
      <c r="D1563" s="12">
        <v>1</v>
      </c>
      <c r="E1563" s="12" t="s">
        <v>40</v>
      </c>
      <c r="F1563" s="12" t="s">
        <v>34</v>
      </c>
      <c r="G1563" s="12" t="s">
        <v>11</v>
      </c>
      <c r="H1563" s="12">
        <v>4320858</v>
      </c>
      <c r="I1563" s="12" t="s">
        <v>141</v>
      </c>
      <c r="J1563" s="12" t="s">
        <v>142</v>
      </c>
    </row>
    <row r="1564" spans="1:10" ht="56" x14ac:dyDescent="0.2">
      <c r="A1564" s="12" t="s">
        <v>64</v>
      </c>
      <c r="B1564" s="12">
        <v>3</v>
      </c>
      <c r="C1564" s="12">
        <v>2</v>
      </c>
      <c r="D1564" s="12">
        <v>1</v>
      </c>
      <c r="E1564" s="12" t="s">
        <v>40</v>
      </c>
      <c r="F1564" s="12" t="s">
        <v>34</v>
      </c>
      <c r="G1564" s="12" t="s">
        <v>11</v>
      </c>
      <c r="H1564" s="12">
        <v>7317151</v>
      </c>
      <c r="I1564" s="12" t="s">
        <v>45</v>
      </c>
      <c r="J1564" s="12" t="s">
        <v>46</v>
      </c>
    </row>
    <row r="1565" spans="1:10" ht="42" x14ac:dyDescent="0.2">
      <c r="A1565" s="12" t="s">
        <v>17</v>
      </c>
      <c r="B1565" s="12">
        <v>2</v>
      </c>
      <c r="C1565" s="12">
        <v>1</v>
      </c>
      <c r="D1565" s="12">
        <v>1</v>
      </c>
      <c r="E1565" s="12" t="s">
        <v>467</v>
      </c>
      <c r="F1565" s="12" t="s">
        <v>34</v>
      </c>
      <c r="G1565" s="12" t="s">
        <v>11</v>
      </c>
      <c r="H1565" s="12">
        <v>5149155</v>
      </c>
      <c r="I1565" s="12" t="s">
        <v>363</v>
      </c>
      <c r="J1565" s="12" t="s">
        <v>364</v>
      </c>
    </row>
    <row r="1566" spans="1:10" ht="28" x14ac:dyDescent="0.2">
      <c r="A1566" s="12" t="s">
        <v>64</v>
      </c>
      <c r="B1566" s="12">
        <v>2</v>
      </c>
      <c r="C1566" s="12">
        <v>1</v>
      </c>
      <c r="D1566" s="12">
        <v>1</v>
      </c>
      <c r="E1566" s="12" t="s">
        <v>467</v>
      </c>
      <c r="F1566" s="12" t="s">
        <v>34</v>
      </c>
      <c r="G1566" s="12" t="s">
        <v>11</v>
      </c>
      <c r="H1566" s="12">
        <v>8764183</v>
      </c>
      <c r="I1566" s="12" t="s">
        <v>363</v>
      </c>
      <c r="J1566" s="12" t="s">
        <v>364</v>
      </c>
    </row>
    <row r="1567" spans="1:10" ht="28" x14ac:dyDescent="0.2">
      <c r="A1567" s="12" t="s">
        <v>550</v>
      </c>
      <c r="B1567" s="12">
        <v>2</v>
      </c>
      <c r="C1567" s="12">
        <v>1</v>
      </c>
      <c r="D1567" s="12">
        <v>1</v>
      </c>
      <c r="E1567" s="12" t="s">
        <v>467</v>
      </c>
      <c r="F1567" s="12" t="s">
        <v>34</v>
      </c>
      <c r="G1567" s="12" t="s">
        <v>11</v>
      </c>
      <c r="H1567" s="12">
        <v>9048958</v>
      </c>
      <c r="I1567" s="12" t="s">
        <v>363</v>
      </c>
      <c r="J1567" s="12" t="s">
        <v>364</v>
      </c>
    </row>
    <row r="1568" spans="1:10" ht="28" x14ac:dyDescent="0.2">
      <c r="A1568" s="12" t="s">
        <v>212</v>
      </c>
      <c r="B1568" s="12">
        <v>2</v>
      </c>
      <c r="C1568" s="12">
        <v>1</v>
      </c>
      <c r="D1568" s="12">
        <v>1</v>
      </c>
      <c r="E1568" s="12" t="s">
        <v>467</v>
      </c>
      <c r="F1568" s="12" t="s">
        <v>34</v>
      </c>
      <c r="G1568" s="12" t="s">
        <v>11</v>
      </c>
      <c r="H1568" s="12">
        <v>4570170</v>
      </c>
      <c r="I1568" s="12" t="s">
        <v>363</v>
      </c>
      <c r="J1568" s="12" t="s">
        <v>364</v>
      </c>
    </row>
    <row r="1569" spans="1:10" ht="28" x14ac:dyDescent="0.2">
      <c r="A1569" s="12" t="s">
        <v>64</v>
      </c>
      <c r="B1569" s="12">
        <v>2</v>
      </c>
      <c r="C1569" s="12">
        <v>1</v>
      </c>
      <c r="D1569" s="12">
        <v>1</v>
      </c>
      <c r="E1569" s="12" t="s">
        <v>467</v>
      </c>
      <c r="F1569" s="12" t="s">
        <v>34</v>
      </c>
      <c r="G1569" s="12" t="s">
        <v>11</v>
      </c>
      <c r="H1569" s="12">
        <v>7671805</v>
      </c>
      <c r="I1569" s="12" t="s">
        <v>363</v>
      </c>
      <c r="J1569" s="12" t="s">
        <v>364</v>
      </c>
    </row>
    <row r="1570" spans="1:10" ht="42" x14ac:dyDescent="0.2">
      <c r="A1570" s="12" t="s">
        <v>17</v>
      </c>
      <c r="B1570" s="12">
        <v>2</v>
      </c>
      <c r="C1570" s="12">
        <v>1</v>
      </c>
      <c r="D1570" s="12">
        <v>1</v>
      </c>
      <c r="E1570" s="12" t="s">
        <v>467</v>
      </c>
      <c r="F1570" s="12" t="s">
        <v>34</v>
      </c>
      <c r="G1570" s="12" t="s">
        <v>11</v>
      </c>
      <c r="H1570" s="12">
        <v>4953722</v>
      </c>
      <c r="I1570" s="12" t="s">
        <v>363</v>
      </c>
      <c r="J1570" s="12" t="s">
        <v>364</v>
      </c>
    </row>
    <row r="1571" spans="1:10" ht="42" x14ac:dyDescent="0.2">
      <c r="A1571" s="12" t="s">
        <v>17</v>
      </c>
      <c r="B1571" s="12">
        <v>2</v>
      </c>
      <c r="C1571" s="12">
        <v>1</v>
      </c>
      <c r="D1571" s="12">
        <v>1</v>
      </c>
      <c r="E1571" s="12" t="s">
        <v>467</v>
      </c>
      <c r="F1571" s="12" t="s">
        <v>34</v>
      </c>
      <c r="G1571" s="12" t="s">
        <v>11</v>
      </c>
      <c r="H1571" s="12">
        <v>3005000</v>
      </c>
      <c r="I1571" s="12" t="s">
        <v>363</v>
      </c>
      <c r="J1571" s="12" t="s">
        <v>364</v>
      </c>
    </row>
    <row r="1572" spans="1:10" ht="42" x14ac:dyDescent="0.2">
      <c r="A1572" s="12" t="s">
        <v>17</v>
      </c>
      <c r="B1572" s="12">
        <v>2</v>
      </c>
      <c r="C1572" s="12">
        <v>1</v>
      </c>
      <c r="D1572" s="12">
        <v>1</v>
      </c>
      <c r="E1572" s="12" t="s">
        <v>467</v>
      </c>
      <c r="F1572" s="12" t="s">
        <v>34</v>
      </c>
      <c r="G1572" s="12" t="s">
        <v>11</v>
      </c>
      <c r="H1572" s="12">
        <v>4561208</v>
      </c>
      <c r="I1572" s="12" t="s">
        <v>363</v>
      </c>
      <c r="J1572" s="12" t="s">
        <v>364</v>
      </c>
    </row>
    <row r="1573" spans="1:10" ht="28" x14ac:dyDescent="0.2">
      <c r="A1573" s="12" t="s">
        <v>85</v>
      </c>
      <c r="B1573" s="12">
        <v>2</v>
      </c>
      <c r="C1573" s="12">
        <v>1</v>
      </c>
      <c r="D1573" s="12">
        <v>1</v>
      </c>
      <c r="E1573" s="12" t="s">
        <v>467</v>
      </c>
      <c r="F1573" s="12" t="s">
        <v>34</v>
      </c>
      <c r="G1573" s="12" t="s">
        <v>11</v>
      </c>
      <c r="H1573" s="12">
        <v>7732306</v>
      </c>
      <c r="I1573" s="12" t="s">
        <v>363</v>
      </c>
      <c r="J1573" s="12" t="s">
        <v>364</v>
      </c>
    </row>
    <row r="1574" spans="1:10" ht="42" x14ac:dyDescent="0.2">
      <c r="A1574" s="12" t="s">
        <v>24</v>
      </c>
      <c r="B1574" s="12">
        <v>2</v>
      </c>
      <c r="C1574" s="12">
        <v>1</v>
      </c>
      <c r="D1574" s="12">
        <v>1</v>
      </c>
      <c r="E1574" s="12" t="s">
        <v>467</v>
      </c>
      <c r="F1574" s="12" t="s">
        <v>34</v>
      </c>
      <c r="G1574" s="12" t="s">
        <v>11</v>
      </c>
      <c r="H1574" s="12">
        <v>4148715</v>
      </c>
      <c r="I1574" s="12" t="s">
        <v>363</v>
      </c>
      <c r="J1574" s="12" t="s">
        <v>364</v>
      </c>
    </row>
    <row r="1575" spans="1:10" ht="56" x14ac:dyDescent="0.2">
      <c r="A1575" s="12" t="s">
        <v>32</v>
      </c>
      <c r="B1575" s="12">
        <v>1</v>
      </c>
      <c r="C1575" s="12">
        <v>0</v>
      </c>
      <c r="D1575" s="12">
        <v>1</v>
      </c>
      <c r="E1575" s="12"/>
      <c r="F1575" s="12" t="s">
        <v>34</v>
      </c>
      <c r="G1575" s="12" t="s">
        <v>11</v>
      </c>
      <c r="H1575" s="12">
        <v>4500000</v>
      </c>
      <c r="I1575" s="12" t="s">
        <v>363</v>
      </c>
      <c r="J1575" s="12" t="s">
        <v>364</v>
      </c>
    </row>
    <row r="1576" spans="1:10" ht="28" x14ac:dyDescent="0.2">
      <c r="A1576" s="12" t="s">
        <v>101</v>
      </c>
      <c r="B1576" s="12">
        <v>2</v>
      </c>
      <c r="C1576" s="12">
        <v>1</v>
      </c>
      <c r="D1576" s="12">
        <v>1</v>
      </c>
      <c r="E1576" s="12" t="s">
        <v>467</v>
      </c>
      <c r="F1576" s="12" t="s">
        <v>34</v>
      </c>
      <c r="G1576" s="12" t="s">
        <v>11</v>
      </c>
      <c r="H1576" s="12">
        <v>5025559</v>
      </c>
      <c r="I1576" s="12" t="s">
        <v>363</v>
      </c>
      <c r="J1576" s="12" t="s">
        <v>364</v>
      </c>
    </row>
    <row r="1577" spans="1:10" ht="42" x14ac:dyDescent="0.2">
      <c r="A1577" s="12" t="s">
        <v>105</v>
      </c>
      <c r="B1577" s="12">
        <v>2</v>
      </c>
      <c r="C1577" s="12">
        <v>1</v>
      </c>
      <c r="D1577" s="12">
        <v>1</v>
      </c>
      <c r="E1577" s="12" t="s">
        <v>467</v>
      </c>
      <c r="F1577" s="12" t="s">
        <v>34</v>
      </c>
      <c r="G1577" s="12" t="s">
        <v>11</v>
      </c>
      <c r="H1577" s="12">
        <v>7580448</v>
      </c>
      <c r="I1577" s="12" t="s">
        <v>363</v>
      </c>
      <c r="J1577" s="12" t="s">
        <v>364</v>
      </c>
    </row>
    <row r="1578" spans="1:10" ht="42" x14ac:dyDescent="0.2">
      <c r="A1578" s="12" t="s">
        <v>9</v>
      </c>
      <c r="B1578" s="12">
        <v>2</v>
      </c>
      <c r="C1578" s="12">
        <v>1</v>
      </c>
      <c r="D1578" s="12">
        <v>1</v>
      </c>
      <c r="E1578" s="12" t="s">
        <v>467</v>
      </c>
      <c r="F1578" s="12" t="s">
        <v>34</v>
      </c>
      <c r="G1578" s="12" t="s">
        <v>11</v>
      </c>
      <c r="H1578" s="12">
        <v>5568781</v>
      </c>
      <c r="I1578" s="12" t="s">
        <v>363</v>
      </c>
      <c r="J1578" s="12" t="s">
        <v>364</v>
      </c>
    </row>
    <row r="1579" spans="1:10" ht="28" x14ac:dyDescent="0.2">
      <c r="A1579" s="12" t="s">
        <v>64</v>
      </c>
      <c r="B1579" s="12">
        <v>2</v>
      </c>
      <c r="C1579" s="12">
        <v>1</v>
      </c>
      <c r="D1579" s="12">
        <v>1</v>
      </c>
      <c r="E1579" s="12" t="s">
        <v>467</v>
      </c>
      <c r="F1579" s="12" t="s">
        <v>34</v>
      </c>
      <c r="G1579" s="12" t="s">
        <v>11</v>
      </c>
      <c r="H1579" s="12">
        <v>4577137</v>
      </c>
      <c r="I1579" s="12" t="s">
        <v>363</v>
      </c>
      <c r="J1579" s="12" t="s">
        <v>364</v>
      </c>
    </row>
    <row r="1580" spans="1:10" ht="42" x14ac:dyDescent="0.2">
      <c r="A1580" s="12" t="s">
        <v>9</v>
      </c>
      <c r="B1580" s="12">
        <v>2</v>
      </c>
      <c r="C1580" s="12">
        <v>1</v>
      </c>
      <c r="D1580" s="12">
        <v>1</v>
      </c>
      <c r="E1580" s="12" t="s">
        <v>467</v>
      </c>
      <c r="F1580" s="12" t="s">
        <v>34</v>
      </c>
      <c r="G1580" s="12" t="s">
        <v>11</v>
      </c>
      <c r="H1580" s="12">
        <v>4919063</v>
      </c>
      <c r="I1580" s="12" t="s">
        <v>363</v>
      </c>
      <c r="J1580" s="12" t="s">
        <v>364</v>
      </c>
    </row>
    <row r="1581" spans="1:10" ht="42" x14ac:dyDescent="0.2">
      <c r="A1581" s="12" t="s">
        <v>17</v>
      </c>
      <c r="B1581" s="12">
        <v>2</v>
      </c>
      <c r="C1581" s="12">
        <v>1</v>
      </c>
      <c r="D1581" s="12">
        <v>1</v>
      </c>
      <c r="E1581" s="12" t="s">
        <v>467</v>
      </c>
      <c r="F1581" s="12" t="s">
        <v>34</v>
      </c>
      <c r="G1581" s="12" t="s">
        <v>11</v>
      </c>
      <c r="H1581" s="12">
        <v>7333828</v>
      </c>
      <c r="I1581" s="12" t="s">
        <v>363</v>
      </c>
      <c r="J1581" s="12" t="s">
        <v>364</v>
      </c>
    </row>
    <row r="1582" spans="1:10" ht="140" x14ac:dyDescent="0.2">
      <c r="A1582" s="12" t="s">
        <v>50</v>
      </c>
      <c r="B1582" s="12">
        <v>2</v>
      </c>
      <c r="C1582" s="12">
        <v>1</v>
      </c>
      <c r="D1582" s="12">
        <v>1</v>
      </c>
      <c r="E1582" s="12" t="s">
        <v>467</v>
      </c>
      <c r="F1582" s="12" t="s">
        <v>34</v>
      </c>
      <c r="G1582" s="12" t="s">
        <v>11</v>
      </c>
      <c r="H1582" s="12">
        <v>6642855</v>
      </c>
      <c r="I1582" s="12" t="s">
        <v>35</v>
      </c>
      <c r="J1582" s="12" t="s">
        <v>36</v>
      </c>
    </row>
    <row r="1583" spans="1:10" ht="140" x14ac:dyDescent="0.2">
      <c r="A1583" s="12" t="s">
        <v>99</v>
      </c>
      <c r="B1583" s="12">
        <v>4</v>
      </c>
      <c r="C1583" s="12">
        <v>3</v>
      </c>
      <c r="D1583" s="12">
        <v>1</v>
      </c>
      <c r="E1583" s="12" t="s">
        <v>5372</v>
      </c>
      <c r="F1583" s="12" t="s">
        <v>34</v>
      </c>
      <c r="G1583" s="12" t="s">
        <v>11</v>
      </c>
      <c r="H1583" s="12">
        <v>9316847</v>
      </c>
      <c r="I1583" s="12" t="s">
        <v>363</v>
      </c>
      <c r="J1583" s="12" t="s">
        <v>364</v>
      </c>
    </row>
    <row r="1584" spans="1:10" ht="28" x14ac:dyDescent="0.2">
      <c r="A1584" s="12" t="s">
        <v>101</v>
      </c>
      <c r="B1584" s="12">
        <v>2</v>
      </c>
      <c r="C1584" s="12">
        <v>1</v>
      </c>
      <c r="D1584" s="12">
        <v>1</v>
      </c>
      <c r="E1584" s="12" t="s">
        <v>467</v>
      </c>
      <c r="F1584" s="12" t="s">
        <v>34</v>
      </c>
      <c r="G1584" s="12" t="s">
        <v>11</v>
      </c>
      <c r="H1584" s="12">
        <v>4805297</v>
      </c>
      <c r="I1584" s="12" t="s">
        <v>363</v>
      </c>
      <c r="J1584" s="12" t="s">
        <v>364</v>
      </c>
    </row>
    <row r="1585" spans="1:10" ht="28" x14ac:dyDescent="0.2">
      <c r="A1585" s="12" t="s">
        <v>85</v>
      </c>
      <c r="B1585" s="12">
        <v>2</v>
      </c>
      <c r="C1585" s="12">
        <v>1</v>
      </c>
      <c r="D1585" s="12">
        <v>1</v>
      </c>
      <c r="E1585" s="12" t="s">
        <v>467</v>
      </c>
      <c r="F1585" s="12" t="s">
        <v>34</v>
      </c>
      <c r="G1585" s="12" t="s">
        <v>11</v>
      </c>
      <c r="H1585" s="12">
        <v>6845434</v>
      </c>
      <c r="I1585" s="12" t="s">
        <v>363</v>
      </c>
      <c r="J1585" s="12" t="s">
        <v>364</v>
      </c>
    </row>
    <row r="1586" spans="1:10" ht="42" x14ac:dyDescent="0.2">
      <c r="A1586" s="12" t="s">
        <v>17</v>
      </c>
      <c r="B1586" s="12">
        <v>2</v>
      </c>
      <c r="C1586" s="12">
        <v>1</v>
      </c>
      <c r="D1586" s="12">
        <v>1</v>
      </c>
      <c r="E1586" s="12" t="s">
        <v>467</v>
      </c>
      <c r="F1586" s="12" t="s">
        <v>34</v>
      </c>
      <c r="G1586" s="12" t="s">
        <v>11</v>
      </c>
      <c r="H1586" s="12">
        <v>15128603</v>
      </c>
      <c r="I1586" s="12" t="s">
        <v>363</v>
      </c>
      <c r="J1586" s="12" t="s">
        <v>364</v>
      </c>
    </row>
    <row r="1587" spans="1:10" ht="56" x14ac:dyDescent="0.2">
      <c r="A1587" s="12" t="s">
        <v>9</v>
      </c>
      <c r="B1587" s="12">
        <v>3</v>
      </c>
      <c r="C1587" s="12">
        <v>2</v>
      </c>
      <c r="D1587" s="12">
        <v>1</v>
      </c>
      <c r="E1587" s="12" t="s">
        <v>185</v>
      </c>
      <c r="F1587" s="12" t="s">
        <v>34</v>
      </c>
      <c r="G1587" s="12" t="s">
        <v>11</v>
      </c>
      <c r="H1587" s="12">
        <v>6318735</v>
      </c>
      <c r="I1587" s="12" t="s">
        <v>363</v>
      </c>
      <c r="J1587" s="12" t="s">
        <v>364</v>
      </c>
    </row>
    <row r="1588" spans="1:10" ht="28" x14ac:dyDescent="0.2">
      <c r="A1588" s="12" t="s">
        <v>85</v>
      </c>
      <c r="B1588" s="12">
        <v>2</v>
      </c>
      <c r="C1588" s="12">
        <v>1</v>
      </c>
      <c r="D1588" s="12">
        <v>1</v>
      </c>
      <c r="E1588" s="12" t="s">
        <v>467</v>
      </c>
      <c r="F1588" s="12" t="s">
        <v>34</v>
      </c>
      <c r="G1588" s="12" t="s">
        <v>11</v>
      </c>
      <c r="H1588" s="12">
        <v>6886192</v>
      </c>
      <c r="I1588" s="12" t="s">
        <v>363</v>
      </c>
      <c r="J1588" s="12" t="s">
        <v>364</v>
      </c>
    </row>
    <row r="1589" spans="1:10" ht="42" x14ac:dyDescent="0.2">
      <c r="A1589" s="12" t="s">
        <v>9</v>
      </c>
      <c r="B1589" s="12">
        <v>2</v>
      </c>
      <c r="C1589" s="12">
        <v>1</v>
      </c>
      <c r="D1589" s="12">
        <v>1</v>
      </c>
      <c r="E1589" s="12" t="s">
        <v>467</v>
      </c>
      <c r="F1589" s="12" t="s">
        <v>34</v>
      </c>
      <c r="G1589" s="12" t="s">
        <v>11</v>
      </c>
      <c r="H1589" s="12">
        <v>5942300</v>
      </c>
      <c r="I1589" s="12" t="s">
        <v>363</v>
      </c>
      <c r="J1589" s="12" t="s">
        <v>364</v>
      </c>
    </row>
    <row r="1590" spans="1:10" ht="56" x14ac:dyDescent="0.2">
      <c r="A1590" s="12" t="s">
        <v>32</v>
      </c>
      <c r="B1590" s="12">
        <v>2</v>
      </c>
      <c r="C1590" s="12">
        <v>1</v>
      </c>
      <c r="D1590" s="12">
        <v>1</v>
      </c>
      <c r="E1590" s="12" t="s">
        <v>467</v>
      </c>
      <c r="F1590" s="12" t="s">
        <v>34</v>
      </c>
      <c r="G1590" s="12" t="s">
        <v>11</v>
      </c>
      <c r="H1590" s="12">
        <v>8448615</v>
      </c>
      <c r="I1590" s="12" t="s">
        <v>363</v>
      </c>
      <c r="J1590" s="12" t="s">
        <v>364</v>
      </c>
    </row>
    <row r="1591" spans="1:10" ht="56" x14ac:dyDescent="0.2">
      <c r="A1591" s="12" t="s">
        <v>32</v>
      </c>
      <c r="B1591" s="12">
        <v>2</v>
      </c>
      <c r="C1591" s="12">
        <v>1</v>
      </c>
      <c r="D1591" s="12">
        <v>1</v>
      </c>
      <c r="E1591" s="12" t="s">
        <v>467</v>
      </c>
      <c r="F1591" s="12" t="s">
        <v>34</v>
      </c>
      <c r="G1591" s="12" t="s">
        <v>11</v>
      </c>
      <c r="H1591" s="12">
        <v>7614881</v>
      </c>
      <c r="I1591" s="12" t="s">
        <v>486</v>
      </c>
      <c r="J1591" s="12" t="s">
        <v>487</v>
      </c>
    </row>
    <row r="1592" spans="1:10" ht="56" x14ac:dyDescent="0.2">
      <c r="A1592" s="12" t="s">
        <v>50</v>
      </c>
      <c r="B1592" s="12">
        <v>3</v>
      </c>
      <c r="C1592" s="12">
        <v>2</v>
      </c>
      <c r="D1592" s="12">
        <v>1</v>
      </c>
      <c r="E1592" s="12" t="s">
        <v>185</v>
      </c>
      <c r="F1592" s="12" t="s">
        <v>34</v>
      </c>
      <c r="G1592" s="12" t="s">
        <v>11</v>
      </c>
      <c r="H1592" s="12">
        <v>4284165</v>
      </c>
      <c r="I1592" s="12" t="s">
        <v>363</v>
      </c>
      <c r="J1592" s="12" t="s">
        <v>364</v>
      </c>
    </row>
    <row r="1593" spans="1:10" ht="28" x14ac:dyDescent="0.2">
      <c r="A1593" s="12" t="s">
        <v>212</v>
      </c>
      <c r="B1593" s="12">
        <v>2</v>
      </c>
      <c r="C1593" s="12">
        <v>1</v>
      </c>
      <c r="D1593" s="12">
        <v>1</v>
      </c>
      <c r="E1593" s="12" t="s">
        <v>467</v>
      </c>
      <c r="F1593" s="12" t="s">
        <v>34</v>
      </c>
      <c r="G1593" s="12" t="s">
        <v>11</v>
      </c>
      <c r="H1593" s="12">
        <v>9747312</v>
      </c>
      <c r="I1593" s="12" t="s">
        <v>363</v>
      </c>
      <c r="J1593" s="12" t="s">
        <v>364</v>
      </c>
    </row>
    <row r="1594" spans="1:10" ht="42" x14ac:dyDescent="0.2">
      <c r="A1594" s="12" t="s">
        <v>77</v>
      </c>
      <c r="B1594" s="12">
        <v>2</v>
      </c>
      <c r="C1594" s="12">
        <v>1</v>
      </c>
      <c r="D1594" s="12">
        <v>1</v>
      </c>
      <c r="E1594" s="12" t="s">
        <v>467</v>
      </c>
      <c r="F1594" s="12" t="s">
        <v>34</v>
      </c>
      <c r="G1594" s="12" t="s">
        <v>11</v>
      </c>
      <c r="H1594" s="12">
        <v>8217710</v>
      </c>
      <c r="I1594" s="12" t="s">
        <v>363</v>
      </c>
      <c r="J1594" s="12" t="s">
        <v>364</v>
      </c>
    </row>
    <row r="1595" spans="1:10" ht="42" x14ac:dyDescent="0.2">
      <c r="A1595" s="12" t="s">
        <v>9</v>
      </c>
      <c r="B1595" s="12">
        <v>2</v>
      </c>
      <c r="C1595" s="12">
        <v>1</v>
      </c>
      <c r="D1595" s="12">
        <v>1</v>
      </c>
      <c r="E1595" s="12" t="s">
        <v>467</v>
      </c>
      <c r="F1595" s="12" t="s">
        <v>34</v>
      </c>
      <c r="G1595" s="12" t="s">
        <v>11</v>
      </c>
      <c r="H1595" s="12">
        <v>11908837</v>
      </c>
      <c r="I1595" s="12" t="s">
        <v>363</v>
      </c>
      <c r="J1595" s="12" t="s">
        <v>364</v>
      </c>
    </row>
    <row r="1596" spans="1:10" ht="28" x14ac:dyDescent="0.2">
      <c r="A1596" s="12" t="s">
        <v>101</v>
      </c>
      <c r="B1596" s="12">
        <v>2</v>
      </c>
      <c r="C1596" s="12">
        <v>1</v>
      </c>
      <c r="D1596" s="12">
        <v>1</v>
      </c>
      <c r="E1596" s="12" t="s">
        <v>467</v>
      </c>
      <c r="F1596" s="12" t="s">
        <v>34</v>
      </c>
      <c r="G1596" s="12" t="s">
        <v>11</v>
      </c>
      <c r="H1596" s="12">
        <v>7276825</v>
      </c>
      <c r="I1596" s="12" t="s">
        <v>363</v>
      </c>
      <c r="J1596" s="12" t="s">
        <v>364</v>
      </c>
    </row>
    <row r="1597" spans="1:10" ht="112" x14ac:dyDescent="0.2">
      <c r="A1597" s="12" t="s">
        <v>101</v>
      </c>
      <c r="B1597" s="12">
        <v>1</v>
      </c>
      <c r="C1597" s="12">
        <v>1</v>
      </c>
      <c r="D1597" s="12">
        <v>0</v>
      </c>
      <c r="E1597" s="12" t="s">
        <v>351</v>
      </c>
      <c r="F1597" s="12"/>
      <c r="G1597" s="12" t="s">
        <v>11</v>
      </c>
      <c r="H1597" s="12">
        <v>4303284</v>
      </c>
      <c r="I1597" s="12" t="s">
        <v>5373</v>
      </c>
      <c r="J1597" s="12" t="s">
        <v>5374</v>
      </c>
    </row>
    <row r="1598" spans="1:10" ht="84" x14ac:dyDescent="0.2">
      <c r="A1598" s="12" t="s">
        <v>105</v>
      </c>
      <c r="B1598" s="12">
        <v>1</v>
      </c>
      <c r="C1598" s="12">
        <v>1</v>
      </c>
      <c r="D1598" s="12">
        <v>0</v>
      </c>
      <c r="E1598" s="12" t="s">
        <v>25</v>
      </c>
      <c r="F1598" s="12"/>
      <c r="G1598" s="12" t="s">
        <v>11</v>
      </c>
      <c r="H1598" s="12">
        <v>3602392</v>
      </c>
      <c r="I1598" s="12" t="s">
        <v>53</v>
      </c>
      <c r="J1598" s="12" t="s">
        <v>54</v>
      </c>
    </row>
    <row r="1599" spans="1:10" ht="70" x14ac:dyDescent="0.2">
      <c r="A1599" s="12" t="s">
        <v>9</v>
      </c>
      <c r="B1599" s="12">
        <v>0</v>
      </c>
      <c r="C1599" s="12">
        <v>0</v>
      </c>
      <c r="D1599" s="12">
        <v>0</v>
      </c>
      <c r="E1599" s="12"/>
      <c r="F1599" s="12"/>
      <c r="G1599" s="12" t="s">
        <v>26</v>
      </c>
      <c r="H1599" s="12">
        <v>11248259</v>
      </c>
      <c r="I1599" s="12" t="s">
        <v>3510</v>
      </c>
      <c r="J1599" s="12" t="s">
        <v>3511</v>
      </c>
    </row>
    <row r="1600" spans="1:10" ht="70" x14ac:dyDescent="0.2">
      <c r="A1600" s="12" t="s">
        <v>143</v>
      </c>
      <c r="B1600" s="12">
        <v>2</v>
      </c>
      <c r="C1600" s="12">
        <v>1</v>
      </c>
      <c r="D1600" s="12">
        <v>1</v>
      </c>
      <c r="E1600" s="12" t="s">
        <v>415</v>
      </c>
      <c r="F1600" s="12" t="s">
        <v>34</v>
      </c>
      <c r="G1600" s="12" t="s">
        <v>11</v>
      </c>
      <c r="H1600" s="12">
        <v>2000000</v>
      </c>
      <c r="I1600" s="12" t="s">
        <v>2715</v>
      </c>
      <c r="J1600" s="12" t="s">
        <v>2716</v>
      </c>
    </row>
    <row r="1601" spans="1:10" ht="154" x14ac:dyDescent="0.2">
      <c r="A1601" s="12" t="s">
        <v>85</v>
      </c>
      <c r="B1601" s="12">
        <v>1</v>
      </c>
      <c r="C1601" s="12">
        <v>1</v>
      </c>
      <c r="D1601" s="12">
        <v>0</v>
      </c>
      <c r="E1601" s="12" t="s">
        <v>822</v>
      </c>
      <c r="F1601" s="12"/>
      <c r="G1601" s="12" t="s">
        <v>26</v>
      </c>
      <c r="H1601" s="12">
        <v>10593039</v>
      </c>
      <c r="I1601" s="12" t="s">
        <v>987</v>
      </c>
      <c r="J1601" s="12" t="s">
        <v>988</v>
      </c>
    </row>
    <row r="1602" spans="1:10" ht="70" x14ac:dyDescent="0.2">
      <c r="A1602" s="12" t="s">
        <v>105</v>
      </c>
      <c r="B1602" s="12">
        <v>2</v>
      </c>
      <c r="C1602" s="12">
        <v>1</v>
      </c>
      <c r="D1602" s="12">
        <v>1</v>
      </c>
      <c r="E1602" s="12" t="s">
        <v>93</v>
      </c>
      <c r="F1602" s="12" t="s">
        <v>79</v>
      </c>
      <c r="G1602" s="12" t="s">
        <v>11</v>
      </c>
      <c r="H1602" s="12">
        <v>8427275</v>
      </c>
      <c r="I1602" s="12" t="s">
        <v>5292</v>
      </c>
      <c r="J1602" s="12" t="s">
        <v>5293</v>
      </c>
    </row>
    <row r="1603" spans="1:10" ht="84" x14ac:dyDescent="0.2">
      <c r="A1603" s="12" t="s">
        <v>92</v>
      </c>
      <c r="B1603" s="12">
        <v>3</v>
      </c>
      <c r="C1603" s="12">
        <v>2</v>
      </c>
      <c r="D1603" s="12">
        <v>1</v>
      </c>
      <c r="E1603" s="12" t="s">
        <v>1500</v>
      </c>
      <c r="F1603" s="12" t="s">
        <v>34</v>
      </c>
      <c r="G1603" s="12" t="s">
        <v>11</v>
      </c>
      <c r="H1603" s="12">
        <v>4562136</v>
      </c>
      <c r="I1603" s="12" t="s">
        <v>45</v>
      </c>
      <c r="J1603" s="12" t="s">
        <v>46</v>
      </c>
    </row>
    <row r="1604" spans="1:10" ht="98" x14ac:dyDescent="0.2">
      <c r="A1604" s="12" t="s">
        <v>143</v>
      </c>
      <c r="B1604" s="12">
        <v>1</v>
      </c>
      <c r="C1604" s="12">
        <v>1</v>
      </c>
      <c r="D1604" s="12">
        <v>0</v>
      </c>
      <c r="E1604" s="12" t="s">
        <v>25</v>
      </c>
      <c r="F1604" s="12"/>
      <c r="G1604" s="12" t="s">
        <v>11</v>
      </c>
      <c r="H1604" s="12">
        <v>12368875</v>
      </c>
      <c r="I1604" s="12" t="s">
        <v>196</v>
      </c>
      <c r="J1604" s="12" t="s">
        <v>197</v>
      </c>
    </row>
    <row r="1605" spans="1:10" ht="70" x14ac:dyDescent="0.2">
      <c r="A1605" s="12" t="s">
        <v>212</v>
      </c>
      <c r="B1605" s="12">
        <v>1</v>
      </c>
      <c r="C1605" s="12">
        <v>1</v>
      </c>
      <c r="D1605" s="12">
        <v>0</v>
      </c>
      <c r="E1605" s="12" t="s">
        <v>123</v>
      </c>
      <c r="F1605" s="12"/>
      <c r="G1605" s="12" t="s">
        <v>11</v>
      </c>
      <c r="H1605" s="12">
        <v>6667815</v>
      </c>
      <c r="I1605" s="12" t="s">
        <v>315</v>
      </c>
      <c r="J1605" s="12" t="s">
        <v>316</v>
      </c>
    </row>
    <row r="1606" spans="1:10" ht="56" x14ac:dyDescent="0.2">
      <c r="A1606" s="12" t="s">
        <v>550</v>
      </c>
      <c r="B1606" s="12">
        <v>1</v>
      </c>
      <c r="C1606" s="12">
        <v>1</v>
      </c>
      <c r="D1606" s="12">
        <v>0</v>
      </c>
      <c r="E1606" s="12" t="s">
        <v>25</v>
      </c>
      <c r="F1606" s="12"/>
      <c r="G1606" s="12" t="s">
        <v>26</v>
      </c>
      <c r="H1606" s="12">
        <v>10663466</v>
      </c>
      <c r="I1606" s="12" t="s">
        <v>301</v>
      </c>
      <c r="J1606" s="12" t="s">
        <v>302</v>
      </c>
    </row>
    <row r="1607" spans="1:10" ht="56" x14ac:dyDescent="0.2">
      <c r="A1607" s="12" t="s">
        <v>50</v>
      </c>
      <c r="B1607" s="12">
        <v>2</v>
      </c>
      <c r="C1607" s="12">
        <v>1</v>
      </c>
      <c r="D1607" s="12">
        <v>1</v>
      </c>
      <c r="E1607" s="12" t="s">
        <v>341</v>
      </c>
      <c r="F1607" s="12" t="s">
        <v>34</v>
      </c>
      <c r="G1607" s="12" t="s">
        <v>11</v>
      </c>
      <c r="H1607" s="12">
        <v>4890719</v>
      </c>
      <c r="I1607" s="12" t="s">
        <v>45</v>
      </c>
      <c r="J1607" s="12" t="s">
        <v>46</v>
      </c>
    </row>
    <row r="1608" spans="1:10" ht="126" x14ac:dyDescent="0.2">
      <c r="A1608" s="12" t="s">
        <v>85</v>
      </c>
      <c r="B1608" s="12">
        <v>1</v>
      </c>
      <c r="C1608" s="12">
        <v>1</v>
      </c>
      <c r="D1608" s="12">
        <v>0</v>
      </c>
      <c r="E1608" s="12" t="s">
        <v>65</v>
      </c>
      <c r="F1608" s="12"/>
      <c r="G1608" s="12" t="s">
        <v>11</v>
      </c>
      <c r="H1608" s="12">
        <v>4798944</v>
      </c>
      <c r="I1608" s="12" t="s">
        <v>66</v>
      </c>
      <c r="J1608" s="12" t="s">
        <v>67</v>
      </c>
    </row>
    <row r="1609" spans="1:10" ht="42" x14ac:dyDescent="0.2">
      <c r="A1609" s="12" t="s">
        <v>143</v>
      </c>
      <c r="B1609" s="12">
        <v>2</v>
      </c>
      <c r="C1609" s="12">
        <v>1</v>
      </c>
      <c r="D1609" s="12">
        <v>1</v>
      </c>
      <c r="E1609" s="12" t="s">
        <v>467</v>
      </c>
      <c r="F1609" s="12" t="s">
        <v>34</v>
      </c>
      <c r="G1609" s="12" t="s">
        <v>11</v>
      </c>
      <c r="H1609" s="12">
        <v>7281339</v>
      </c>
      <c r="I1609" s="12" t="s">
        <v>363</v>
      </c>
      <c r="J1609" s="12" t="s">
        <v>364</v>
      </c>
    </row>
    <row r="1610" spans="1:10" ht="126" x14ac:dyDescent="0.2">
      <c r="A1610" s="12" t="s">
        <v>64</v>
      </c>
      <c r="B1610" s="12">
        <v>2</v>
      </c>
      <c r="C1610" s="12">
        <v>1</v>
      </c>
      <c r="D1610" s="12">
        <v>1</v>
      </c>
      <c r="E1610" s="12" t="s">
        <v>400</v>
      </c>
      <c r="F1610" s="12" t="s">
        <v>654</v>
      </c>
      <c r="G1610" s="12" t="s">
        <v>11</v>
      </c>
      <c r="H1610" s="12">
        <v>21031659</v>
      </c>
      <c r="I1610" s="12" t="s">
        <v>1607</v>
      </c>
      <c r="J1610" s="12" t="s">
        <v>1608</v>
      </c>
    </row>
    <row r="1611" spans="1:10" ht="56" x14ac:dyDescent="0.2">
      <c r="A1611" s="12" t="s">
        <v>101</v>
      </c>
      <c r="B1611" s="12">
        <v>2</v>
      </c>
      <c r="C1611" s="12">
        <v>1</v>
      </c>
      <c r="D1611" s="12">
        <v>1</v>
      </c>
      <c r="E1611" s="12" t="s">
        <v>341</v>
      </c>
      <c r="F1611" s="12" t="s">
        <v>34</v>
      </c>
      <c r="G1611" s="12" t="s">
        <v>11</v>
      </c>
      <c r="H1611" s="12">
        <v>4552762</v>
      </c>
      <c r="I1611" s="12" t="s">
        <v>486</v>
      </c>
      <c r="J1611" s="12" t="s">
        <v>487</v>
      </c>
    </row>
    <row r="1612" spans="1:10" ht="56" x14ac:dyDescent="0.2">
      <c r="A1612" s="12" t="s">
        <v>101</v>
      </c>
      <c r="B1612" s="12">
        <v>3</v>
      </c>
      <c r="C1612" s="12">
        <v>2</v>
      </c>
      <c r="D1612" s="12">
        <v>1</v>
      </c>
      <c r="E1612" s="12" t="s">
        <v>1636</v>
      </c>
      <c r="F1612" s="12" t="s">
        <v>34</v>
      </c>
      <c r="G1612" s="12" t="s">
        <v>11</v>
      </c>
      <c r="H1612" s="12">
        <v>8847908</v>
      </c>
      <c r="I1612" s="12" t="s">
        <v>45</v>
      </c>
      <c r="J1612" s="12" t="s">
        <v>46</v>
      </c>
    </row>
    <row r="1613" spans="1:10" ht="84" x14ac:dyDescent="0.2">
      <c r="A1613" s="12" t="s">
        <v>9</v>
      </c>
      <c r="B1613" s="12">
        <v>2</v>
      </c>
      <c r="C1613" s="12">
        <v>1</v>
      </c>
      <c r="D1613" s="12">
        <v>1</v>
      </c>
      <c r="E1613" s="12" t="s">
        <v>33</v>
      </c>
      <c r="F1613" s="12" t="s">
        <v>34</v>
      </c>
      <c r="G1613" s="12" t="s">
        <v>11</v>
      </c>
      <c r="H1613" s="12">
        <v>8138572</v>
      </c>
      <c r="I1613" s="12" t="s">
        <v>141</v>
      </c>
      <c r="J1613" s="12" t="s">
        <v>142</v>
      </c>
    </row>
    <row r="1614" spans="1:10" ht="56" x14ac:dyDescent="0.2">
      <c r="A1614" s="12" t="s">
        <v>85</v>
      </c>
      <c r="B1614" s="12">
        <v>1</v>
      </c>
      <c r="C1614" s="12">
        <v>1</v>
      </c>
      <c r="D1614" s="12">
        <v>0</v>
      </c>
      <c r="E1614" s="12" t="s">
        <v>25</v>
      </c>
      <c r="F1614" s="12"/>
      <c r="G1614" s="12" t="s">
        <v>11</v>
      </c>
      <c r="H1614" s="12">
        <v>8761383</v>
      </c>
      <c r="I1614" s="12" t="s">
        <v>301</v>
      </c>
      <c r="J1614" s="12" t="s">
        <v>302</v>
      </c>
    </row>
    <row r="1615" spans="1:10" ht="70" x14ac:dyDescent="0.2">
      <c r="A1615" s="12" t="s">
        <v>77</v>
      </c>
      <c r="B1615" s="12">
        <v>2</v>
      </c>
      <c r="C1615" s="12">
        <v>1</v>
      </c>
      <c r="D1615" s="12">
        <v>1</v>
      </c>
      <c r="E1615" s="12" t="s">
        <v>123</v>
      </c>
      <c r="F1615" s="12" t="s">
        <v>124</v>
      </c>
      <c r="G1615" s="12" t="s">
        <v>11</v>
      </c>
      <c r="H1615" s="12">
        <v>7678870</v>
      </c>
      <c r="I1615" s="12" t="s">
        <v>125</v>
      </c>
      <c r="J1615" s="12" t="s">
        <v>126</v>
      </c>
    </row>
    <row r="1616" spans="1:10" ht="98" x14ac:dyDescent="0.2">
      <c r="A1616" s="12" t="s">
        <v>9</v>
      </c>
      <c r="B1616" s="12">
        <v>1</v>
      </c>
      <c r="C1616" s="12">
        <v>0</v>
      </c>
      <c r="D1616" s="12">
        <v>1</v>
      </c>
      <c r="E1616" s="12"/>
      <c r="F1616" s="12" t="s">
        <v>352</v>
      </c>
      <c r="G1616" s="12" t="s">
        <v>26</v>
      </c>
      <c r="H1616" s="12">
        <v>4760463</v>
      </c>
      <c r="I1616" s="12" t="s">
        <v>3543</v>
      </c>
      <c r="J1616" s="12" t="s">
        <v>3544</v>
      </c>
    </row>
    <row r="1617" spans="1:10" ht="112" x14ac:dyDescent="0.2">
      <c r="A1617" s="12" t="s">
        <v>101</v>
      </c>
      <c r="B1617" s="12">
        <v>2</v>
      </c>
      <c r="C1617" s="12">
        <v>1</v>
      </c>
      <c r="D1617" s="12">
        <v>1</v>
      </c>
      <c r="E1617" s="12" t="s">
        <v>3260</v>
      </c>
      <c r="F1617" s="12" t="s">
        <v>34</v>
      </c>
      <c r="G1617" s="12" t="s">
        <v>11</v>
      </c>
      <c r="H1617" s="12">
        <v>4601219</v>
      </c>
      <c r="I1617" s="12" t="s">
        <v>3261</v>
      </c>
      <c r="J1617" s="12" t="s">
        <v>3262</v>
      </c>
    </row>
    <row r="1618" spans="1:10" ht="84" x14ac:dyDescent="0.2">
      <c r="A1618" s="12" t="s">
        <v>9</v>
      </c>
      <c r="B1618" s="12">
        <v>1</v>
      </c>
      <c r="C1618" s="12">
        <v>1</v>
      </c>
      <c r="D1618" s="12">
        <v>0</v>
      </c>
      <c r="E1618" s="12" t="s">
        <v>149</v>
      </c>
      <c r="F1618" s="12"/>
      <c r="G1618" s="12" t="s">
        <v>11</v>
      </c>
      <c r="H1618" s="12">
        <v>6341409</v>
      </c>
      <c r="I1618" s="12" t="s">
        <v>4977</v>
      </c>
      <c r="J1618" s="12" t="s">
        <v>4978</v>
      </c>
    </row>
    <row r="1619" spans="1:10" ht="70" x14ac:dyDescent="0.2">
      <c r="A1619" s="12" t="s">
        <v>9</v>
      </c>
      <c r="B1619" s="12">
        <v>2</v>
      </c>
      <c r="C1619" s="12">
        <v>1</v>
      </c>
      <c r="D1619" s="12">
        <v>1</v>
      </c>
      <c r="E1619" s="12" t="s">
        <v>106</v>
      </c>
      <c r="F1619" s="12" t="s">
        <v>34</v>
      </c>
      <c r="G1619" s="12" t="s">
        <v>11</v>
      </c>
      <c r="H1619" s="12">
        <v>13913278</v>
      </c>
      <c r="I1619" s="12" t="s">
        <v>706</v>
      </c>
      <c r="J1619" s="12" t="s">
        <v>707</v>
      </c>
    </row>
    <row r="1620" spans="1:10" ht="126" x14ac:dyDescent="0.2">
      <c r="A1620" s="12" t="s">
        <v>24</v>
      </c>
      <c r="B1620" s="12">
        <v>1</v>
      </c>
      <c r="C1620" s="12">
        <v>1</v>
      </c>
      <c r="D1620" s="12">
        <v>0</v>
      </c>
      <c r="E1620" s="12" t="s">
        <v>65</v>
      </c>
      <c r="F1620" s="12"/>
      <c r="G1620" s="12" t="s">
        <v>11</v>
      </c>
      <c r="H1620" s="12">
        <v>4536284</v>
      </c>
      <c r="I1620" s="12" t="s">
        <v>66</v>
      </c>
      <c r="J1620" s="12" t="s">
        <v>67</v>
      </c>
    </row>
    <row r="1621" spans="1:10" ht="84" x14ac:dyDescent="0.2">
      <c r="A1621" s="12" t="s">
        <v>9</v>
      </c>
      <c r="B1621" s="12">
        <v>3</v>
      </c>
      <c r="C1621" s="12">
        <v>2</v>
      </c>
      <c r="D1621" s="12">
        <v>1</v>
      </c>
      <c r="E1621" s="12" t="s">
        <v>462</v>
      </c>
      <c r="F1621" s="12" t="s">
        <v>34</v>
      </c>
      <c r="G1621" s="12" t="s">
        <v>11</v>
      </c>
      <c r="H1621" s="12">
        <v>6611826</v>
      </c>
      <c r="I1621" s="12" t="s">
        <v>141</v>
      </c>
      <c r="J1621" s="12" t="s">
        <v>142</v>
      </c>
    </row>
    <row r="1622" spans="1:10" ht="84" x14ac:dyDescent="0.2">
      <c r="A1622" s="12" t="s">
        <v>117</v>
      </c>
      <c r="B1622" s="12">
        <v>2</v>
      </c>
      <c r="C1622" s="12">
        <v>1</v>
      </c>
      <c r="D1622" s="12">
        <v>1</v>
      </c>
      <c r="E1622" s="12" t="s">
        <v>341</v>
      </c>
      <c r="F1622" s="12" t="s">
        <v>34</v>
      </c>
      <c r="G1622" s="12" t="s">
        <v>11</v>
      </c>
      <c r="H1622" s="12">
        <v>4178408</v>
      </c>
      <c r="I1622" s="12" t="s">
        <v>646</v>
      </c>
      <c r="J1622" s="12" t="s">
        <v>647</v>
      </c>
    </row>
    <row r="1623" spans="1:10" ht="56" x14ac:dyDescent="0.2">
      <c r="A1623" s="12" t="s">
        <v>117</v>
      </c>
      <c r="B1623" s="12">
        <v>3</v>
      </c>
      <c r="C1623" s="12">
        <v>2</v>
      </c>
      <c r="D1623" s="12">
        <v>1</v>
      </c>
      <c r="E1623" s="12" t="s">
        <v>185</v>
      </c>
      <c r="F1623" s="12" t="s">
        <v>34</v>
      </c>
      <c r="G1623" s="12" t="s">
        <v>11</v>
      </c>
      <c r="H1623" s="12">
        <v>4999726</v>
      </c>
      <c r="I1623" s="12" t="s">
        <v>45</v>
      </c>
      <c r="J1623" s="12" t="s">
        <v>46</v>
      </c>
    </row>
    <row r="1624" spans="1:10" ht="98" x14ac:dyDescent="0.2">
      <c r="A1624" s="12" t="s">
        <v>85</v>
      </c>
      <c r="B1624" s="12">
        <v>3</v>
      </c>
      <c r="C1624" s="12">
        <v>1</v>
      </c>
      <c r="D1624" s="12">
        <v>2</v>
      </c>
      <c r="E1624" s="12" t="s">
        <v>351</v>
      </c>
      <c r="F1624" s="12" t="s">
        <v>3563</v>
      </c>
      <c r="G1624" s="12" t="s">
        <v>11</v>
      </c>
      <c r="H1624" s="12">
        <v>24040863</v>
      </c>
      <c r="I1624" s="12" t="s">
        <v>722</v>
      </c>
      <c r="J1624" s="12" t="s">
        <v>723</v>
      </c>
    </row>
    <row r="1625" spans="1:10" ht="112" x14ac:dyDescent="0.2">
      <c r="A1625" s="12" t="s">
        <v>9</v>
      </c>
      <c r="B1625" s="12">
        <v>1</v>
      </c>
      <c r="C1625" s="12">
        <v>1</v>
      </c>
      <c r="D1625" s="12">
        <v>0</v>
      </c>
      <c r="E1625" s="12" t="s">
        <v>65</v>
      </c>
      <c r="F1625" s="12"/>
      <c r="G1625" s="12" t="s">
        <v>26</v>
      </c>
      <c r="H1625" s="12">
        <v>8784727</v>
      </c>
      <c r="I1625" s="12" t="s">
        <v>874</v>
      </c>
      <c r="J1625" s="12" t="s">
        <v>875</v>
      </c>
    </row>
    <row r="1626" spans="1:10" ht="126" x14ac:dyDescent="0.2">
      <c r="A1626" s="12" t="s">
        <v>9</v>
      </c>
      <c r="B1626" s="12">
        <v>3</v>
      </c>
      <c r="C1626" s="12">
        <v>2</v>
      </c>
      <c r="D1626" s="12">
        <v>1</v>
      </c>
      <c r="E1626" s="12" t="s">
        <v>3569</v>
      </c>
      <c r="F1626" s="12" t="s">
        <v>34</v>
      </c>
      <c r="G1626" s="12" t="s">
        <v>11</v>
      </c>
      <c r="H1626" s="12">
        <v>5750000</v>
      </c>
      <c r="I1626" s="12" t="s">
        <v>279</v>
      </c>
      <c r="J1626" s="12" t="s">
        <v>280</v>
      </c>
    </row>
    <row r="1627" spans="1:10" ht="98" x14ac:dyDescent="0.2">
      <c r="A1627" s="12" t="s">
        <v>9</v>
      </c>
      <c r="B1627" s="12">
        <v>0</v>
      </c>
      <c r="C1627" s="12">
        <v>0</v>
      </c>
      <c r="D1627" s="12">
        <v>0</v>
      </c>
      <c r="E1627" s="12"/>
      <c r="F1627" s="12"/>
      <c r="G1627" s="12" t="s">
        <v>26</v>
      </c>
      <c r="H1627" s="12">
        <v>23654513</v>
      </c>
      <c r="I1627" s="12" t="s">
        <v>722</v>
      </c>
      <c r="J1627" s="12" t="s">
        <v>723</v>
      </c>
    </row>
    <row r="1628" spans="1:10" ht="140" x14ac:dyDescent="0.2">
      <c r="A1628" s="12" t="s">
        <v>9</v>
      </c>
      <c r="B1628" s="12">
        <v>1</v>
      </c>
      <c r="C1628" s="12">
        <v>1</v>
      </c>
      <c r="D1628" s="12">
        <v>0</v>
      </c>
      <c r="E1628" s="12" t="s">
        <v>158</v>
      </c>
      <c r="F1628" s="12"/>
      <c r="G1628" s="12" t="s">
        <v>26</v>
      </c>
      <c r="H1628" s="12">
        <v>4394922</v>
      </c>
      <c r="I1628" s="12" t="s">
        <v>160</v>
      </c>
      <c r="J1628" s="12" t="s">
        <v>161</v>
      </c>
    </row>
    <row r="1629" spans="1:10" ht="84" x14ac:dyDescent="0.2">
      <c r="A1629" s="12" t="s">
        <v>64</v>
      </c>
      <c r="B1629" s="12">
        <v>1</v>
      </c>
      <c r="C1629" s="12">
        <v>1</v>
      </c>
      <c r="D1629" s="12">
        <v>0</v>
      </c>
      <c r="E1629" s="12" t="s">
        <v>51</v>
      </c>
      <c r="F1629" s="12"/>
      <c r="G1629" s="12" t="s">
        <v>11</v>
      </c>
      <c r="H1629" s="12">
        <v>4020384</v>
      </c>
      <c r="I1629" s="12" t="s">
        <v>53</v>
      </c>
      <c r="J1629" s="12" t="s">
        <v>54</v>
      </c>
    </row>
    <row r="1630" spans="1:10" ht="112" x14ac:dyDescent="0.2">
      <c r="A1630" s="12" t="s">
        <v>9</v>
      </c>
      <c r="B1630" s="12">
        <v>2</v>
      </c>
      <c r="C1630" s="12">
        <v>1</v>
      </c>
      <c r="D1630" s="12">
        <v>1</v>
      </c>
      <c r="E1630" s="12" t="s">
        <v>273</v>
      </c>
      <c r="F1630" s="12" t="s">
        <v>34</v>
      </c>
      <c r="G1630" s="12" t="s">
        <v>11</v>
      </c>
      <c r="H1630" s="12">
        <v>5327440</v>
      </c>
      <c r="I1630" s="12" t="s">
        <v>274</v>
      </c>
      <c r="J1630" s="12" t="s">
        <v>275</v>
      </c>
    </row>
    <row r="1631" spans="1:10" ht="56" x14ac:dyDescent="0.2">
      <c r="A1631" s="12" t="s">
        <v>9</v>
      </c>
      <c r="B1631" s="12">
        <v>1</v>
      </c>
      <c r="C1631" s="12">
        <v>0</v>
      </c>
      <c r="D1631" s="12">
        <v>1</v>
      </c>
      <c r="E1631" s="12"/>
      <c r="F1631" s="12" t="s">
        <v>52</v>
      </c>
      <c r="G1631" s="12" t="s">
        <v>26</v>
      </c>
      <c r="H1631" s="12">
        <v>5000000</v>
      </c>
      <c r="I1631" s="12" t="s">
        <v>1823</v>
      </c>
      <c r="J1631" s="12" t="s">
        <v>1824</v>
      </c>
    </row>
    <row r="1632" spans="1:10" ht="126" x14ac:dyDescent="0.2">
      <c r="A1632" s="12" t="s">
        <v>212</v>
      </c>
      <c r="B1632" s="12">
        <v>1</v>
      </c>
      <c r="C1632" s="12">
        <v>0</v>
      </c>
      <c r="D1632" s="12">
        <v>1</v>
      </c>
      <c r="E1632" s="12"/>
      <c r="F1632" s="12" t="s">
        <v>352</v>
      </c>
      <c r="G1632" s="12" t="s">
        <v>11</v>
      </c>
      <c r="H1632" s="12">
        <v>17016925</v>
      </c>
      <c r="I1632" s="12" t="s">
        <v>1253</v>
      </c>
      <c r="J1632" s="12" t="s">
        <v>1254</v>
      </c>
    </row>
    <row r="1633" spans="1:10" ht="42" x14ac:dyDescent="0.2">
      <c r="A1633" s="12" t="s">
        <v>9</v>
      </c>
      <c r="B1633" s="12">
        <v>1</v>
      </c>
      <c r="C1633" s="12">
        <v>0</v>
      </c>
      <c r="D1633" s="12">
        <v>1</v>
      </c>
      <c r="E1633" s="12"/>
      <c r="F1633" s="12" t="s">
        <v>159</v>
      </c>
      <c r="G1633" s="12" t="s">
        <v>26</v>
      </c>
      <c r="H1633" s="12">
        <v>13128079</v>
      </c>
      <c r="I1633" s="12" t="s">
        <v>3049</v>
      </c>
      <c r="J1633" s="12" t="s">
        <v>3050</v>
      </c>
    </row>
    <row r="1634" spans="1:10" ht="70" x14ac:dyDescent="0.2">
      <c r="A1634" s="12" t="s">
        <v>9</v>
      </c>
      <c r="B1634" s="12">
        <v>2</v>
      </c>
      <c r="C1634" s="12">
        <v>0</v>
      </c>
      <c r="D1634" s="12">
        <v>2</v>
      </c>
      <c r="E1634" s="12"/>
      <c r="F1634" s="12" t="s">
        <v>2493</v>
      </c>
      <c r="G1634" s="12" t="s">
        <v>26</v>
      </c>
      <c r="H1634" s="12">
        <v>12842120</v>
      </c>
      <c r="I1634" s="12" t="s">
        <v>5375</v>
      </c>
      <c r="J1634" s="12" t="s">
        <v>5376</v>
      </c>
    </row>
    <row r="1635" spans="1:10" ht="98" x14ac:dyDescent="0.2">
      <c r="A1635" s="12" t="s">
        <v>212</v>
      </c>
      <c r="B1635" s="12">
        <v>1</v>
      </c>
      <c r="C1635" s="12">
        <v>1</v>
      </c>
      <c r="D1635" s="12">
        <v>0</v>
      </c>
      <c r="E1635" s="12" t="s">
        <v>25</v>
      </c>
      <c r="F1635" s="12"/>
      <c r="G1635" s="12" t="s">
        <v>11</v>
      </c>
      <c r="H1635" s="12">
        <v>10016881</v>
      </c>
      <c r="I1635" s="12" t="s">
        <v>1888</v>
      </c>
      <c r="J1635" s="12" t="s">
        <v>1889</v>
      </c>
    </row>
    <row r="1636" spans="1:10" ht="56" x14ac:dyDescent="0.2">
      <c r="A1636" s="12" t="s">
        <v>9</v>
      </c>
      <c r="B1636" s="12">
        <v>2</v>
      </c>
      <c r="C1636" s="12">
        <v>1</v>
      </c>
      <c r="D1636" s="12">
        <v>1</v>
      </c>
      <c r="E1636" s="12" t="s">
        <v>106</v>
      </c>
      <c r="F1636" s="12" t="s">
        <v>34</v>
      </c>
      <c r="G1636" s="12" t="s">
        <v>11</v>
      </c>
      <c r="H1636" s="12">
        <v>18729739</v>
      </c>
      <c r="I1636" s="12" t="s">
        <v>279</v>
      </c>
      <c r="J1636" s="12" t="s">
        <v>280</v>
      </c>
    </row>
    <row r="1637" spans="1:10" ht="56" x14ac:dyDescent="0.2">
      <c r="A1637" s="12" t="s">
        <v>9</v>
      </c>
      <c r="B1637" s="12">
        <v>3</v>
      </c>
      <c r="C1637" s="12">
        <v>2</v>
      </c>
      <c r="D1637" s="12">
        <v>1</v>
      </c>
      <c r="E1637" s="12" t="s">
        <v>40</v>
      </c>
      <c r="F1637" s="12" t="s">
        <v>34</v>
      </c>
      <c r="G1637" s="12" t="s">
        <v>11</v>
      </c>
      <c r="H1637" s="12">
        <v>10193864</v>
      </c>
      <c r="I1637" s="12" t="s">
        <v>363</v>
      </c>
      <c r="J1637" s="12" t="s">
        <v>364</v>
      </c>
    </row>
    <row r="1638" spans="1:10" ht="84" x14ac:dyDescent="0.2">
      <c r="A1638" s="12" t="s">
        <v>9</v>
      </c>
      <c r="B1638" s="12">
        <v>1</v>
      </c>
      <c r="C1638" s="12">
        <v>1</v>
      </c>
      <c r="D1638" s="12">
        <v>0</v>
      </c>
      <c r="E1638" s="12" t="s">
        <v>93</v>
      </c>
      <c r="F1638" s="12"/>
      <c r="G1638" s="12" t="s">
        <v>11</v>
      </c>
      <c r="H1638" s="12">
        <v>8046806</v>
      </c>
      <c r="I1638" s="12" t="s">
        <v>3590</v>
      </c>
      <c r="J1638" s="12" t="s">
        <v>3591</v>
      </c>
    </row>
    <row r="1639" spans="1:10" ht="84" x14ac:dyDescent="0.2">
      <c r="A1639" s="12" t="s">
        <v>50</v>
      </c>
      <c r="B1639" s="12">
        <v>1</v>
      </c>
      <c r="C1639" s="12">
        <v>1</v>
      </c>
      <c r="D1639" s="12">
        <v>0</v>
      </c>
      <c r="E1639" s="12" t="s">
        <v>351</v>
      </c>
      <c r="F1639" s="12"/>
      <c r="G1639" s="12" t="s">
        <v>11</v>
      </c>
      <c r="H1639" s="12">
        <v>3617005</v>
      </c>
      <c r="I1639" s="12" t="s">
        <v>3595</v>
      </c>
      <c r="J1639" s="12" t="s">
        <v>3596</v>
      </c>
    </row>
    <row r="1640" spans="1:10" ht="70" x14ac:dyDescent="0.2">
      <c r="A1640" s="12" t="s">
        <v>101</v>
      </c>
      <c r="B1640" s="12">
        <v>2</v>
      </c>
      <c r="C1640" s="12">
        <v>1</v>
      </c>
      <c r="D1640" s="12">
        <v>1</v>
      </c>
      <c r="E1640" s="12" t="s">
        <v>123</v>
      </c>
      <c r="F1640" s="12" t="s">
        <v>124</v>
      </c>
      <c r="G1640" s="12" t="s">
        <v>11</v>
      </c>
      <c r="H1640" s="12">
        <v>3891220</v>
      </c>
      <c r="I1640" s="12" t="s">
        <v>125</v>
      </c>
      <c r="J1640" s="12" t="s">
        <v>126</v>
      </c>
    </row>
    <row r="1641" spans="1:10" ht="126" x14ac:dyDescent="0.2">
      <c r="A1641" s="12" t="s">
        <v>32</v>
      </c>
      <c r="B1641" s="12">
        <v>1</v>
      </c>
      <c r="C1641" s="12">
        <v>1</v>
      </c>
      <c r="D1641" s="12">
        <v>0</v>
      </c>
      <c r="E1641" s="12" t="s">
        <v>65</v>
      </c>
      <c r="F1641" s="12"/>
      <c r="G1641" s="12" t="s">
        <v>11</v>
      </c>
      <c r="H1641" s="12">
        <v>14764350</v>
      </c>
      <c r="I1641" s="12" t="s">
        <v>66</v>
      </c>
      <c r="J1641" s="12" t="s">
        <v>67</v>
      </c>
    </row>
    <row r="1642" spans="1:10" ht="126" x14ac:dyDescent="0.2">
      <c r="A1642" s="12" t="s">
        <v>50</v>
      </c>
      <c r="B1642" s="12">
        <v>1</v>
      </c>
      <c r="C1642" s="12">
        <v>1</v>
      </c>
      <c r="D1642" s="12">
        <v>0</v>
      </c>
      <c r="E1642" s="12" t="s">
        <v>65</v>
      </c>
      <c r="F1642" s="12"/>
      <c r="G1642" s="12" t="s">
        <v>11</v>
      </c>
      <c r="H1642" s="12">
        <v>8657443</v>
      </c>
      <c r="I1642" s="12" t="s">
        <v>66</v>
      </c>
      <c r="J1642" s="12" t="s">
        <v>67</v>
      </c>
    </row>
    <row r="1643" spans="1:10" ht="70" x14ac:dyDescent="0.2">
      <c r="A1643" s="12" t="s">
        <v>24</v>
      </c>
      <c r="B1643" s="12">
        <v>1</v>
      </c>
      <c r="C1643" s="12">
        <v>1</v>
      </c>
      <c r="D1643" s="12">
        <v>0</v>
      </c>
      <c r="E1643" s="12" t="s">
        <v>123</v>
      </c>
      <c r="F1643" s="12"/>
      <c r="G1643" s="12" t="s">
        <v>11</v>
      </c>
      <c r="H1643" s="12">
        <v>6634867</v>
      </c>
      <c r="I1643" s="12" t="s">
        <v>125</v>
      </c>
      <c r="J1643" s="12" t="s">
        <v>126</v>
      </c>
    </row>
    <row r="1644" spans="1:10" ht="70" x14ac:dyDescent="0.2">
      <c r="A1644" s="12" t="s">
        <v>9</v>
      </c>
      <c r="B1644" s="12">
        <v>1</v>
      </c>
      <c r="C1644" s="12">
        <v>1</v>
      </c>
      <c r="D1644" s="12">
        <v>0</v>
      </c>
      <c r="E1644" s="12" t="s">
        <v>93</v>
      </c>
      <c r="F1644" s="12"/>
      <c r="G1644" s="12" t="s">
        <v>11</v>
      </c>
      <c r="H1644" s="12">
        <v>5891841</v>
      </c>
      <c r="I1644" s="12" t="s">
        <v>1277</v>
      </c>
      <c r="J1644" s="12" t="s">
        <v>1278</v>
      </c>
    </row>
    <row r="1645" spans="1:10" ht="84" x14ac:dyDescent="0.2">
      <c r="A1645" s="12" t="s">
        <v>9</v>
      </c>
      <c r="B1645" s="12">
        <v>2</v>
      </c>
      <c r="C1645" s="12">
        <v>1</v>
      </c>
      <c r="D1645" s="12">
        <v>1</v>
      </c>
      <c r="E1645" s="12" t="s">
        <v>44</v>
      </c>
      <c r="F1645" s="12" t="s">
        <v>34</v>
      </c>
      <c r="G1645" s="12" t="s">
        <v>11</v>
      </c>
      <c r="H1645" s="12">
        <v>15251914</v>
      </c>
      <c r="I1645" s="12" t="s">
        <v>141</v>
      </c>
      <c r="J1645" s="12" t="s">
        <v>142</v>
      </c>
    </row>
    <row r="1646" spans="1:10" ht="84" x14ac:dyDescent="0.2">
      <c r="A1646" s="12" t="s">
        <v>9</v>
      </c>
      <c r="B1646" s="12">
        <v>1</v>
      </c>
      <c r="C1646" s="12">
        <v>0</v>
      </c>
      <c r="D1646" s="12">
        <v>1</v>
      </c>
      <c r="E1646" s="12"/>
      <c r="F1646" s="12" t="s">
        <v>159</v>
      </c>
      <c r="G1646" s="12" t="s">
        <v>26</v>
      </c>
      <c r="H1646" s="12">
        <v>17760000</v>
      </c>
      <c r="I1646" s="12" t="s">
        <v>2504</v>
      </c>
      <c r="J1646" s="12" t="s">
        <v>2505</v>
      </c>
    </row>
    <row r="1647" spans="1:10" ht="84" x14ac:dyDescent="0.2">
      <c r="A1647" s="12" t="s">
        <v>50</v>
      </c>
      <c r="B1647" s="12">
        <v>2</v>
      </c>
      <c r="C1647" s="12">
        <v>1</v>
      </c>
      <c r="D1647" s="12">
        <v>1</v>
      </c>
      <c r="E1647" s="12" t="s">
        <v>44</v>
      </c>
      <c r="F1647" s="12" t="s">
        <v>34</v>
      </c>
      <c r="G1647" s="12" t="s">
        <v>11</v>
      </c>
      <c r="H1647" s="12">
        <v>5400276</v>
      </c>
      <c r="I1647" s="12" t="s">
        <v>141</v>
      </c>
      <c r="J1647" s="12" t="s">
        <v>142</v>
      </c>
    </row>
    <row r="1648" spans="1:10" ht="84" x14ac:dyDescent="0.2">
      <c r="A1648" s="12" t="s">
        <v>9</v>
      </c>
      <c r="B1648" s="12">
        <v>2</v>
      </c>
      <c r="C1648" s="12">
        <v>1</v>
      </c>
      <c r="D1648" s="12">
        <v>1</v>
      </c>
      <c r="E1648" s="12" t="s">
        <v>106</v>
      </c>
      <c r="F1648" s="12" t="s">
        <v>34</v>
      </c>
      <c r="G1648" s="12" t="s">
        <v>11</v>
      </c>
      <c r="H1648" s="12">
        <v>10194094</v>
      </c>
      <c r="I1648" s="12" t="s">
        <v>545</v>
      </c>
      <c r="J1648" s="12" t="s">
        <v>546</v>
      </c>
    </row>
    <row r="1649" spans="1:10" ht="56" x14ac:dyDescent="0.2">
      <c r="A1649" s="12" t="s">
        <v>9</v>
      </c>
      <c r="B1649" s="12">
        <v>2</v>
      </c>
      <c r="C1649" s="12">
        <v>1</v>
      </c>
      <c r="D1649" s="12">
        <v>1</v>
      </c>
      <c r="E1649" s="12" t="s">
        <v>668</v>
      </c>
      <c r="F1649" s="12" t="s">
        <v>34</v>
      </c>
      <c r="G1649" s="12" t="s">
        <v>11</v>
      </c>
      <c r="H1649" s="12">
        <v>16010136</v>
      </c>
      <c r="I1649" s="12" t="s">
        <v>669</v>
      </c>
      <c r="J1649" s="12" t="s">
        <v>670</v>
      </c>
    </row>
    <row r="1650" spans="1:10" ht="126" x14ac:dyDescent="0.2">
      <c r="A1650" s="12" t="s">
        <v>9</v>
      </c>
      <c r="B1650" s="12">
        <v>0</v>
      </c>
      <c r="C1650" s="12">
        <v>0</v>
      </c>
      <c r="D1650" s="12">
        <v>0</v>
      </c>
      <c r="E1650" s="12"/>
      <c r="F1650" s="12"/>
      <c r="G1650" s="12" t="s">
        <v>26</v>
      </c>
      <c r="H1650" s="12">
        <v>10874385</v>
      </c>
      <c r="I1650" s="12" t="s">
        <v>4508</v>
      </c>
      <c r="J1650" s="12" t="s">
        <v>4509</v>
      </c>
    </row>
    <row r="1651" spans="1:10" ht="140" x14ac:dyDescent="0.2">
      <c r="A1651" s="12" t="s">
        <v>92</v>
      </c>
      <c r="B1651" s="12">
        <v>4</v>
      </c>
      <c r="C1651" s="12">
        <v>3</v>
      </c>
      <c r="D1651" s="12">
        <v>1</v>
      </c>
      <c r="E1651" s="12" t="s">
        <v>4917</v>
      </c>
      <c r="F1651" s="12" t="s">
        <v>654</v>
      </c>
      <c r="G1651" s="12" t="s">
        <v>26</v>
      </c>
      <c r="H1651" s="12">
        <v>8952249</v>
      </c>
      <c r="I1651" s="12" t="s">
        <v>326</v>
      </c>
      <c r="J1651" s="12" t="s">
        <v>327</v>
      </c>
    </row>
    <row r="1652" spans="1:10" ht="56" x14ac:dyDescent="0.2">
      <c r="A1652" s="12" t="s">
        <v>9</v>
      </c>
      <c r="B1652" s="12">
        <v>2</v>
      </c>
      <c r="C1652" s="12">
        <v>1</v>
      </c>
      <c r="D1652" s="12">
        <v>1</v>
      </c>
      <c r="E1652" s="12" t="s">
        <v>5304</v>
      </c>
      <c r="F1652" s="12" t="s">
        <v>213</v>
      </c>
      <c r="G1652" s="12" t="s">
        <v>26</v>
      </c>
      <c r="H1652" s="12">
        <v>20179490</v>
      </c>
      <c r="I1652" s="12" t="s">
        <v>180</v>
      </c>
      <c r="J1652" s="12" t="s">
        <v>181</v>
      </c>
    </row>
    <row r="1653" spans="1:10" ht="140" x14ac:dyDescent="0.2">
      <c r="A1653" s="12" t="s">
        <v>101</v>
      </c>
      <c r="B1653" s="12">
        <v>2</v>
      </c>
      <c r="C1653" s="12">
        <v>1</v>
      </c>
      <c r="D1653" s="12">
        <v>1</v>
      </c>
      <c r="E1653" s="12" t="s">
        <v>341</v>
      </c>
      <c r="F1653" s="12" t="s">
        <v>34</v>
      </c>
      <c r="G1653" s="12" t="s">
        <v>11</v>
      </c>
      <c r="H1653" s="12">
        <v>10073960</v>
      </c>
      <c r="I1653" s="12" t="s">
        <v>160</v>
      </c>
      <c r="J1653" s="12" t="s">
        <v>161</v>
      </c>
    </row>
    <row r="1654" spans="1:10" ht="56" x14ac:dyDescent="0.2">
      <c r="A1654" s="12" t="s">
        <v>9</v>
      </c>
      <c r="B1654" s="12">
        <v>2</v>
      </c>
      <c r="C1654" s="12">
        <v>1</v>
      </c>
      <c r="D1654" s="12">
        <v>1</v>
      </c>
      <c r="E1654" s="12" t="s">
        <v>668</v>
      </c>
      <c r="F1654" s="12" t="s">
        <v>34</v>
      </c>
      <c r="G1654" s="12" t="s">
        <v>11</v>
      </c>
      <c r="H1654" s="12">
        <v>8850856</v>
      </c>
      <c r="I1654" s="12" t="s">
        <v>669</v>
      </c>
      <c r="J1654" s="12" t="s">
        <v>670</v>
      </c>
    </row>
    <row r="1655" spans="1:10" ht="126" x14ac:dyDescent="0.2">
      <c r="A1655" s="12" t="s">
        <v>9</v>
      </c>
      <c r="B1655" s="12">
        <v>1</v>
      </c>
      <c r="C1655" s="12">
        <v>0</v>
      </c>
      <c r="D1655" s="12">
        <v>1</v>
      </c>
      <c r="E1655" s="12"/>
      <c r="F1655" s="12" t="s">
        <v>352</v>
      </c>
      <c r="G1655" s="12" t="s">
        <v>26</v>
      </c>
      <c r="H1655" s="12">
        <v>9630407</v>
      </c>
      <c r="I1655" s="12" t="s">
        <v>911</v>
      </c>
      <c r="J1655" s="12" t="s">
        <v>912</v>
      </c>
    </row>
    <row r="1656" spans="1:10" ht="84" x14ac:dyDescent="0.2">
      <c r="A1656" s="12" t="s">
        <v>105</v>
      </c>
      <c r="B1656" s="12">
        <v>2</v>
      </c>
      <c r="C1656" s="12">
        <v>1</v>
      </c>
      <c r="D1656" s="12">
        <v>1</v>
      </c>
      <c r="E1656" s="12" t="s">
        <v>896</v>
      </c>
      <c r="F1656" s="12" t="s">
        <v>897</v>
      </c>
      <c r="G1656" s="12" t="s">
        <v>11</v>
      </c>
      <c r="H1656" s="12">
        <v>10929260</v>
      </c>
      <c r="I1656" s="12" t="s">
        <v>2132</v>
      </c>
      <c r="J1656" s="12" t="s">
        <v>2133</v>
      </c>
    </row>
    <row r="1657" spans="1:10" ht="84" x14ac:dyDescent="0.2">
      <c r="A1657" s="12" t="s">
        <v>92</v>
      </c>
      <c r="B1657" s="12">
        <v>1</v>
      </c>
      <c r="C1657" s="12">
        <v>1</v>
      </c>
      <c r="D1657" s="12">
        <v>0</v>
      </c>
      <c r="E1657" s="12" t="s">
        <v>93</v>
      </c>
      <c r="F1657" s="12"/>
      <c r="G1657" s="12" t="s">
        <v>11</v>
      </c>
      <c r="H1657" s="12">
        <v>6109939</v>
      </c>
      <c r="I1657" s="12" t="s">
        <v>5377</v>
      </c>
      <c r="J1657" s="12" t="s">
        <v>5378</v>
      </c>
    </row>
    <row r="1658" spans="1:10" ht="126" x14ac:dyDescent="0.2">
      <c r="A1658" s="12" t="s">
        <v>101</v>
      </c>
      <c r="B1658" s="12">
        <v>1</v>
      </c>
      <c r="C1658" s="12">
        <v>0</v>
      </c>
      <c r="D1658" s="12">
        <v>1</v>
      </c>
      <c r="E1658" s="12"/>
      <c r="F1658" s="12" t="s">
        <v>213</v>
      </c>
      <c r="G1658" s="12" t="s">
        <v>26</v>
      </c>
      <c r="H1658" s="12">
        <v>8607533</v>
      </c>
      <c r="I1658" s="12" t="s">
        <v>27</v>
      </c>
      <c r="J1658" s="12" t="s">
        <v>28</v>
      </c>
    </row>
    <row r="1659" spans="1:10" ht="56" x14ac:dyDescent="0.2">
      <c r="A1659" s="12" t="s">
        <v>582</v>
      </c>
      <c r="B1659" s="12">
        <v>3</v>
      </c>
      <c r="C1659" s="12">
        <v>2</v>
      </c>
      <c r="D1659" s="12">
        <v>1</v>
      </c>
      <c r="E1659" s="12" t="s">
        <v>40</v>
      </c>
      <c r="F1659" s="12" t="s">
        <v>34</v>
      </c>
      <c r="G1659" s="12" t="s">
        <v>11</v>
      </c>
      <c r="H1659" s="12">
        <v>7849625</v>
      </c>
      <c r="I1659" s="12" t="s">
        <v>45</v>
      </c>
      <c r="J1659" s="12" t="s">
        <v>46</v>
      </c>
    </row>
    <row r="1660" spans="1:10" ht="56" x14ac:dyDescent="0.2">
      <c r="A1660" s="12" t="s">
        <v>9</v>
      </c>
      <c r="B1660" s="12">
        <v>2</v>
      </c>
      <c r="C1660" s="12">
        <v>1</v>
      </c>
      <c r="D1660" s="12">
        <v>1</v>
      </c>
      <c r="E1660" s="12" t="s">
        <v>106</v>
      </c>
      <c r="F1660" s="12" t="s">
        <v>34</v>
      </c>
      <c r="G1660" s="12" t="s">
        <v>11</v>
      </c>
      <c r="H1660" s="12">
        <v>7460776</v>
      </c>
      <c r="I1660" s="12" t="s">
        <v>45</v>
      </c>
      <c r="J1660" s="12" t="s">
        <v>46</v>
      </c>
    </row>
    <row r="1661" spans="1:10" ht="126" x14ac:dyDescent="0.2">
      <c r="A1661" s="12" t="s">
        <v>85</v>
      </c>
      <c r="B1661" s="12">
        <v>1</v>
      </c>
      <c r="C1661" s="12">
        <v>1</v>
      </c>
      <c r="D1661" s="12">
        <v>0</v>
      </c>
      <c r="E1661" s="12" t="s">
        <v>25</v>
      </c>
      <c r="F1661" s="12"/>
      <c r="G1661" s="12" t="s">
        <v>11</v>
      </c>
      <c r="H1661" s="12">
        <v>12485910</v>
      </c>
      <c r="I1661" s="12" t="s">
        <v>1092</v>
      </c>
      <c r="J1661" s="12" t="s">
        <v>1093</v>
      </c>
    </row>
    <row r="1662" spans="1:10" ht="84" x14ac:dyDescent="0.2">
      <c r="A1662" s="12" t="s">
        <v>9</v>
      </c>
      <c r="B1662" s="12">
        <v>2</v>
      </c>
      <c r="C1662" s="12">
        <v>1</v>
      </c>
      <c r="D1662" s="12">
        <v>1</v>
      </c>
      <c r="E1662" s="12" t="s">
        <v>44</v>
      </c>
      <c r="F1662" s="12" t="s">
        <v>34</v>
      </c>
      <c r="G1662" s="12" t="s">
        <v>11</v>
      </c>
      <c r="H1662" s="12">
        <v>3115223</v>
      </c>
      <c r="I1662" s="12" t="s">
        <v>141</v>
      </c>
      <c r="J1662" s="12" t="s">
        <v>142</v>
      </c>
    </row>
    <row r="1663" spans="1:10" ht="84" x14ac:dyDescent="0.2">
      <c r="A1663" s="12" t="s">
        <v>85</v>
      </c>
      <c r="B1663" s="12">
        <v>0</v>
      </c>
      <c r="C1663" s="12">
        <v>0</v>
      </c>
      <c r="D1663" s="12">
        <v>0</v>
      </c>
      <c r="E1663" s="12"/>
      <c r="F1663" s="12"/>
      <c r="G1663" s="12" t="s">
        <v>11</v>
      </c>
      <c r="H1663" s="12">
        <v>13919414</v>
      </c>
      <c r="I1663" s="12" t="s">
        <v>454</v>
      </c>
      <c r="J1663" s="12" t="s">
        <v>455</v>
      </c>
    </row>
    <row r="1664" spans="1:10" ht="70" x14ac:dyDescent="0.2">
      <c r="A1664" s="12" t="s">
        <v>9</v>
      </c>
      <c r="B1664" s="12">
        <v>2</v>
      </c>
      <c r="C1664" s="12">
        <v>1</v>
      </c>
      <c r="D1664" s="12">
        <v>1</v>
      </c>
      <c r="E1664" s="12" t="s">
        <v>896</v>
      </c>
      <c r="F1664" s="12" t="s">
        <v>897</v>
      </c>
      <c r="G1664" s="12" t="s">
        <v>11</v>
      </c>
      <c r="H1664" s="12">
        <v>13834478</v>
      </c>
      <c r="I1664" s="12" t="s">
        <v>3624</v>
      </c>
      <c r="J1664" s="12" t="s">
        <v>3625</v>
      </c>
    </row>
    <row r="1665" spans="1:10" ht="140" x14ac:dyDescent="0.2">
      <c r="A1665" s="12" t="s">
        <v>9</v>
      </c>
      <c r="B1665" s="12">
        <v>2</v>
      </c>
      <c r="C1665" s="12">
        <v>1</v>
      </c>
      <c r="D1665" s="12">
        <v>1</v>
      </c>
      <c r="E1665" s="12" t="s">
        <v>106</v>
      </c>
      <c r="F1665" s="12" t="s">
        <v>34</v>
      </c>
      <c r="G1665" s="12" t="s">
        <v>11</v>
      </c>
      <c r="H1665" s="12">
        <v>3200000</v>
      </c>
      <c r="I1665" s="12" t="s">
        <v>1087</v>
      </c>
      <c r="J1665" s="12" t="s">
        <v>1088</v>
      </c>
    </row>
    <row r="1666" spans="1:10" ht="140" x14ac:dyDescent="0.2">
      <c r="A1666" s="12" t="s">
        <v>64</v>
      </c>
      <c r="B1666" s="12">
        <v>1</v>
      </c>
      <c r="C1666" s="12">
        <v>1</v>
      </c>
      <c r="D1666" s="12">
        <v>0</v>
      </c>
      <c r="E1666" s="12" t="s">
        <v>351</v>
      </c>
      <c r="F1666" s="12"/>
      <c r="G1666" s="12" t="s">
        <v>11</v>
      </c>
      <c r="H1666" s="12">
        <v>9036331</v>
      </c>
      <c r="I1666" s="12" t="s">
        <v>1873</v>
      </c>
      <c r="J1666" s="12" t="s">
        <v>1874</v>
      </c>
    </row>
    <row r="1667" spans="1:10" ht="84" x14ac:dyDescent="0.2">
      <c r="A1667" s="12" t="s">
        <v>9</v>
      </c>
      <c r="B1667" s="12">
        <v>1</v>
      </c>
      <c r="C1667" s="12">
        <v>0</v>
      </c>
      <c r="D1667" s="12">
        <v>1</v>
      </c>
      <c r="E1667" s="12"/>
      <c r="F1667" s="12" t="s">
        <v>206</v>
      </c>
      <c r="G1667" s="12" t="s">
        <v>26</v>
      </c>
      <c r="H1667" s="12">
        <v>3575000</v>
      </c>
      <c r="I1667" s="12" t="s">
        <v>2504</v>
      </c>
      <c r="J1667" s="12" t="s">
        <v>2505</v>
      </c>
    </row>
    <row r="1668" spans="1:10" ht="56" x14ac:dyDescent="0.2">
      <c r="A1668" s="12" t="s">
        <v>101</v>
      </c>
      <c r="B1668" s="12">
        <v>1</v>
      </c>
      <c r="C1668" s="12">
        <v>1</v>
      </c>
      <c r="D1668" s="12">
        <v>0</v>
      </c>
      <c r="E1668" s="12" t="s">
        <v>25</v>
      </c>
      <c r="F1668" s="12"/>
      <c r="G1668" s="12" t="s">
        <v>11</v>
      </c>
      <c r="H1668" s="12">
        <v>6257404</v>
      </c>
      <c r="I1668" s="12" t="s">
        <v>927</v>
      </c>
      <c r="J1668" s="12" t="s">
        <v>928</v>
      </c>
    </row>
    <row r="1669" spans="1:10" ht="126" x14ac:dyDescent="0.2">
      <c r="A1669" s="12" t="s">
        <v>9</v>
      </c>
      <c r="B1669" s="12">
        <v>3</v>
      </c>
      <c r="C1669" s="12">
        <v>2</v>
      </c>
      <c r="D1669" s="12">
        <v>1</v>
      </c>
      <c r="E1669" s="12" t="s">
        <v>71</v>
      </c>
      <c r="F1669" s="12" t="s">
        <v>124</v>
      </c>
      <c r="G1669" s="12" t="s">
        <v>11</v>
      </c>
      <c r="H1669" s="12">
        <v>9720791</v>
      </c>
      <c r="I1669" s="12" t="s">
        <v>125</v>
      </c>
      <c r="J1669" s="12" t="s">
        <v>126</v>
      </c>
    </row>
    <row r="1670" spans="1:10" ht="84" x14ac:dyDescent="0.2">
      <c r="A1670" s="12" t="s">
        <v>9</v>
      </c>
      <c r="B1670" s="12">
        <v>2</v>
      </c>
      <c r="C1670" s="12">
        <v>1</v>
      </c>
      <c r="D1670" s="12">
        <v>1</v>
      </c>
      <c r="E1670" s="12" t="s">
        <v>158</v>
      </c>
      <c r="F1670" s="12" t="s">
        <v>159</v>
      </c>
      <c r="G1670" s="12" t="s">
        <v>26</v>
      </c>
      <c r="H1670" s="12">
        <v>7938885</v>
      </c>
      <c r="I1670" s="12" t="s">
        <v>4050</v>
      </c>
      <c r="J1670" s="12" t="s">
        <v>4051</v>
      </c>
    </row>
    <row r="1671" spans="1:10" ht="112" x14ac:dyDescent="0.2">
      <c r="A1671" s="12" t="s">
        <v>50</v>
      </c>
      <c r="B1671" s="12">
        <v>1</v>
      </c>
      <c r="C1671" s="12">
        <v>1</v>
      </c>
      <c r="D1671" s="12">
        <v>0</v>
      </c>
      <c r="E1671" s="12" t="s">
        <v>25</v>
      </c>
      <c r="F1671" s="12"/>
      <c r="G1671" s="12" t="s">
        <v>11</v>
      </c>
      <c r="H1671" s="12">
        <v>12268268</v>
      </c>
      <c r="I1671" s="12" t="s">
        <v>58</v>
      </c>
      <c r="J1671" s="12" t="s">
        <v>59</v>
      </c>
    </row>
    <row r="1672" spans="1:10" ht="154" x14ac:dyDescent="0.2">
      <c r="A1672" s="12" t="s">
        <v>24</v>
      </c>
      <c r="B1672" s="12">
        <v>1</v>
      </c>
      <c r="C1672" s="12">
        <v>1</v>
      </c>
      <c r="D1672" s="12">
        <v>0</v>
      </c>
      <c r="E1672" s="12" t="s">
        <v>93</v>
      </c>
      <c r="F1672" s="12"/>
      <c r="G1672" s="12" t="s">
        <v>11</v>
      </c>
      <c r="H1672" s="12">
        <v>4033449</v>
      </c>
      <c r="I1672" s="12" t="s">
        <v>3642</v>
      </c>
      <c r="J1672" s="12" t="s">
        <v>3643</v>
      </c>
    </row>
    <row r="1673" spans="1:10" ht="56" x14ac:dyDescent="0.2">
      <c r="A1673" s="12" t="s">
        <v>32</v>
      </c>
      <c r="B1673" s="12">
        <v>2</v>
      </c>
      <c r="C1673" s="12">
        <v>1</v>
      </c>
      <c r="D1673" s="12">
        <v>1</v>
      </c>
      <c r="E1673" s="12" t="s">
        <v>668</v>
      </c>
      <c r="F1673" s="12" t="s">
        <v>34</v>
      </c>
      <c r="G1673" s="12" t="s">
        <v>11</v>
      </c>
      <c r="H1673" s="12">
        <v>8991249</v>
      </c>
      <c r="I1673" s="12" t="s">
        <v>669</v>
      </c>
      <c r="J1673" s="12" t="s">
        <v>670</v>
      </c>
    </row>
    <row r="1674" spans="1:10" ht="42" x14ac:dyDescent="0.2">
      <c r="A1674" s="12" t="s">
        <v>85</v>
      </c>
      <c r="B1674" s="12">
        <v>1</v>
      </c>
      <c r="C1674" s="12">
        <v>1</v>
      </c>
      <c r="D1674" s="12">
        <v>0</v>
      </c>
      <c r="E1674" s="12" t="s">
        <v>25</v>
      </c>
      <c r="F1674" s="12"/>
      <c r="G1674" s="12" t="s">
        <v>11</v>
      </c>
      <c r="H1674" s="12">
        <v>9703304</v>
      </c>
      <c r="I1674" s="12" t="s">
        <v>279</v>
      </c>
      <c r="J1674" s="12" t="s">
        <v>280</v>
      </c>
    </row>
    <row r="1675" spans="1:10" ht="98" x14ac:dyDescent="0.2">
      <c r="A1675" s="12" t="s">
        <v>85</v>
      </c>
      <c r="B1675" s="12">
        <v>0</v>
      </c>
      <c r="C1675" s="12">
        <v>0</v>
      </c>
      <c r="D1675" s="12">
        <v>0</v>
      </c>
      <c r="E1675" s="12"/>
      <c r="F1675" s="12"/>
      <c r="G1675" s="12" t="s">
        <v>11</v>
      </c>
      <c r="H1675" s="12">
        <v>5377406</v>
      </c>
      <c r="I1675" s="12" t="s">
        <v>112</v>
      </c>
      <c r="J1675" s="12" t="s">
        <v>113</v>
      </c>
    </row>
    <row r="1676" spans="1:10" ht="70" x14ac:dyDescent="0.2">
      <c r="A1676" s="12" t="s">
        <v>85</v>
      </c>
      <c r="B1676" s="12">
        <v>0</v>
      </c>
      <c r="C1676" s="12">
        <v>0</v>
      </c>
      <c r="D1676" s="12">
        <v>0</v>
      </c>
      <c r="E1676" s="12"/>
      <c r="F1676" s="12"/>
      <c r="G1676" s="12" t="s">
        <v>11</v>
      </c>
      <c r="H1676" s="12">
        <v>5176756</v>
      </c>
      <c r="I1676" s="12" t="s">
        <v>3647</v>
      </c>
      <c r="J1676" s="12" t="s">
        <v>3648</v>
      </c>
    </row>
    <row r="1677" spans="1:10" ht="140" x14ac:dyDescent="0.2">
      <c r="A1677" s="12" t="s">
        <v>85</v>
      </c>
      <c r="B1677" s="12">
        <v>2</v>
      </c>
      <c r="C1677" s="12">
        <v>1</v>
      </c>
      <c r="D1677" s="12">
        <v>1</v>
      </c>
      <c r="E1677" s="12" t="s">
        <v>341</v>
      </c>
      <c r="F1677" s="12" t="s">
        <v>34</v>
      </c>
      <c r="G1677" s="12" t="s">
        <v>11</v>
      </c>
      <c r="H1677" s="12">
        <v>5585937</v>
      </c>
      <c r="I1677" s="12" t="s">
        <v>35</v>
      </c>
      <c r="J1677" s="12" t="s">
        <v>36</v>
      </c>
    </row>
    <row r="1678" spans="1:10" ht="112" x14ac:dyDescent="0.2">
      <c r="A1678" s="12" t="s">
        <v>99</v>
      </c>
      <c r="B1678" s="12">
        <v>2</v>
      </c>
      <c r="C1678" s="12">
        <v>1</v>
      </c>
      <c r="D1678" s="12">
        <v>1</v>
      </c>
      <c r="E1678" s="12" t="s">
        <v>273</v>
      </c>
      <c r="F1678" s="12" t="s">
        <v>34</v>
      </c>
      <c r="G1678" s="12" t="s">
        <v>11</v>
      </c>
      <c r="H1678" s="12">
        <v>7883080</v>
      </c>
      <c r="I1678" s="12" t="s">
        <v>274</v>
      </c>
      <c r="J1678" s="12" t="s">
        <v>275</v>
      </c>
    </row>
    <row r="1679" spans="1:10" ht="140" x14ac:dyDescent="0.2">
      <c r="A1679" s="12" t="s">
        <v>85</v>
      </c>
      <c r="B1679" s="12">
        <v>2</v>
      </c>
      <c r="C1679" s="12">
        <v>1</v>
      </c>
      <c r="D1679" s="12">
        <v>1</v>
      </c>
      <c r="E1679" s="12" t="s">
        <v>524</v>
      </c>
      <c r="F1679" s="12" t="s">
        <v>34</v>
      </c>
      <c r="G1679" s="12" t="s">
        <v>11</v>
      </c>
      <c r="H1679" s="12">
        <v>13281170</v>
      </c>
      <c r="I1679" s="12" t="s">
        <v>35</v>
      </c>
      <c r="J1679" s="12" t="s">
        <v>36</v>
      </c>
    </row>
    <row r="1680" spans="1:10" ht="112" x14ac:dyDescent="0.2">
      <c r="A1680" s="12" t="s">
        <v>85</v>
      </c>
      <c r="B1680" s="12">
        <v>1</v>
      </c>
      <c r="C1680" s="12">
        <v>1</v>
      </c>
      <c r="D1680" s="12">
        <v>0</v>
      </c>
      <c r="E1680" s="12" t="s">
        <v>25</v>
      </c>
      <c r="F1680" s="12"/>
      <c r="G1680" s="12" t="s">
        <v>11</v>
      </c>
      <c r="H1680" s="12">
        <v>5591549</v>
      </c>
      <c r="I1680" s="12" t="s">
        <v>556</v>
      </c>
      <c r="J1680" s="12" t="s">
        <v>557</v>
      </c>
    </row>
    <row r="1681" spans="1:10" ht="98" x14ac:dyDescent="0.2">
      <c r="A1681" s="12" t="s">
        <v>64</v>
      </c>
      <c r="B1681" s="12">
        <v>1</v>
      </c>
      <c r="C1681" s="12">
        <v>1</v>
      </c>
      <c r="D1681" s="12">
        <v>0</v>
      </c>
      <c r="E1681" s="12" t="s">
        <v>25</v>
      </c>
      <c r="F1681" s="12"/>
      <c r="G1681" s="12" t="s">
        <v>11</v>
      </c>
      <c r="H1681" s="12">
        <v>11431241</v>
      </c>
      <c r="I1681" s="12" t="s">
        <v>3661</v>
      </c>
      <c r="J1681" s="12" t="s">
        <v>3662</v>
      </c>
    </row>
    <row r="1682" spans="1:10" ht="56" x14ac:dyDescent="0.2">
      <c r="A1682" s="12" t="s">
        <v>9</v>
      </c>
      <c r="B1682" s="12">
        <v>2</v>
      </c>
      <c r="C1682" s="12">
        <v>1</v>
      </c>
      <c r="D1682" s="12">
        <v>1</v>
      </c>
      <c r="E1682" s="12" t="s">
        <v>668</v>
      </c>
      <c r="F1682" s="12" t="s">
        <v>34</v>
      </c>
      <c r="G1682" s="12" t="s">
        <v>11</v>
      </c>
      <c r="H1682" s="12">
        <v>5975629</v>
      </c>
      <c r="I1682" s="12" t="s">
        <v>669</v>
      </c>
      <c r="J1682" s="12" t="s">
        <v>670</v>
      </c>
    </row>
    <row r="1683" spans="1:10" ht="98" x14ac:dyDescent="0.2">
      <c r="A1683" s="12" t="s">
        <v>101</v>
      </c>
      <c r="B1683" s="12">
        <v>1</v>
      </c>
      <c r="C1683" s="12">
        <v>1</v>
      </c>
      <c r="D1683" s="12">
        <v>0</v>
      </c>
      <c r="E1683" s="12" t="s">
        <v>25</v>
      </c>
      <c r="F1683" s="12"/>
      <c r="G1683" s="12" t="s">
        <v>11</v>
      </c>
      <c r="H1683" s="12">
        <v>6898610</v>
      </c>
      <c r="I1683" s="12" t="s">
        <v>722</v>
      </c>
      <c r="J1683" s="12" t="s">
        <v>723</v>
      </c>
    </row>
    <row r="1684" spans="1:10" ht="84" x14ac:dyDescent="0.2">
      <c r="A1684" s="12" t="s">
        <v>99</v>
      </c>
      <c r="B1684" s="12">
        <v>1</v>
      </c>
      <c r="C1684" s="12">
        <v>1</v>
      </c>
      <c r="D1684" s="12">
        <v>0</v>
      </c>
      <c r="E1684" s="12" t="s">
        <v>2336</v>
      </c>
      <c r="F1684" s="12"/>
      <c r="G1684" s="12" t="s">
        <v>11</v>
      </c>
      <c r="H1684" s="12">
        <v>3973318</v>
      </c>
      <c r="I1684" s="12" t="s">
        <v>2299</v>
      </c>
      <c r="J1684" s="12" t="s">
        <v>2300</v>
      </c>
    </row>
    <row r="1685" spans="1:10" ht="56" x14ac:dyDescent="0.2">
      <c r="A1685" s="12" t="s">
        <v>99</v>
      </c>
      <c r="B1685" s="12">
        <v>1</v>
      </c>
      <c r="C1685" s="12">
        <v>1</v>
      </c>
      <c r="D1685" s="12">
        <v>0</v>
      </c>
      <c r="E1685" s="12" t="s">
        <v>25</v>
      </c>
      <c r="F1685" s="12"/>
      <c r="G1685" s="12" t="s">
        <v>26</v>
      </c>
      <c r="H1685" s="12">
        <v>5711536</v>
      </c>
      <c r="I1685" s="12" t="s">
        <v>301</v>
      </c>
      <c r="J1685" s="12" t="s">
        <v>302</v>
      </c>
    </row>
    <row r="1686" spans="1:10" ht="112" x14ac:dyDescent="0.2">
      <c r="A1686" s="12" t="s">
        <v>85</v>
      </c>
      <c r="B1686" s="12">
        <v>2</v>
      </c>
      <c r="C1686" s="12">
        <v>1</v>
      </c>
      <c r="D1686" s="12">
        <v>1</v>
      </c>
      <c r="E1686" s="12" t="s">
        <v>896</v>
      </c>
      <c r="F1686" s="12" t="s">
        <v>897</v>
      </c>
      <c r="G1686" s="12" t="s">
        <v>11</v>
      </c>
      <c r="H1686" s="12">
        <v>2352937</v>
      </c>
      <c r="I1686" s="12" t="s">
        <v>1014</v>
      </c>
      <c r="J1686" s="12" t="s">
        <v>1015</v>
      </c>
    </row>
    <row r="1687" spans="1:10" ht="84" x14ac:dyDescent="0.2">
      <c r="A1687" s="12" t="s">
        <v>9</v>
      </c>
      <c r="B1687" s="12">
        <v>0</v>
      </c>
      <c r="C1687" s="12">
        <v>0</v>
      </c>
      <c r="D1687" s="12">
        <v>0</v>
      </c>
      <c r="E1687" s="12"/>
      <c r="F1687" s="12"/>
      <c r="G1687" s="12" t="s">
        <v>26</v>
      </c>
      <c r="H1687" s="12">
        <v>17042694</v>
      </c>
      <c r="I1687" s="12" t="s">
        <v>1992</v>
      </c>
      <c r="J1687" s="12" t="s">
        <v>1993</v>
      </c>
    </row>
    <row r="1688" spans="1:10" ht="126" x14ac:dyDescent="0.2">
      <c r="A1688" s="12" t="s">
        <v>99</v>
      </c>
      <c r="B1688" s="12">
        <v>1</v>
      </c>
      <c r="C1688" s="12">
        <v>1</v>
      </c>
      <c r="D1688" s="12">
        <v>0</v>
      </c>
      <c r="E1688" s="12" t="s">
        <v>25</v>
      </c>
      <c r="F1688" s="12"/>
      <c r="G1688" s="12" t="s">
        <v>11</v>
      </c>
      <c r="H1688" s="12">
        <v>5218340</v>
      </c>
      <c r="I1688" s="12" t="s">
        <v>5379</v>
      </c>
      <c r="J1688" s="12" t="s">
        <v>5380</v>
      </c>
    </row>
    <row r="1689" spans="1:10" ht="140" x14ac:dyDescent="0.2">
      <c r="A1689" s="12" t="s">
        <v>50</v>
      </c>
      <c r="B1689" s="12">
        <v>2</v>
      </c>
      <c r="C1689" s="12">
        <v>1</v>
      </c>
      <c r="D1689" s="12">
        <v>1</v>
      </c>
      <c r="E1689" s="12" t="s">
        <v>130</v>
      </c>
      <c r="F1689" s="12" t="s">
        <v>34</v>
      </c>
      <c r="G1689" s="12" t="s">
        <v>11</v>
      </c>
      <c r="H1689" s="12">
        <v>6472479</v>
      </c>
      <c r="I1689" s="12" t="s">
        <v>160</v>
      </c>
      <c r="J1689" s="12" t="s">
        <v>161</v>
      </c>
    </row>
    <row r="1690" spans="1:10" ht="98" x14ac:dyDescent="0.2">
      <c r="A1690" s="12" t="s">
        <v>212</v>
      </c>
      <c r="B1690" s="12">
        <v>1</v>
      </c>
      <c r="C1690" s="12">
        <v>0</v>
      </c>
      <c r="D1690" s="12">
        <v>1</v>
      </c>
      <c r="E1690" s="12"/>
      <c r="F1690" s="12" t="s">
        <v>52</v>
      </c>
      <c r="G1690" s="12" t="s">
        <v>26</v>
      </c>
      <c r="H1690" s="12">
        <v>9577758</v>
      </c>
      <c r="I1690" s="12" t="s">
        <v>144</v>
      </c>
      <c r="J1690" s="12" t="s">
        <v>145</v>
      </c>
    </row>
    <row r="1691" spans="1:10" ht="70" x14ac:dyDescent="0.2">
      <c r="A1691" s="12" t="s">
        <v>9</v>
      </c>
      <c r="B1691" s="12">
        <v>1</v>
      </c>
      <c r="C1691" s="12">
        <v>0</v>
      </c>
      <c r="D1691" s="12">
        <v>1</v>
      </c>
      <c r="E1691" s="12"/>
      <c r="F1691" s="12" t="s">
        <v>213</v>
      </c>
      <c r="G1691" s="12" t="s">
        <v>26</v>
      </c>
      <c r="H1691" s="12">
        <v>5001371</v>
      </c>
      <c r="I1691" s="12" t="s">
        <v>5288</v>
      </c>
      <c r="J1691" s="12" t="s">
        <v>5289</v>
      </c>
    </row>
    <row r="1692" spans="1:10" ht="126" x14ac:dyDescent="0.2">
      <c r="A1692" s="12" t="s">
        <v>9</v>
      </c>
      <c r="B1692" s="12">
        <v>2</v>
      </c>
      <c r="C1692" s="12">
        <v>2</v>
      </c>
      <c r="D1692" s="12">
        <v>0</v>
      </c>
      <c r="E1692" s="12" t="s">
        <v>71</v>
      </c>
      <c r="F1692" s="12"/>
      <c r="G1692" s="12" t="s">
        <v>26</v>
      </c>
      <c r="H1692" s="12">
        <v>6653437</v>
      </c>
      <c r="I1692" s="12" t="s">
        <v>874</v>
      </c>
      <c r="J1692" s="12" t="s">
        <v>875</v>
      </c>
    </row>
    <row r="1693" spans="1:10" ht="84" x14ac:dyDescent="0.2">
      <c r="A1693" s="12" t="s">
        <v>9</v>
      </c>
      <c r="B1693" s="12">
        <v>2</v>
      </c>
      <c r="C1693" s="12">
        <v>1</v>
      </c>
      <c r="D1693" s="12">
        <v>1</v>
      </c>
      <c r="E1693" s="12" t="s">
        <v>3681</v>
      </c>
      <c r="F1693" s="12" t="s">
        <v>594</v>
      </c>
      <c r="G1693" s="12" t="s">
        <v>26</v>
      </c>
      <c r="H1693" s="12">
        <v>8300000</v>
      </c>
      <c r="I1693" s="12" t="s">
        <v>3682</v>
      </c>
      <c r="J1693" s="12" t="s">
        <v>3683</v>
      </c>
    </row>
    <row r="1694" spans="1:10" ht="126" x14ac:dyDescent="0.2">
      <c r="A1694" s="12" t="s">
        <v>9</v>
      </c>
      <c r="B1694" s="12">
        <v>1</v>
      </c>
      <c r="C1694" s="12">
        <v>0</v>
      </c>
      <c r="D1694" s="12">
        <v>1</v>
      </c>
      <c r="E1694" s="12"/>
      <c r="F1694" s="12" t="s">
        <v>159</v>
      </c>
      <c r="G1694" s="12" t="s">
        <v>26</v>
      </c>
      <c r="H1694" s="12">
        <v>4373679</v>
      </c>
      <c r="I1694" s="12" t="s">
        <v>1124</v>
      </c>
      <c r="J1694" s="12" t="s">
        <v>1125</v>
      </c>
    </row>
    <row r="1695" spans="1:10" ht="56" x14ac:dyDescent="0.2">
      <c r="A1695" s="12" t="s">
        <v>9</v>
      </c>
      <c r="B1695" s="12">
        <v>2</v>
      </c>
      <c r="C1695" s="12">
        <v>1</v>
      </c>
      <c r="D1695" s="12">
        <v>1</v>
      </c>
      <c r="E1695" s="12" t="s">
        <v>10</v>
      </c>
      <c r="F1695" s="12" t="s">
        <v>159</v>
      </c>
      <c r="G1695" s="12" t="s">
        <v>11</v>
      </c>
      <c r="H1695" s="12">
        <v>9261733</v>
      </c>
      <c r="I1695" s="12" t="s">
        <v>12</v>
      </c>
      <c r="J1695" s="12" t="s">
        <v>13</v>
      </c>
    </row>
    <row r="1696" spans="1:10" ht="154" x14ac:dyDescent="0.2">
      <c r="A1696" s="12" t="s">
        <v>17</v>
      </c>
      <c r="B1696" s="12">
        <v>3</v>
      </c>
      <c r="C1696" s="12">
        <v>1</v>
      </c>
      <c r="D1696" s="12">
        <v>2</v>
      </c>
      <c r="E1696" s="12" t="s">
        <v>537</v>
      </c>
      <c r="F1696" s="12" t="s">
        <v>985</v>
      </c>
      <c r="G1696" s="12" t="s">
        <v>11</v>
      </c>
      <c r="H1696" s="12">
        <v>8213662</v>
      </c>
      <c r="I1696" s="12" t="s">
        <v>3690</v>
      </c>
      <c r="J1696" s="12" t="s">
        <v>3691</v>
      </c>
    </row>
    <row r="1697" spans="1:10" ht="98" x14ac:dyDescent="0.2">
      <c r="A1697" s="12" t="s">
        <v>32</v>
      </c>
      <c r="B1697" s="12">
        <v>1</v>
      </c>
      <c r="C1697" s="12">
        <v>1</v>
      </c>
      <c r="D1697" s="12">
        <v>0</v>
      </c>
      <c r="E1697" s="12" t="s">
        <v>1603</v>
      </c>
      <c r="F1697" s="12"/>
      <c r="G1697" s="12" t="s">
        <v>11</v>
      </c>
      <c r="H1697" s="12">
        <v>14938051</v>
      </c>
      <c r="I1697" s="12" t="s">
        <v>722</v>
      </c>
      <c r="J1697" s="12" t="s">
        <v>723</v>
      </c>
    </row>
    <row r="1698" spans="1:10" ht="182" x14ac:dyDescent="0.2">
      <c r="A1698" s="12" t="s">
        <v>24</v>
      </c>
      <c r="B1698" s="12">
        <v>1</v>
      </c>
      <c r="C1698" s="12">
        <v>1</v>
      </c>
      <c r="D1698" s="12">
        <v>0</v>
      </c>
      <c r="E1698" s="12" t="s">
        <v>3695</v>
      </c>
      <c r="F1698" s="12"/>
      <c r="G1698" s="12" t="s">
        <v>26</v>
      </c>
      <c r="H1698" s="12">
        <v>14238665</v>
      </c>
      <c r="I1698" s="12" t="s">
        <v>3696</v>
      </c>
      <c r="J1698" s="12" t="s">
        <v>3697</v>
      </c>
    </row>
    <row r="1699" spans="1:10" ht="56" x14ac:dyDescent="0.2">
      <c r="A1699" s="12" t="s">
        <v>9</v>
      </c>
      <c r="B1699" s="12">
        <v>1</v>
      </c>
      <c r="C1699" s="12">
        <v>0</v>
      </c>
      <c r="D1699" s="12">
        <v>1</v>
      </c>
      <c r="E1699" s="12"/>
      <c r="F1699" s="12" t="s">
        <v>52</v>
      </c>
      <c r="G1699" s="12" t="s">
        <v>26</v>
      </c>
      <c r="H1699" s="12">
        <v>3181000</v>
      </c>
      <c r="I1699" s="12" t="s">
        <v>214</v>
      </c>
      <c r="J1699" s="12" t="s">
        <v>215</v>
      </c>
    </row>
    <row r="1700" spans="1:10" ht="84" x14ac:dyDescent="0.2">
      <c r="A1700" s="12" t="s">
        <v>64</v>
      </c>
      <c r="B1700" s="12">
        <v>3</v>
      </c>
      <c r="C1700" s="12">
        <v>2</v>
      </c>
      <c r="D1700" s="12">
        <v>1</v>
      </c>
      <c r="E1700" s="12" t="s">
        <v>44</v>
      </c>
      <c r="F1700" s="12" t="s">
        <v>34</v>
      </c>
      <c r="G1700" s="12" t="s">
        <v>11</v>
      </c>
      <c r="H1700" s="12">
        <v>2311077</v>
      </c>
      <c r="I1700" s="12" t="s">
        <v>141</v>
      </c>
      <c r="J1700" s="12" t="s">
        <v>142</v>
      </c>
    </row>
    <row r="1701" spans="1:10" ht="42" x14ac:dyDescent="0.2">
      <c r="A1701" s="12" t="s">
        <v>101</v>
      </c>
      <c r="B1701" s="12">
        <v>2</v>
      </c>
      <c r="C1701" s="12">
        <v>1</v>
      </c>
      <c r="D1701" s="12">
        <v>1</v>
      </c>
      <c r="E1701" s="12" t="s">
        <v>668</v>
      </c>
      <c r="F1701" s="12" t="s">
        <v>34</v>
      </c>
      <c r="G1701" s="12" t="s">
        <v>11</v>
      </c>
      <c r="H1701" s="12">
        <v>7931961</v>
      </c>
      <c r="I1701" s="12" t="s">
        <v>486</v>
      </c>
      <c r="J1701" s="12" t="s">
        <v>487</v>
      </c>
    </row>
    <row r="1702" spans="1:10" ht="70" x14ac:dyDescent="0.2">
      <c r="A1702" s="12" t="s">
        <v>17</v>
      </c>
      <c r="B1702" s="12">
        <v>2</v>
      </c>
      <c r="C1702" s="12">
        <v>1</v>
      </c>
      <c r="D1702" s="12">
        <v>1</v>
      </c>
      <c r="E1702" s="12" t="s">
        <v>341</v>
      </c>
      <c r="F1702" s="12" t="s">
        <v>34</v>
      </c>
      <c r="G1702" s="12" t="s">
        <v>11</v>
      </c>
      <c r="H1702" s="12">
        <v>6218559</v>
      </c>
      <c r="I1702" s="12" t="s">
        <v>131</v>
      </c>
      <c r="J1702" s="12" t="s">
        <v>132</v>
      </c>
    </row>
    <row r="1703" spans="1:10" ht="84" x14ac:dyDescent="0.2">
      <c r="A1703" s="12" t="s">
        <v>64</v>
      </c>
      <c r="B1703" s="12">
        <v>2</v>
      </c>
      <c r="C1703" s="12">
        <v>1</v>
      </c>
      <c r="D1703" s="12">
        <v>1</v>
      </c>
      <c r="E1703" s="12" t="s">
        <v>3706</v>
      </c>
      <c r="F1703" s="12" t="s">
        <v>34</v>
      </c>
      <c r="G1703" s="12" t="s">
        <v>11</v>
      </c>
      <c r="H1703" s="12">
        <v>8881538</v>
      </c>
      <c r="I1703" s="12" t="s">
        <v>107</v>
      </c>
      <c r="J1703" s="12" t="s">
        <v>108</v>
      </c>
    </row>
    <row r="1704" spans="1:10" ht="56" x14ac:dyDescent="0.2">
      <c r="A1704" s="12" t="s">
        <v>85</v>
      </c>
      <c r="B1704" s="12">
        <v>1</v>
      </c>
      <c r="C1704" s="12">
        <v>1</v>
      </c>
      <c r="D1704" s="12">
        <v>0</v>
      </c>
      <c r="E1704" s="12" t="s">
        <v>25</v>
      </c>
      <c r="F1704" s="12"/>
      <c r="G1704" s="12" t="s">
        <v>11</v>
      </c>
      <c r="H1704" s="12">
        <v>7015765</v>
      </c>
      <c r="I1704" s="12" t="s">
        <v>301</v>
      </c>
      <c r="J1704" s="12" t="s">
        <v>302</v>
      </c>
    </row>
    <row r="1705" spans="1:10" ht="70" x14ac:dyDescent="0.2">
      <c r="A1705" s="12" t="s">
        <v>50</v>
      </c>
      <c r="B1705" s="12">
        <v>0</v>
      </c>
      <c r="C1705" s="12">
        <v>0</v>
      </c>
      <c r="D1705" s="12">
        <v>0</v>
      </c>
      <c r="E1705" s="12"/>
      <c r="F1705" s="12"/>
      <c r="G1705" s="12" t="s">
        <v>11</v>
      </c>
      <c r="H1705" s="12">
        <v>5577253</v>
      </c>
      <c r="I1705" s="12" t="s">
        <v>706</v>
      </c>
      <c r="J1705" s="12" t="s">
        <v>707</v>
      </c>
    </row>
    <row r="1706" spans="1:10" ht="98" x14ac:dyDescent="0.2">
      <c r="A1706" s="12" t="s">
        <v>9</v>
      </c>
      <c r="B1706" s="12">
        <v>2</v>
      </c>
      <c r="C1706" s="12">
        <v>0</v>
      </c>
      <c r="D1706" s="12">
        <v>2</v>
      </c>
      <c r="E1706" s="12"/>
      <c r="F1706" s="12" t="s">
        <v>388</v>
      </c>
      <c r="G1706" s="12" t="s">
        <v>26</v>
      </c>
      <c r="H1706" s="12">
        <v>6001752</v>
      </c>
      <c r="I1706" s="12" t="s">
        <v>3543</v>
      </c>
      <c r="J1706" s="12" t="s">
        <v>3544</v>
      </c>
    </row>
    <row r="1707" spans="1:10" ht="56" x14ac:dyDescent="0.2">
      <c r="A1707" s="12" t="s">
        <v>85</v>
      </c>
      <c r="B1707" s="12">
        <v>2</v>
      </c>
      <c r="C1707" s="12">
        <v>1</v>
      </c>
      <c r="D1707" s="12">
        <v>1</v>
      </c>
      <c r="E1707" s="12" t="s">
        <v>341</v>
      </c>
      <c r="F1707" s="12" t="s">
        <v>34</v>
      </c>
      <c r="G1707" s="12" t="s">
        <v>11</v>
      </c>
      <c r="H1707" s="12">
        <v>5404896</v>
      </c>
      <c r="I1707" s="12" t="s">
        <v>486</v>
      </c>
      <c r="J1707" s="12" t="s">
        <v>487</v>
      </c>
    </row>
    <row r="1708" spans="1:10" ht="70" x14ac:dyDescent="0.2">
      <c r="A1708" s="12" t="s">
        <v>9</v>
      </c>
      <c r="B1708" s="12">
        <v>2</v>
      </c>
      <c r="C1708" s="12">
        <v>1</v>
      </c>
      <c r="D1708" s="12">
        <v>1</v>
      </c>
      <c r="E1708" s="12" t="s">
        <v>1449</v>
      </c>
      <c r="F1708" s="12" t="s">
        <v>34</v>
      </c>
      <c r="G1708" s="12" t="s">
        <v>11</v>
      </c>
      <c r="H1708" s="12">
        <v>6842806</v>
      </c>
      <c r="I1708" s="12" t="s">
        <v>131</v>
      </c>
      <c r="J1708" s="12" t="s">
        <v>132</v>
      </c>
    </row>
    <row r="1709" spans="1:10" ht="112" x14ac:dyDescent="0.2">
      <c r="A1709" s="12" t="s">
        <v>105</v>
      </c>
      <c r="B1709" s="12">
        <v>1</v>
      </c>
      <c r="C1709" s="12">
        <v>1</v>
      </c>
      <c r="D1709" s="12">
        <v>0</v>
      </c>
      <c r="E1709" s="12" t="s">
        <v>25</v>
      </c>
      <c r="F1709" s="12"/>
      <c r="G1709" s="12" t="s">
        <v>11</v>
      </c>
      <c r="H1709" s="12">
        <v>3843332</v>
      </c>
      <c r="I1709" s="12" t="s">
        <v>58</v>
      </c>
      <c r="J1709" s="12" t="s">
        <v>59</v>
      </c>
    </row>
    <row r="1710" spans="1:10" ht="112" x14ac:dyDescent="0.2">
      <c r="A1710" s="12" t="s">
        <v>243</v>
      </c>
      <c r="B1710" s="12">
        <v>2</v>
      </c>
      <c r="C1710" s="12">
        <v>2</v>
      </c>
      <c r="D1710" s="12">
        <v>0</v>
      </c>
      <c r="E1710" s="12" t="s">
        <v>1794</v>
      </c>
      <c r="F1710" s="12"/>
      <c r="G1710" s="12" t="s">
        <v>11</v>
      </c>
      <c r="H1710" s="12">
        <v>6678390</v>
      </c>
      <c r="I1710" s="12" t="s">
        <v>3400</v>
      </c>
      <c r="J1710" s="12" t="s">
        <v>3401</v>
      </c>
    </row>
    <row r="1711" spans="1:10" ht="112" x14ac:dyDescent="0.2">
      <c r="A1711" s="12" t="s">
        <v>85</v>
      </c>
      <c r="B1711" s="12">
        <v>1</v>
      </c>
      <c r="C1711" s="12">
        <v>1</v>
      </c>
      <c r="D1711" s="12">
        <v>0</v>
      </c>
      <c r="E1711" s="12" t="s">
        <v>25</v>
      </c>
      <c r="F1711" s="12"/>
      <c r="G1711" s="12" t="s">
        <v>11</v>
      </c>
      <c r="H1711" s="12">
        <v>10888639</v>
      </c>
      <c r="I1711" s="12" t="s">
        <v>58</v>
      </c>
      <c r="J1711" s="12" t="s">
        <v>59</v>
      </c>
    </row>
    <row r="1712" spans="1:10" ht="126" x14ac:dyDescent="0.2">
      <c r="A1712" s="12" t="s">
        <v>50</v>
      </c>
      <c r="B1712" s="12">
        <v>1</v>
      </c>
      <c r="C1712" s="12">
        <v>1</v>
      </c>
      <c r="D1712" s="12">
        <v>0</v>
      </c>
      <c r="E1712" s="12" t="s">
        <v>65</v>
      </c>
      <c r="F1712" s="12"/>
      <c r="G1712" s="12" t="s">
        <v>11</v>
      </c>
      <c r="H1712" s="12">
        <v>15027852</v>
      </c>
      <c r="I1712" s="12" t="s">
        <v>66</v>
      </c>
      <c r="J1712" s="12" t="s">
        <v>67</v>
      </c>
    </row>
    <row r="1713" spans="1:10" ht="42" x14ac:dyDescent="0.2">
      <c r="A1713" s="12" t="s">
        <v>50</v>
      </c>
      <c r="B1713" s="12">
        <v>2</v>
      </c>
      <c r="C1713" s="12">
        <v>1</v>
      </c>
      <c r="D1713" s="12">
        <v>1</v>
      </c>
      <c r="E1713" s="12" t="s">
        <v>3260</v>
      </c>
      <c r="F1713" s="12" t="s">
        <v>34</v>
      </c>
      <c r="G1713" s="12" t="s">
        <v>11</v>
      </c>
      <c r="H1713" s="12">
        <v>9164584</v>
      </c>
      <c r="I1713" s="12" t="s">
        <v>486</v>
      </c>
      <c r="J1713" s="12" t="s">
        <v>487</v>
      </c>
    </row>
    <row r="1714" spans="1:10" ht="56" x14ac:dyDescent="0.2">
      <c r="A1714" s="12" t="s">
        <v>50</v>
      </c>
      <c r="B1714" s="12">
        <v>1</v>
      </c>
      <c r="C1714" s="12">
        <v>1</v>
      </c>
      <c r="D1714" s="12">
        <v>0</v>
      </c>
      <c r="E1714" s="12" t="s">
        <v>25</v>
      </c>
      <c r="F1714" s="12"/>
      <c r="G1714" s="12" t="s">
        <v>11</v>
      </c>
      <c r="H1714" s="12">
        <v>6174557</v>
      </c>
      <c r="I1714" s="12" t="s">
        <v>1106</v>
      </c>
      <c r="J1714" s="12" t="s">
        <v>1107</v>
      </c>
    </row>
    <row r="1715" spans="1:10" ht="56" x14ac:dyDescent="0.2">
      <c r="A1715" s="12" t="s">
        <v>9</v>
      </c>
      <c r="B1715" s="12">
        <v>1</v>
      </c>
      <c r="C1715" s="12">
        <v>1</v>
      </c>
      <c r="D1715" s="12">
        <v>0</v>
      </c>
      <c r="E1715" s="12" t="s">
        <v>10</v>
      </c>
      <c r="F1715" s="12"/>
      <c r="G1715" s="12" t="s">
        <v>11</v>
      </c>
      <c r="H1715" s="12">
        <v>11167479</v>
      </c>
      <c r="I1715" s="12" t="s">
        <v>12</v>
      </c>
      <c r="J1715" s="12" t="s">
        <v>13</v>
      </c>
    </row>
    <row r="1716" spans="1:10" ht="42" x14ac:dyDescent="0.2">
      <c r="A1716" s="12" t="s">
        <v>9</v>
      </c>
      <c r="B1716" s="12">
        <v>2</v>
      </c>
      <c r="C1716" s="12">
        <v>1</v>
      </c>
      <c r="D1716" s="12">
        <v>1</v>
      </c>
      <c r="E1716" s="12" t="s">
        <v>415</v>
      </c>
      <c r="F1716" s="12" t="s">
        <v>34</v>
      </c>
      <c r="G1716" s="12" t="s">
        <v>11</v>
      </c>
      <c r="H1716" s="12">
        <v>6202640</v>
      </c>
      <c r="I1716" s="12" t="s">
        <v>416</v>
      </c>
      <c r="J1716" s="12" t="s">
        <v>417</v>
      </c>
    </row>
    <row r="1717" spans="1:10" ht="56" x14ac:dyDescent="0.2">
      <c r="A1717" s="12" t="s">
        <v>9</v>
      </c>
      <c r="B1717" s="12">
        <v>2</v>
      </c>
      <c r="C1717" s="12">
        <v>1</v>
      </c>
      <c r="D1717" s="12">
        <v>1</v>
      </c>
      <c r="E1717" s="12" t="s">
        <v>341</v>
      </c>
      <c r="F1717" s="12" t="s">
        <v>34</v>
      </c>
      <c r="G1717" s="12" t="s">
        <v>11</v>
      </c>
      <c r="H1717" s="12">
        <v>5654633</v>
      </c>
      <c r="I1717" s="12" t="s">
        <v>45</v>
      </c>
      <c r="J1717" s="12" t="s">
        <v>46</v>
      </c>
    </row>
    <row r="1718" spans="1:10" ht="70" x14ac:dyDescent="0.2">
      <c r="A1718" s="12" t="s">
        <v>24</v>
      </c>
      <c r="B1718" s="12">
        <v>1</v>
      </c>
      <c r="C1718" s="12">
        <v>1</v>
      </c>
      <c r="D1718" s="12">
        <v>0</v>
      </c>
      <c r="E1718" s="12" t="s">
        <v>2169</v>
      </c>
      <c r="F1718" s="12"/>
      <c r="G1718" s="12" t="s">
        <v>11</v>
      </c>
      <c r="H1718" s="12">
        <v>5232675</v>
      </c>
      <c r="I1718" s="12" t="s">
        <v>3734</v>
      </c>
      <c r="J1718" s="12" t="s">
        <v>3735</v>
      </c>
    </row>
    <row r="1719" spans="1:10" ht="126" x14ac:dyDescent="0.2">
      <c r="A1719" s="12" t="s">
        <v>64</v>
      </c>
      <c r="B1719" s="12">
        <v>1</v>
      </c>
      <c r="C1719" s="12">
        <v>1</v>
      </c>
      <c r="D1719" s="12">
        <v>0</v>
      </c>
      <c r="E1719" s="12" t="s">
        <v>25</v>
      </c>
      <c r="F1719" s="12"/>
      <c r="G1719" s="12" t="s">
        <v>11</v>
      </c>
      <c r="H1719" s="12">
        <v>11872189</v>
      </c>
      <c r="I1719" s="12" t="s">
        <v>27</v>
      </c>
      <c r="J1719" s="12" t="s">
        <v>28</v>
      </c>
    </row>
    <row r="1720" spans="1:10" ht="112" x14ac:dyDescent="0.2">
      <c r="A1720" s="12" t="s">
        <v>32</v>
      </c>
      <c r="B1720" s="12">
        <v>2</v>
      </c>
      <c r="C1720" s="12">
        <v>1</v>
      </c>
      <c r="D1720" s="12">
        <v>1</v>
      </c>
      <c r="E1720" s="12" t="s">
        <v>273</v>
      </c>
      <c r="F1720" s="12" t="s">
        <v>34</v>
      </c>
      <c r="G1720" s="12" t="s">
        <v>11</v>
      </c>
      <c r="H1720" s="12">
        <v>5573606</v>
      </c>
      <c r="I1720" s="12" t="s">
        <v>274</v>
      </c>
      <c r="J1720" s="12" t="s">
        <v>275</v>
      </c>
    </row>
    <row r="1721" spans="1:10" ht="112" x14ac:dyDescent="0.2">
      <c r="A1721" s="12" t="s">
        <v>64</v>
      </c>
      <c r="B1721" s="12">
        <v>3</v>
      </c>
      <c r="C1721" s="12">
        <v>2</v>
      </c>
      <c r="D1721" s="12">
        <v>1</v>
      </c>
      <c r="E1721" s="12" t="s">
        <v>2110</v>
      </c>
      <c r="F1721" s="12" t="s">
        <v>34</v>
      </c>
      <c r="G1721" s="12" t="s">
        <v>11</v>
      </c>
      <c r="H1721" s="12">
        <v>7195458</v>
      </c>
      <c r="I1721" s="12" t="s">
        <v>131</v>
      </c>
      <c r="J1721" s="12" t="s">
        <v>132</v>
      </c>
    </row>
    <row r="1722" spans="1:10" ht="84" x14ac:dyDescent="0.2">
      <c r="A1722" s="12" t="s">
        <v>85</v>
      </c>
      <c r="B1722" s="12">
        <v>2</v>
      </c>
      <c r="C1722" s="12">
        <v>2</v>
      </c>
      <c r="D1722" s="12">
        <v>0</v>
      </c>
      <c r="E1722" s="12" t="s">
        <v>5381</v>
      </c>
      <c r="F1722" s="12"/>
      <c r="G1722" s="12" t="s">
        <v>11</v>
      </c>
      <c r="H1722" s="12">
        <v>3449240</v>
      </c>
      <c r="I1722" s="12" t="s">
        <v>3400</v>
      </c>
      <c r="J1722" s="12" t="s">
        <v>3401</v>
      </c>
    </row>
    <row r="1723" spans="1:10" ht="140" x14ac:dyDescent="0.2">
      <c r="A1723" s="12" t="s">
        <v>9</v>
      </c>
      <c r="B1723" s="12">
        <v>2</v>
      </c>
      <c r="C1723" s="12">
        <v>0</v>
      </c>
      <c r="D1723" s="12">
        <v>2</v>
      </c>
      <c r="E1723" s="12"/>
      <c r="F1723" s="12" t="s">
        <v>3744</v>
      </c>
      <c r="G1723" s="12" t="s">
        <v>26</v>
      </c>
      <c r="H1723" s="12">
        <v>4800000</v>
      </c>
      <c r="I1723" s="12" t="s">
        <v>1208</v>
      </c>
      <c r="J1723" s="12" t="s">
        <v>1209</v>
      </c>
    </row>
    <row r="1724" spans="1:10" ht="112" x14ac:dyDescent="0.2">
      <c r="A1724" s="12" t="s">
        <v>17</v>
      </c>
      <c r="B1724" s="12">
        <v>2</v>
      </c>
      <c r="C1724" s="12">
        <v>1</v>
      </c>
      <c r="D1724" s="12">
        <v>1</v>
      </c>
      <c r="E1724" s="12" t="s">
        <v>1032</v>
      </c>
      <c r="F1724" s="12" t="s">
        <v>34</v>
      </c>
      <c r="G1724" s="12" t="s">
        <v>11</v>
      </c>
      <c r="H1724" s="12">
        <v>9011815</v>
      </c>
      <c r="I1724" s="12" t="s">
        <v>1033</v>
      </c>
      <c r="J1724" s="12" t="s">
        <v>1034</v>
      </c>
    </row>
    <row r="1725" spans="1:10" ht="126" x14ac:dyDescent="0.2">
      <c r="A1725" s="12" t="s">
        <v>64</v>
      </c>
      <c r="B1725" s="12">
        <v>1</v>
      </c>
      <c r="C1725" s="12">
        <v>1</v>
      </c>
      <c r="D1725" s="12">
        <v>0</v>
      </c>
      <c r="E1725" s="12" t="s">
        <v>25</v>
      </c>
      <c r="F1725" s="12"/>
      <c r="G1725" s="12" t="s">
        <v>11</v>
      </c>
      <c r="H1725" s="12">
        <v>11357742</v>
      </c>
      <c r="I1725" s="12" t="s">
        <v>27</v>
      </c>
      <c r="J1725" s="12" t="s">
        <v>28</v>
      </c>
    </row>
    <row r="1726" spans="1:10" ht="98" x14ac:dyDescent="0.2">
      <c r="A1726" s="12" t="s">
        <v>101</v>
      </c>
      <c r="B1726" s="12">
        <v>1</v>
      </c>
      <c r="C1726" s="12">
        <v>0</v>
      </c>
      <c r="D1726" s="12">
        <v>1</v>
      </c>
      <c r="E1726" s="12"/>
      <c r="F1726" s="12" t="s">
        <v>159</v>
      </c>
      <c r="G1726" s="12" t="s">
        <v>26</v>
      </c>
      <c r="H1726" s="12">
        <v>15274142</v>
      </c>
      <c r="I1726" s="12" t="s">
        <v>3176</v>
      </c>
      <c r="J1726" s="12" t="s">
        <v>3177</v>
      </c>
    </row>
    <row r="1727" spans="1:10" ht="126" x14ac:dyDescent="0.2">
      <c r="A1727" s="12" t="s">
        <v>17</v>
      </c>
      <c r="B1727" s="12">
        <v>1</v>
      </c>
      <c r="C1727" s="12">
        <v>1</v>
      </c>
      <c r="D1727" s="12">
        <v>0</v>
      </c>
      <c r="E1727" s="12" t="s">
        <v>25</v>
      </c>
      <c r="F1727" s="12"/>
      <c r="G1727" s="12" t="s">
        <v>11</v>
      </c>
      <c r="H1727" s="12">
        <v>14348642</v>
      </c>
      <c r="I1727" s="12" t="s">
        <v>3757</v>
      </c>
      <c r="J1727" s="12" t="s">
        <v>3758</v>
      </c>
    </row>
    <row r="1728" spans="1:10" ht="84" x14ac:dyDescent="0.2">
      <c r="A1728" s="12" t="s">
        <v>212</v>
      </c>
      <c r="B1728" s="12">
        <v>1</v>
      </c>
      <c r="C1728" s="12">
        <v>1</v>
      </c>
      <c r="D1728" s="12">
        <v>0</v>
      </c>
      <c r="E1728" s="12" t="s">
        <v>25</v>
      </c>
      <c r="F1728" s="12"/>
      <c r="G1728" s="12" t="s">
        <v>11</v>
      </c>
      <c r="H1728" s="12">
        <v>7177892</v>
      </c>
      <c r="I1728" s="12" t="s">
        <v>2844</v>
      </c>
      <c r="J1728" s="12" t="s">
        <v>2845</v>
      </c>
    </row>
    <row r="1729" spans="1:10" ht="126" x14ac:dyDescent="0.2">
      <c r="A1729" s="12" t="s">
        <v>212</v>
      </c>
      <c r="B1729" s="12">
        <v>1</v>
      </c>
      <c r="C1729" s="12">
        <v>1</v>
      </c>
      <c r="D1729" s="12">
        <v>0</v>
      </c>
      <c r="E1729" s="12" t="s">
        <v>400</v>
      </c>
      <c r="F1729" s="12"/>
      <c r="G1729" s="12" t="s">
        <v>11</v>
      </c>
      <c r="H1729" s="12">
        <v>5865335</v>
      </c>
      <c r="I1729" s="12" t="s">
        <v>401</v>
      </c>
      <c r="J1729" s="12" t="s">
        <v>402</v>
      </c>
    </row>
    <row r="1730" spans="1:10" ht="154" x14ac:dyDescent="0.2">
      <c r="A1730" s="12" t="s">
        <v>212</v>
      </c>
      <c r="B1730" s="12">
        <v>5</v>
      </c>
      <c r="C1730" s="12">
        <v>3</v>
      </c>
      <c r="D1730" s="12">
        <v>2</v>
      </c>
      <c r="E1730" s="12" t="s">
        <v>3768</v>
      </c>
      <c r="F1730" s="12" t="s">
        <v>239</v>
      </c>
      <c r="G1730" s="12" t="s">
        <v>11</v>
      </c>
      <c r="H1730" s="12">
        <v>5094720</v>
      </c>
      <c r="I1730" s="12" t="s">
        <v>125</v>
      </c>
      <c r="J1730" s="12" t="s">
        <v>126</v>
      </c>
    </row>
    <row r="1731" spans="1:10" ht="140" x14ac:dyDescent="0.2">
      <c r="A1731" s="12" t="s">
        <v>101</v>
      </c>
      <c r="B1731" s="12">
        <v>2</v>
      </c>
      <c r="C1731" s="12">
        <v>1</v>
      </c>
      <c r="D1731" s="12">
        <v>1</v>
      </c>
      <c r="E1731" s="12" t="s">
        <v>2230</v>
      </c>
      <c r="F1731" s="12" t="s">
        <v>34</v>
      </c>
      <c r="G1731" s="12" t="s">
        <v>11</v>
      </c>
      <c r="H1731" s="12">
        <v>5883477</v>
      </c>
      <c r="I1731" s="12" t="s">
        <v>35</v>
      </c>
      <c r="J1731" s="12" t="s">
        <v>36</v>
      </c>
    </row>
    <row r="1732" spans="1:10" ht="98" x14ac:dyDescent="0.2">
      <c r="A1732" s="12" t="s">
        <v>101</v>
      </c>
      <c r="B1732" s="12">
        <v>1</v>
      </c>
      <c r="C1732" s="12">
        <v>1</v>
      </c>
      <c r="D1732" s="12">
        <v>0</v>
      </c>
      <c r="E1732" s="12" t="s">
        <v>25</v>
      </c>
      <c r="F1732" s="12"/>
      <c r="G1732" s="12" t="s">
        <v>11</v>
      </c>
      <c r="H1732" s="12">
        <v>3656204</v>
      </c>
      <c r="I1732" s="12" t="s">
        <v>722</v>
      </c>
      <c r="J1732" s="12" t="s">
        <v>723</v>
      </c>
    </row>
    <row r="1733" spans="1:10" ht="126" x14ac:dyDescent="0.2">
      <c r="A1733" s="12" t="s">
        <v>143</v>
      </c>
      <c r="B1733" s="12">
        <v>1</v>
      </c>
      <c r="C1733" s="12">
        <v>1</v>
      </c>
      <c r="D1733" s="12">
        <v>0</v>
      </c>
      <c r="E1733" s="12" t="s">
        <v>65</v>
      </c>
      <c r="F1733" s="12"/>
      <c r="G1733" s="12" t="s">
        <v>11</v>
      </c>
      <c r="H1733" s="12">
        <v>6051049</v>
      </c>
      <c r="I1733" s="12" t="s">
        <v>66</v>
      </c>
      <c r="J1733" s="12" t="s">
        <v>67</v>
      </c>
    </row>
    <row r="1734" spans="1:10" ht="154" x14ac:dyDescent="0.2">
      <c r="A1734" s="12" t="s">
        <v>92</v>
      </c>
      <c r="B1734" s="12">
        <v>0</v>
      </c>
      <c r="C1734" s="12">
        <v>0</v>
      </c>
      <c r="D1734" s="12">
        <v>0</v>
      </c>
      <c r="E1734" s="12"/>
      <c r="F1734" s="12"/>
      <c r="G1734" s="12" t="s">
        <v>26</v>
      </c>
      <c r="H1734" s="12">
        <v>5100000</v>
      </c>
      <c r="I1734" s="12" t="s">
        <v>987</v>
      </c>
      <c r="J1734" s="12" t="s">
        <v>988</v>
      </c>
    </row>
    <row r="1735" spans="1:10" ht="112" x14ac:dyDescent="0.2">
      <c r="A1735" s="12" t="s">
        <v>101</v>
      </c>
      <c r="B1735" s="12">
        <v>2</v>
      </c>
      <c r="C1735" s="12">
        <v>1</v>
      </c>
      <c r="D1735" s="12">
        <v>1</v>
      </c>
      <c r="E1735" s="12" t="s">
        <v>273</v>
      </c>
      <c r="F1735" s="12" t="s">
        <v>34</v>
      </c>
      <c r="G1735" s="12" t="s">
        <v>11</v>
      </c>
      <c r="H1735" s="12">
        <v>7754982</v>
      </c>
      <c r="I1735" s="12" t="s">
        <v>274</v>
      </c>
      <c r="J1735" s="12" t="s">
        <v>275</v>
      </c>
    </row>
    <row r="1736" spans="1:10" ht="84" x14ac:dyDescent="0.2">
      <c r="A1736" s="12" t="s">
        <v>143</v>
      </c>
      <c r="B1736" s="12">
        <v>3</v>
      </c>
      <c r="C1736" s="12">
        <v>1</v>
      </c>
      <c r="D1736" s="12">
        <v>2</v>
      </c>
      <c r="E1736" s="12" t="s">
        <v>896</v>
      </c>
      <c r="F1736" s="12" t="s">
        <v>86</v>
      </c>
      <c r="G1736" s="12" t="s">
        <v>11</v>
      </c>
      <c r="H1736" s="12">
        <v>9803071</v>
      </c>
      <c r="I1736" s="12" t="s">
        <v>1006</v>
      </c>
      <c r="J1736" s="12" t="s">
        <v>1007</v>
      </c>
    </row>
    <row r="1737" spans="1:10" ht="112" x14ac:dyDescent="0.2">
      <c r="A1737" s="12" t="s">
        <v>9</v>
      </c>
      <c r="B1737" s="12">
        <v>2</v>
      </c>
      <c r="C1737" s="12">
        <v>1</v>
      </c>
      <c r="D1737" s="12">
        <v>1</v>
      </c>
      <c r="E1737" s="12" t="s">
        <v>273</v>
      </c>
      <c r="F1737" s="12" t="s">
        <v>34</v>
      </c>
      <c r="G1737" s="12" t="s">
        <v>11</v>
      </c>
      <c r="H1737" s="12">
        <v>8973733</v>
      </c>
      <c r="I1737" s="12" t="s">
        <v>274</v>
      </c>
      <c r="J1737" s="12" t="s">
        <v>275</v>
      </c>
    </row>
    <row r="1738" spans="1:10" ht="70" x14ac:dyDescent="0.2">
      <c r="A1738" s="12" t="s">
        <v>9</v>
      </c>
      <c r="B1738" s="12">
        <v>2</v>
      </c>
      <c r="C1738" s="12">
        <v>1</v>
      </c>
      <c r="D1738" s="12">
        <v>1</v>
      </c>
      <c r="E1738" s="12" t="s">
        <v>123</v>
      </c>
      <c r="F1738" s="12" t="s">
        <v>124</v>
      </c>
      <c r="G1738" s="12" t="s">
        <v>11</v>
      </c>
      <c r="H1738" s="12">
        <v>5704445</v>
      </c>
      <c r="I1738" s="12" t="s">
        <v>125</v>
      </c>
      <c r="J1738" s="12" t="s">
        <v>126</v>
      </c>
    </row>
    <row r="1739" spans="1:10" ht="84" x14ac:dyDescent="0.2">
      <c r="A1739" s="12" t="s">
        <v>17</v>
      </c>
      <c r="B1739" s="12">
        <v>1</v>
      </c>
      <c r="C1739" s="12">
        <v>1</v>
      </c>
      <c r="D1739" s="12">
        <v>0</v>
      </c>
      <c r="E1739" s="12" t="s">
        <v>351</v>
      </c>
      <c r="F1739" s="12"/>
      <c r="G1739" s="12" t="s">
        <v>11</v>
      </c>
      <c r="H1739" s="12">
        <v>5089589</v>
      </c>
      <c r="I1739" s="12" t="s">
        <v>1452</v>
      </c>
      <c r="J1739" s="12" t="s">
        <v>1453</v>
      </c>
    </row>
    <row r="1740" spans="1:10" ht="84" x14ac:dyDescent="0.2">
      <c r="A1740" s="12" t="s">
        <v>143</v>
      </c>
      <c r="B1740" s="12">
        <v>1</v>
      </c>
      <c r="C1740" s="12">
        <v>1</v>
      </c>
      <c r="D1740" s="12">
        <v>0</v>
      </c>
      <c r="E1740" s="12" t="s">
        <v>25</v>
      </c>
      <c r="F1740" s="12"/>
      <c r="G1740" s="12" t="s">
        <v>11</v>
      </c>
      <c r="H1740" s="12">
        <v>16896906</v>
      </c>
      <c r="I1740" s="12" t="s">
        <v>3786</v>
      </c>
      <c r="J1740" s="12" t="s">
        <v>3787</v>
      </c>
    </row>
    <row r="1741" spans="1:10" ht="140" x14ac:dyDescent="0.2">
      <c r="A1741" s="12" t="s">
        <v>9</v>
      </c>
      <c r="B1741" s="12">
        <v>1</v>
      </c>
      <c r="C1741" s="12">
        <v>1</v>
      </c>
      <c r="D1741" s="12">
        <v>0</v>
      </c>
      <c r="E1741" s="12" t="s">
        <v>25</v>
      </c>
      <c r="F1741" s="12"/>
      <c r="G1741" s="12" t="s">
        <v>11</v>
      </c>
      <c r="H1741" s="12">
        <v>9561650</v>
      </c>
      <c r="I1741" s="12" t="s">
        <v>1459</v>
      </c>
      <c r="J1741" s="12" t="s">
        <v>1460</v>
      </c>
    </row>
    <row r="1742" spans="1:10" ht="56" x14ac:dyDescent="0.2">
      <c r="A1742" s="12" t="s">
        <v>77</v>
      </c>
      <c r="B1742" s="12">
        <v>2</v>
      </c>
      <c r="C1742" s="12">
        <v>1</v>
      </c>
      <c r="D1742" s="12">
        <v>1</v>
      </c>
      <c r="E1742" s="12" t="s">
        <v>106</v>
      </c>
      <c r="F1742" s="12" t="s">
        <v>34</v>
      </c>
      <c r="G1742" s="12" t="s">
        <v>11</v>
      </c>
      <c r="H1742" s="12">
        <v>13022607</v>
      </c>
      <c r="I1742" s="12" t="s">
        <v>45</v>
      </c>
      <c r="J1742" s="12" t="s">
        <v>46</v>
      </c>
    </row>
    <row r="1743" spans="1:10" ht="70" x14ac:dyDescent="0.2">
      <c r="A1743" s="12" t="s">
        <v>212</v>
      </c>
      <c r="B1743" s="12">
        <v>2</v>
      </c>
      <c r="C1743" s="12">
        <v>1</v>
      </c>
      <c r="D1743" s="12">
        <v>1</v>
      </c>
      <c r="E1743" s="12" t="s">
        <v>896</v>
      </c>
      <c r="F1743" s="12" t="s">
        <v>897</v>
      </c>
      <c r="G1743" s="12" t="s">
        <v>11</v>
      </c>
      <c r="H1743" s="12">
        <v>2918304</v>
      </c>
      <c r="I1743" s="12" t="s">
        <v>2684</v>
      </c>
      <c r="J1743" s="12" t="s">
        <v>2685</v>
      </c>
    </row>
    <row r="1744" spans="1:10" ht="112" x14ac:dyDescent="0.2">
      <c r="A1744" s="12" t="s">
        <v>24</v>
      </c>
      <c r="B1744" s="12">
        <v>0</v>
      </c>
      <c r="C1744" s="12">
        <v>0</v>
      </c>
      <c r="D1744" s="12">
        <v>0</v>
      </c>
      <c r="E1744" s="12"/>
      <c r="F1744" s="12"/>
      <c r="G1744" s="12" t="s">
        <v>26</v>
      </c>
      <c r="H1744" s="12">
        <v>4909390</v>
      </c>
      <c r="I1744" s="12" t="s">
        <v>1858</v>
      </c>
      <c r="J1744" s="12" t="s">
        <v>1859</v>
      </c>
    </row>
    <row r="1745" spans="1:10" ht="112" x14ac:dyDescent="0.2">
      <c r="A1745" s="12" t="s">
        <v>64</v>
      </c>
      <c r="B1745" s="12">
        <v>1</v>
      </c>
      <c r="C1745" s="12">
        <v>1</v>
      </c>
      <c r="D1745" s="12">
        <v>0</v>
      </c>
      <c r="E1745" s="12" t="s">
        <v>93</v>
      </c>
      <c r="F1745" s="12"/>
      <c r="G1745" s="12" t="s">
        <v>11</v>
      </c>
      <c r="H1745" s="12">
        <v>13621143</v>
      </c>
      <c r="I1745" s="12" t="s">
        <v>1858</v>
      </c>
      <c r="J1745" s="12" t="s">
        <v>1859</v>
      </c>
    </row>
    <row r="1746" spans="1:10" ht="112" x14ac:dyDescent="0.2">
      <c r="A1746" s="12" t="s">
        <v>9</v>
      </c>
      <c r="B1746" s="12">
        <v>0</v>
      </c>
      <c r="C1746" s="12">
        <v>0</v>
      </c>
      <c r="D1746" s="12">
        <v>0</v>
      </c>
      <c r="E1746" s="12"/>
      <c r="F1746" s="12"/>
      <c r="G1746" s="12" t="s">
        <v>26</v>
      </c>
      <c r="H1746" s="12">
        <v>3610607</v>
      </c>
      <c r="I1746" s="12" t="s">
        <v>150</v>
      </c>
      <c r="J1746" s="12" t="s">
        <v>151</v>
      </c>
    </row>
    <row r="1747" spans="1:10" ht="56" x14ac:dyDescent="0.2">
      <c r="A1747" s="12" t="s">
        <v>9</v>
      </c>
      <c r="B1747" s="12">
        <v>2</v>
      </c>
      <c r="C1747" s="12">
        <v>1</v>
      </c>
      <c r="D1747" s="12">
        <v>1</v>
      </c>
      <c r="E1747" s="12" t="s">
        <v>5308</v>
      </c>
      <c r="F1747" s="12" t="s">
        <v>213</v>
      </c>
      <c r="G1747" s="12" t="s">
        <v>11</v>
      </c>
      <c r="H1747" s="12">
        <v>7926593</v>
      </c>
      <c r="I1747" s="12" t="s">
        <v>5382</v>
      </c>
      <c r="J1747" s="12" t="s">
        <v>5383</v>
      </c>
    </row>
    <row r="1748" spans="1:10" ht="84" x14ac:dyDescent="0.2">
      <c r="A1748" s="12" t="s">
        <v>9</v>
      </c>
      <c r="B1748" s="12">
        <v>1</v>
      </c>
      <c r="C1748" s="12">
        <v>0</v>
      </c>
      <c r="D1748" s="12">
        <v>1</v>
      </c>
      <c r="E1748" s="12"/>
      <c r="F1748" s="12" t="s">
        <v>159</v>
      </c>
      <c r="G1748" s="12" t="s">
        <v>26</v>
      </c>
      <c r="H1748" s="12">
        <v>12785391</v>
      </c>
      <c r="I1748" s="12" t="s">
        <v>828</v>
      </c>
      <c r="J1748" s="12" t="s">
        <v>829</v>
      </c>
    </row>
    <row r="1749" spans="1:10" ht="56" x14ac:dyDescent="0.2">
      <c r="A1749" s="12" t="s">
        <v>9</v>
      </c>
      <c r="B1749" s="12">
        <v>2</v>
      </c>
      <c r="C1749" s="12">
        <v>1</v>
      </c>
      <c r="D1749" s="12">
        <v>1</v>
      </c>
      <c r="E1749" s="12" t="s">
        <v>10</v>
      </c>
      <c r="F1749" s="12" t="s">
        <v>159</v>
      </c>
      <c r="G1749" s="12" t="s">
        <v>11</v>
      </c>
      <c r="H1749" s="12">
        <v>5637036</v>
      </c>
      <c r="I1749" s="12" t="s">
        <v>12</v>
      </c>
      <c r="J1749" s="12" t="s">
        <v>13</v>
      </c>
    </row>
    <row r="1750" spans="1:10" ht="84" x14ac:dyDescent="0.2">
      <c r="A1750" s="12" t="s">
        <v>212</v>
      </c>
      <c r="B1750" s="12">
        <v>1</v>
      </c>
      <c r="C1750" s="12">
        <v>1</v>
      </c>
      <c r="D1750" s="12">
        <v>0</v>
      </c>
      <c r="E1750" s="12" t="s">
        <v>351</v>
      </c>
      <c r="F1750" s="12"/>
      <c r="G1750" s="12" t="s">
        <v>11</v>
      </c>
      <c r="H1750" s="12">
        <v>5435235</v>
      </c>
      <c r="I1750" s="12" t="s">
        <v>1302</v>
      </c>
      <c r="J1750" s="12" t="s">
        <v>1303</v>
      </c>
    </row>
    <row r="1751" spans="1:10" ht="126" x14ac:dyDescent="0.2">
      <c r="A1751" s="12" t="s">
        <v>9</v>
      </c>
      <c r="B1751" s="12">
        <v>2</v>
      </c>
      <c r="C1751" s="12">
        <v>1</v>
      </c>
      <c r="D1751" s="12">
        <v>1</v>
      </c>
      <c r="E1751" s="12" t="s">
        <v>341</v>
      </c>
      <c r="F1751" s="12" t="s">
        <v>34</v>
      </c>
      <c r="G1751" s="12" t="s">
        <v>11</v>
      </c>
      <c r="H1751" s="12">
        <v>9662508</v>
      </c>
      <c r="I1751" s="12" t="s">
        <v>1124</v>
      </c>
      <c r="J1751" s="12" t="s">
        <v>1125</v>
      </c>
    </row>
    <row r="1752" spans="1:10" ht="112" x14ac:dyDescent="0.2">
      <c r="A1752" s="12" t="s">
        <v>64</v>
      </c>
      <c r="B1752" s="12">
        <v>1</v>
      </c>
      <c r="C1752" s="12">
        <v>1</v>
      </c>
      <c r="D1752" s="12">
        <v>0</v>
      </c>
      <c r="E1752" s="12" t="s">
        <v>25</v>
      </c>
      <c r="F1752" s="12"/>
      <c r="G1752" s="12" t="s">
        <v>26</v>
      </c>
      <c r="H1752" s="12">
        <v>6033801</v>
      </c>
      <c r="I1752" s="12" t="s">
        <v>556</v>
      </c>
      <c r="J1752" s="12" t="s">
        <v>557</v>
      </c>
    </row>
    <row r="1753" spans="1:10" ht="42" x14ac:dyDescent="0.2">
      <c r="A1753" s="12" t="s">
        <v>9</v>
      </c>
      <c r="B1753" s="12">
        <v>1</v>
      </c>
      <c r="C1753" s="12">
        <v>0</v>
      </c>
      <c r="D1753" s="12">
        <v>1</v>
      </c>
      <c r="E1753" s="12"/>
      <c r="F1753" s="12" t="s">
        <v>159</v>
      </c>
      <c r="G1753" s="12" t="s">
        <v>11</v>
      </c>
      <c r="H1753" s="12">
        <v>20086690</v>
      </c>
      <c r="I1753" s="12" t="s">
        <v>540</v>
      </c>
      <c r="J1753" s="12" t="s">
        <v>541</v>
      </c>
    </row>
    <row r="1754" spans="1:10" ht="140" x14ac:dyDescent="0.2">
      <c r="A1754" s="12" t="s">
        <v>9</v>
      </c>
      <c r="B1754" s="12">
        <v>2</v>
      </c>
      <c r="C1754" s="12">
        <v>1</v>
      </c>
      <c r="D1754" s="12">
        <v>1</v>
      </c>
      <c r="E1754" s="12" t="s">
        <v>351</v>
      </c>
      <c r="F1754" s="12" t="s">
        <v>206</v>
      </c>
      <c r="G1754" s="12" t="s">
        <v>11</v>
      </c>
      <c r="H1754" s="12">
        <v>7926442</v>
      </c>
      <c r="I1754" s="12" t="s">
        <v>1208</v>
      </c>
      <c r="J1754" s="12" t="s">
        <v>1209</v>
      </c>
    </row>
    <row r="1755" spans="1:10" ht="84" x14ac:dyDescent="0.2">
      <c r="A1755" s="12" t="s">
        <v>243</v>
      </c>
      <c r="B1755" s="12">
        <v>2</v>
      </c>
      <c r="C1755" s="12">
        <v>2</v>
      </c>
      <c r="D1755" s="12">
        <v>0</v>
      </c>
      <c r="E1755" s="12" t="s">
        <v>172</v>
      </c>
      <c r="F1755" s="12"/>
      <c r="G1755" s="12" t="s">
        <v>11</v>
      </c>
      <c r="H1755" s="12">
        <v>3928455</v>
      </c>
      <c r="I1755" s="12" t="s">
        <v>3812</v>
      </c>
      <c r="J1755" s="12" t="s">
        <v>3813</v>
      </c>
    </row>
    <row r="1756" spans="1:10" ht="126" x14ac:dyDescent="0.2">
      <c r="A1756" s="12" t="s">
        <v>9</v>
      </c>
      <c r="B1756" s="12">
        <v>2</v>
      </c>
      <c r="C1756" s="12">
        <v>2</v>
      </c>
      <c r="D1756" s="12">
        <v>0</v>
      </c>
      <c r="E1756" s="12" t="s">
        <v>71</v>
      </c>
      <c r="F1756" s="12"/>
      <c r="G1756" s="12" t="s">
        <v>11</v>
      </c>
      <c r="H1756" s="12">
        <v>6346324</v>
      </c>
      <c r="I1756" s="12" t="s">
        <v>1046</v>
      </c>
      <c r="J1756" s="12" t="s">
        <v>1047</v>
      </c>
    </row>
    <row r="1757" spans="1:10" ht="70" x14ac:dyDescent="0.2">
      <c r="A1757" s="12" t="s">
        <v>105</v>
      </c>
      <c r="B1757" s="12">
        <v>2</v>
      </c>
      <c r="C1757" s="12">
        <v>1</v>
      </c>
      <c r="D1757" s="12">
        <v>1</v>
      </c>
      <c r="E1757" s="12" t="s">
        <v>123</v>
      </c>
      <c r="F1757" s="12" t="s">
        <v>124</v>
      </c>
      <c r="G1757" s="12" t="s">
        <v>11</v>
      </c>
      <c r="H1757" s="12">
        <v>7279856</v>
      </c>
      <c r="I1757" s="12" t="s">
        <v>125</v>
      </c>
      <c r="J1757" s="12" t="s">
        <v>126</v>
      </c>
    </row>
    <row r="1758" spans="1:10" ht="140" x14ac:dyDescent="0.2">
      <c r="A1758" s="12" t="s">
        <v>117</v>
      </c>
      <c r="B1758" s="12">
        <v>1</v>
      </c>
      <c r="C1758" s="12">
        <v>1</v>
      </c>
      <c r="D1758" s="12">
        <v>0</v>
      </c>
      <c r="E1758" s="12" t="s">
        <v>25</v>
      </c>
      <c r="F1758" s="12"/>
      <c r="G1758" s="12" t="s">
        <v>11</v>
      </c>
      <c r="H1758" s="12">
        <v>6247302</v>
      </c>
      <c r="I1758" s="12" t="s">
        <v>1459</v>
      </c>
      <c r="J1758" s="12" t="s">
        <v>1460</v>
      </c>
    </row>
    <row r="1759" spans="1:10" ht="84" x14ac:dyDescent="0.2">
      <c r="A1759" s="12" t="s">
        <v>24</v>
      </c>
      <c r="B1759" s="12">
        <v>2</v>
      </c>
      <c r="C1759" s="12">
        <v>1</v>
      </c>
      <c r="D1759" s="12">
        <v>1</v>
      </c>
      <c r="E1759" s="12" t="s">
        <v>25</v>
      </c>
      <c r="F1759" s="12" t="s">
        <v>52</v>
      </c>
      <c r="G1759" s="12" t="s">
        <v>11</v>
      </c>
      <c r="H1759" s="12">
        <v>13204696</v>
      </c>
      <c r="I1759" s="12" t="s">
        <v>454</v>
      </c>
      <c r="J1759" s="12" t="s">
        <v>455</v>
      </c>
    </row>
    <row r="1760" spans="1:10" ht="140" x14ac:dyDescent="0.2">
      <c r="A1760" s="12" t="s">
        <v>64</v>
      </c>
      <c r="B1760" s="12">
        <v>2</v>
      </c>
      <c r="C1760" s="12">
        <v>1</v>
      </c>
      <c r="D1760" s="12">
        <v>1</v>
      </c>
      <c r="E1760" s="12" t="s">
        <v>337</v>
      </c>
      <c r="F1760" s="12" t="s">
        <v>34</v>
      </c>
      <c r="G1760" s="12" t="s">
        <v>11</v>
      </c>
      <c r="H1760" s="12">
        <v>3961430</v>
      </c>
      <c r="I1760" s="12" t="s">
        <v>35</v>
      </c>
      <c r="J1760" s="12" t="s">
        <v>36</v>
      </c>
    </row>
    <row r="1761" spans="1:10" ht="56" x14ac:dyDescent="0.2">
      <c r="A1761" s="12" t="s">
        <v>9</v>
      </c>
      <c r="B1761" s="12">
        <v>1</v>
      </c>
      <c r="C1761" s="12">
        <v>1</v>
      </c>
      <c r="D1761" s="12">
        <v>0</v>
      </c>
      <c r="E1761" s="12" t="s">
        <v>10</v>
      </c>
      <c r="F1761" s="12"/>
      <c r="G1761" s="12" t="s">
        <v>11</v>
      </c>
      <c r="H1761" s="12">
        <v>12277728</v>
      </c>
      <c r="I1761" s="12" t="s">
        <v>12</v>
      </c>
      <c r="J1761" s="12" t="s">
        <v>13</v>
      </c>
    </row>
    <row r="1762" spans="1:10" ht="126" x14ac:dyDescent="0.2">
      <c r="A1762" s="12" t="s">
        <v>9</v>
      </c>
      <c r="B1762" s="12">
        <v>2</v>
      </c>
      <c r="C1762" s="12">
        <v>1</v>
      </c>
      <c r="D1762" s="12">
        <v>1</v>
      </c>
      <c r="E1762" s="12" t="s">
        <v>1213</v>
      </c>
      <c r="F1762" s="12" t="s">
        <v>159</v>
      </c>
      <c r="G1762" s="12" t="s">
        <v>26</v>
      </c>
      <c r="H1762" s="12">
        <v>8375453</v>
      </c>
      <c r="I1762" s="12" t="s">
        <v>1124</v>
      </c>
      <c r="J1762" s="12" t="s">
        <v>1125</v>
      </c>
    </row>
    <row r="1763" spans="1:10" ht="84" x14ac:dyDescent="0.2">
      <c r="A1763" s="12" t="s">
        <v>77</v>
      </c>
      <c r="B1763" s="12">
        <v>2</v>
      </c>
      <c r="C1763" s="12">
        <v>1</v>
      </c>
      <c r="D1763" s="12">
        <v>1</v>
      </c>
      <c r="E1763" s="12" t="s">
        <v>537</v>
      </c>
      <c r="F1763" s="12" t="s">
        <v>124</v>
      </c>
      <c r="G1763" s="12" t="s">
        <v>11</v>
      </c>
      <c r="H1763" s="12">
        <v>16956010</v>
      </c>
      <c r="I1763" s="12" t="s">
        <v>454</v>
      </c>
      <c r="J1763" s="12" t="s">
        <v>455</v>
      </c>
    </row>
    <row r="1764" spans="1:10" ht="140" x14ac:dyDescent="0.2">
      <c r="A1764" s="12" t="s">
        <v>101</v>
      </c>
      <c r="B1764" s="12">
        <v>1</v>
      </c>
      <c r="C1764" s="12">
        <v>1</v>
      </c>
      <c r="D1764" s="12">
        <v>0</v>
      </c>
      <c r="E1764" s="12" t="s">
        <v>25</v>
      </c>
      <c r="F1764" s="12"/>
      <c r="G1764" s="12" t="s">
        <v>26</v>
      </c>
      <c r="H1764" s="12">
        <v>7078656</v>
      </c>
      <c r="I1764" s="12" t="s">
        <v>3835</v>
      </c>
      <c r="J1764" s="12" t="s">
        <v>3836</v>
      </c>
    </row>
    <row r="1765" spans="1:10" ht="56" x14ac:dyDescent="0.2">
      <c r="A1765" s="12" t="s">
        <v>143</v>
      </c>
      <c r="B1765" s="12">
        <v>2</v>
      </c>
      <c r="C1765" s="12">
        <v>1</v>
      </c>
      <c r="D1765" s="12">
        <v>1</v>
      </c>
      <c r="E1765" s="12" t="s">
        <v>1032</v>
      </c>
      <c r="F1765" s="12" t="s">
        <v>34</v>
      </c>
      <c r="G1765" s="12" t="s">
        <v>11</v>
      </c>
      <c r="H1765" s="12">
        <v>6844473</v>
      </c>
      <c r="I1765" s="12" t="s">
        <v>1106</v>
      </c>
      <c r="J1765" s="12" t="s">
        <v>1107</v>
      </c>
    </row>
    <row r="1766" spans="1:10" ht="98" x14ac:dyDescent="0.2">
      <c r="A1766" s="12" t="s">
        <v>243</v>
      </c>
      <c r="B1766" s="12">
        <v>3</v>
      </c>
      <c r="C1766" s="12">
        <v>1</v>
      </c>
      <c r="D1766" s="12">
        <v>2</v>
      </c>
      <c r="E1766" s="12" t="s">
        <v>537</v>
      </c>
      <c r="F1766" s="12" t="s">
        <v>985</v>
      </c>
      <c r="G1766" s="12" t="s">
        <v>11</v>
      </c>
      <c r="H1766" s="12">
        <v>7024819</v>
      </c>
      <c r="I1766" s="12" t="s">
        <v>144</v>
      </c>
      <c r="J1766" s="12" t="s">
        <v>145</v>
      </c>
    </row>
    <row r="1767" spans="1:10" ht="70" x14ac:dyDescent="0.2">
      <c r="A1767" s="12" t="s">
        <v>85</v>
      </c>
      <c r="B1767" s="12">
        <v>2</v>
      </c>
      <c r="C1767" s="12">
        <v>1</v>
      </c>
      <c r="D1767" s="12">
        <v>1</v>
      </c>
      <c r="E1767" s="12" t="s">
        <v>123</v>
      </c>
      <c r="F1767" s="12" t="s">
        <v>124</v>
      </c>
      <c r="G1767" s="12" t="s">
        <v>11</v>
      </c>
      <c r="H1767" s="12">
        <v>4203880</v>
      </c>
      <c r="I1767" s="12" t="s">
        <v>125</v>
      </c>
      <c r="J1767" s="12" t="s">
        <v>126</v>
      </c>
    </row>
    <row r="1768" spans="1:10" ht="84" x14ac:dyDescent="0.2">
      <c r="A1768" s="12" t="s">
        <v>9</v>
      </c>
      <c r="B1768" s="12">
        <v>4</v>
      </c>
      <c r="C1768" s="12">
        <v>3</v>
      </c>
      <c r="D1768" s="12">
        <v>1</v>
      </c>
      <c r="E1768" s="12" t="s">
        <v>3012</v>
      </c>
      <c r="F1768" s="12" t="s">
        <v>34</v>
      </c>
      <c r="G1768" s="12" t="s">
        <v>11</v>
      </c>
      <c r="H1768" s="12">
        <v>5625109</v>
      </c>
      <c r="I1768" s="12" t="s">
        <v>706</v>
      </c>
      <c r="J1768" s="12" t="s">
        <v>707</v>
      </c>
    </row>
    <row r="1769" spans="1:10" ht="140" x14ac:dyDescent="0.2">
      <c r="A1769" s="12" t="s">
        <v>32</v>
      </c>
      <c r="B1769" s="12">
        <v>2</v>
      </c>
      <c r="C1769" s="12">
        <v>1</v>
      </c>
      <c r="D1769" s="12">
        <v>1</v>
      </c>
      <c r="E1769" s="12" t="s">
        <v>833</v>
      </c>
      <c r="F1769" s="12" t="s">
        <v>34</v>
      </c>
      <c r="G1769" s="12" t="s">
        <v>11</v>
      </c>
      <c r="H1769" s="12">
        <v>20125138</v>
      </c>
      <c r="I1769" s="12" t="s">
        <v>35</v>
      </c>
      <c r="J1769" s="12" t="s">
        <v>36</v>
      </c>
    </row>
    <row r="1770" spans="1:10" ht="56" x14ac:dyDescent="0.2">
      <c r="A1770" s="12" t="s">
        <v>92</v>
      </c>
      <c r="B1770" s="12">
        <v>2</v>
      </c>
      <c r="C1770" s="12">
        <v>1</v>
      </c>
      <c r="D1770" s="12">
        <v>1</v>
      </c>
      <c r="E1770" s="12" t="s">
        <v>10</v>
      </c>
      <c r="F1770" s="12" t="s">
        <v>159</v>
      </c>
      <c r="G1770" s="12" t="s">
        <v>11</v>
      </c>
      <c r="H1770" s="12">
        <v>10430504</v>
      </c>
      <c r="I1770" s="12" t="s">
        <v>12</v>
      </c>
      <c r="J1770" s="12" t="s">
        <v>13</v>
      </c>
    </row>
    <row r="1771" spans="1:10" ht="70" x14ac:dyDescent="0.2">
      <c r="A1771" s="12" t="s">
        <v>105</v>
      </c>
      <c r="B1771" s="12">
        <v>1</v>
      </c>
      <c r="C1771" s="12">
        <v>1</v>
      </c>
      <c r="D1771" s="12">
        <v>0</v>
      </c>
      <c r="E1771" s="12" t="s">
        <v>25</v>
      </c>
      <c r="F1771" s="12"/>
      <c r="G1771" s="12" t="s">
        <v>26</v>
      </c>
      <c r="H1771" s="12">
        <v>9566311</v>
      </c>
      <c r="I1771" s="12" t="s">
        <v>1119</v>
      </c>
      <c r="J1771" s="12" t="s">
        <v>1120</v>
      </c>
    </row>
    <row r="1772" spans="1:10" ht="126" x14ac:dyDescent="0.2">
      <c r="A1772" s="12" t="s">
        <v>9</v>
      </c>
      <c r="B1772" s="12">
        <v>3</v>
      </c>
      <c r="C1772" s="12">
        <v>1</v>
      </c>
      <c r="D1772" s="12">
        <v>2</v>
      </c>
      <c r="E1772" s="12" t="s">
        <v>51</v>
      </c>
      <c r="F1772" s="12" t="s">
        <v>86</v>
      </c>
      <c r="G1772" s="12" t="s">
        <v>11</v>
      </c>
      <c r="H1772" s="12">
        <v>16534925</v>
      </c>
      <c r="I1772" s="12" t="s">
        <v>5130</v>
      </c>
      <c r="J1772" s="12" t="s">
        <v>5131</v>
      </c>
    </row>
    <row r="1773" spans="1:10" ht="112" x14ac:dyDescent="0.2">
      <c r="A1773" s="12" t="s">
        <v>101</v>
      </c>
      <c r="B1773" s="12">
        <v>1</v>
      </c>
      <c r="C1773" s="12">
        <v>1</v>
      </c>
      <c r="D1773" s="12">
        <v>0</v>
      </c>
      <c r="E1773" s="12" t="s">
        <v>25</v>
      </c>
      <c r="F1773" s="12"/>
      <c r="G1773" s="12" t="s">
        <v>11</v>
      </c>
      <c r="H1773" s="12">
        <v>13549259</v>
      </c>
      <c r="I1773" s="12" t="s">
        <v>58</v>
      </c>
      <c r="J1773" s="12" t="s">
        <v>59</v>
      </c>
    </row>
    <row r="1774" spans="1:10" ht="98" x14ac:dyDescent="0.2">
      <c r="A1774" s="12" t="s">
        <v>24</v>
      </c>
      <c r="B1774" s="12">
        <v>1</v>
      </c>
      <c r="C1774" s="12">
        <v>1</v>
      </c>
      <c r="D1774" s="12">
        <v>0</v>
      </c>
      <c r="E1774" s="12" t="s">
        <v>2336</v>
      </c>
      <c r="F1774" s="12"/>
      <c r="G1774" s="12" t="s">
        <v>26</v>
      </c>
      <c r="H1774" s="12">
        <v>12743241</v>
      </c>
      <c r="I1774" s="12" t="s">
        <v>722</v>
      </c>
      <c r="J1774" s="12" t="s">
        <v>723</v>
      </c>
    </row>
    <row r="1775" spans="1:10" ht="98" x14ac:dyDescent="0.2">
      <c r="A1775" s="12" t="s">
        <v>143</v>
      </c>
      <c r="B1775" s="12">
        <v>2</v>
      </c>
      <c r="C1775" s="12">
        <v>1</v>
      </c>
      <c r="D1775" s="12">
        <v>1</v>
      </c>
      <c r="E1775" s="12" t="s">
        <v>123</v>
      </c>
      <c r="F1775" s="12" t="s">
        <v>124</v>
      </c>
      <c r="G1775" s="12" t="s">
        <v>11</v>
      </c>
      <c r="H1775" s="12">
        <v>5110772</v>
      </c>
      <c r="I1775" s="12" t="s">
        <v>1142</v>
      </c>
      <c r="J1775" s="12" t="s">
        <v>1143</v>
      </c>
    </row>
    <row r="1776" spans="1:10" ht="140" x14ac:dyDescent="0.2">
      <c r="A1776" s="12" t="s">
        <v>9</v>
      </c>
      <c r="B1776" s="12">
        <v>2</v>
      </c>
      <c r="C1776" s="12">
        <v>1</v>
      </c>
      <c r="D1776" s="12">
        <v>1</v>
      </c>
      <c r="E1776" s="12" t="s">
        <v>106</v>
      </c>
      <c r="F1776" s="12" t="s">
        <v>34</v>
      </c>
      <c r="G1776" s="12" t="s">
        <v>11</v>
      </c>
      <c r="H1776" s="12">
        <v>5082830</v>
      </c>
      <c r="I1776" s="12" t="s">
        <v>1087</v>
      </c>
      <c r="J1776" s="12" t="s">
        <v>1088</v>
      </c>
    </row>
    <row r="1777" spans="1:10" ht="84" x14ac:dyDescent="0.2">
      <c r="A1777" s="12" t="s">
        <v>143</v>
      </c>
      <c r="B1777" s="12">
        <v>1</v>
      </c>
      <c r="C1777" s="12">
        <v>1</v>
      </c>
      <c r="D1777" s="12">
        <v>0</v>
      </c>
      <c r="E1777" s="12" t="s">
        <v>351</v>
      </c>
      <c r="F1777" s="12"/>
      <c r="G1777" s="12" t="s">
        <v>11</v>
      </c>
      <c r="H1777" s="12">
        <v>5596840</v>
      </c>
      <c r="I1777" s="12" t="s">
        <v>3862</v>
      </c>
      <c r="J1777" s="12" t="s">
        <v>3863</v>
      </c>
    </row>
    <row r="1778" spans="1:10" ht="98" x14ac:dyDescent="0.2">
      <c r="A1778" s="12" t="s">
        <v>50</v>
      </c>
      <c r="B1778" s="12">
        <v>1</v>
      </c>
      <c r="C1778" s="12">
        <v>1</v>
      </c>
      <c r="D1778" s="12">
        <v>0</v>
      </c>
      <c r="E1778" s="12" t="s">
        <v>25</v>
      </c>
      <c r="F1778" s="12"/>
      <c r="G1778" s="12" t="s">
        <v>11</v>
      </c>
      <c r="H1778" s="12">
        <v>4697345</v>
      </c>
      <c r="I1778" s="12" t="s">
        <v>196</v>
      </c>
      <c r="J1778" s="12" t="s">
        <v>197</v>
      </c>
    </row>
    <row r="1779" spans="1:10" ht="70" x14ac:dyDescent="0.2">
      <c r="A1779" s="12" t="s">
        <v>9</v>
      </c>
      <c r="B1779" s="12">
        <v>0</v>
      </c>
      <c r="C1779" s="12">
        <v>0</v>
      </c>
      <c r="D1779" s="12">
        <v>0</v>
      </c>
      <c r="E1779" s="12"/>
      <c r="F1779" s="12"/>
      <c r="G1779" s="12" t="s">
        <v>26</v>
      </c>
      <c r="H1779" s="12">
        <v>5889032</v>
      </c>
      <c r="I1779" s="12" t="s">
        <v>1730</v>
      </c>
      <c r="J1779" s="12" t="s">
        <v>1731</v>
      </c>
    </row>
    <row r="1780" spans="1:10" ht="70" x14ac:dyDescent="0.2">
      <c r="A1780" s="12" t="s">
        <v>9</v>
      </c>
      <c r="B1780" s="12">
        <v>2</v>
      </c>
      <c r="C1780" s="12">
        <v>0</v>
      </c>
      <c r="D1780" s="12">
        <v>2</v>
      </c>
      <c r="E1780" s="12"/>
      <c r="F1780" s="12" t="s">
        <v>2497</v>
      </c>
      <c r="G1780" s="12" t="s">
        <v>26</v>
      </c>
      <c r="H1780" s="12">
        <v>23777179</v>
      </c>
      <c r="I1780" s="12" t="s">
        <v>3873</v>
      </c>
      <c r="J1780" s="12" t="s">
        <v>3874</v>
      </c>
    </row>
    <row r="1781" spans="1:10" ht="84" x14ac:dyDescent="0.2">
      <c r="A1781" s="12" t="s">
        <v>92</v>
      </c>
      <c r="B1781" s="12">
        <v>3</v>
      </c>
      <c r="C1781" s="12">
        <v>2</v>
      </c>
      <c r="D1781" s="12">
        <v>1</v>
      </c>
      <c r="E1781" s="12" t="s">
        <v>5384</v>
      </c>
      <c r="F1781" s="12" t="s">
        <v>34</v>
      </c>
      <c r="G1781" s="12" t="s">
        <v>11</v>
      </c>
      <c r="H1781" s="12">
        <v>15489093</v>
      </c>
      <c r="I1781" s="12" t="s">
        <v>1464</v>
      </c>
      <c r="J1781" s="12" t="s">
        <v>1465</v>
      </c>
    </row>
    <row r="1782" spans="1:10" ht="42" x14ac:dyDescent="0.2">
      <c r="A1782" s="12" t="s">
        <v>92</v>
      </c>
      <c r="B1782" s="12">
        <v>1</v>
      </c>
      <c r="C1782" s="12">
        <v>0</v>
      </c>
      <c r="D1782" s="12">
        <v>1</v>
      </c>
      <c r="E1782" s="12"/>
      <c r="F1782" s="12" t="s">
        <v>159</v>
      </c>
      <c r="G1782" s="12" t="s">
        <v>26</v>
      </c>
      <c r="H1782" s="12">
        <v>11541001</v>
      </c>
      <c r="I1782" s="12" t="s">
        <v>3049</v>
      </c>
      <c r="J1782" s="12" t="s">
        <v>3050</v>
      </c>
    </row>
    <row r="1783" spans="1:10" ht="70" x14ac:dyDescent="0.2">
      <c r="A1783" s="12" t="s">
        <v>105</v>
      </c>
      <c r="B1783" s="12">
        <v>1</v>
      </c>
      <c r="C1783" s="12">
        <v>1</v>
      </c>
      <c r="D1783" s="12">
        <v>0</v>
      </c>
      <c r="E1783" s="12" t="s">
        <v>93</v>
      </c>
      <c r="F1783" s="12"/>
      <c r="G1783" s="12" t="s">
        <v>11</v>
      </c>
      <c r="H1783" s="12">
        <v>7725268</v>
      </c>
      <c r="I1783" s="12" t="s">
        <v>233</v>
      </c>
      <c r="J1783" s="12" t="s">
        <v>234</v>
      </c>
    </row>
    <row r="1784" spans="1:10" ht="56" x14ac:dyDescent="0.2">
      <c r="A1784" s="12" t="s">
        <v>64</v>
      </c>
      <c r="B1784" s="12">
        <v>2</v>
      </c>
      <c r="C1784" s="12">
        <v>1</v>
      </c>
      <c r="D1784" s="12">
        <v>1</v>
      </c>
      <c r="E1784" s="12" t="s">
        <v>106</v>
      </c>
      <c r="F1784" s="12" t="s">
        <v>34</v>
      </c>
      <c r="G1784" s="12" t="s">
        <v>11</v>
      </c>
      <c r="H1784" s="12">
        <v>5192252</v>
      </c>
      <c r="I1784" s="12" t="s">
        <v>45</v>
      </c>
      <c r="J1784" s="12" t="s">
        <v>46</v>
      </c>
    </row>
    <row r="1785" spans="1:10" ht="56" x14ac:dyDescent="0.2">
      <c r="A1785" s="12" t="s">
        <v>64</v>
      </c>
      <c r="B1785" s="12">
        <v>1</v>
      </c>
      <c r="C1785" s="12">
        <v>1</v>
      </c>
      <c r="D1785" s="12">
        <v>0</v>
      </c>
      <c r="E1785" s="12" t="s">
        <v>25</v>
      </c>
      <c r="F1785" s="12"/>
      <c r="G1785" s="12" t="s">
        <v>11</v>
      </c>
      <c r="H1785" s="12">
        <v>8470572</v>
      </c>
      <c r="I1785" s="12" t="s">
        <v>301</v>
      </c>
      <c r="J1785" s="12" t="s">
        <v>302</v>
      </c>
    </row>
    <row r="1786" spans="1:10" ht="112" x14ac:dyDescent="0.2">
      <c r="A1786" s="12" t="s">
        <v>9</v>
      </c>
      <c r="B1786" s="12">
        <v>1</v>
      </c>
      <c r="C1786" s="12">
        <v>0</v>
      </c>
      <c r="D1786" s="12">
        <v>1</v>
      </c>
      <c r="E1786" s="12"/>
      <c r="F1786" s="12" t="s">
        <v>213</v>
      </c>
      <c r="G1786" s="12" t="s">
        <v>26</v>
      </c>
      <c r="H1786" s="12">
        <v>6877631</v>
      </c>
      <c r="I1786" s="12" t="s">
        <v>874</v>
      </c>
      <c r="J1786" s="12" t="s">
        <v>875</v>
      </c>
    </row>
    <row r="1787" spans="1:10" ht="70" x14ac:dyDescent="0.2">
      <c r="A1787" s="12" t="s">
        <v>64</v>
      </c>
      <c r="B1787" s="12">
        <v>2</v>
      </c>
      <c r="C1787" s="12">
        <v>1</v>
      </c>
      <c r="D1787" s="12">
        <v>1</v>
      </c>
      <c r="E1787" s="12" t="s">
        <v>123</v>
      </c>
      <c r="F1787" s="12" t="s">
        <v>124</v>
      </c>
      <c r="G1787" s="12" t="s">
        <v>11</v>
      </c>
      <c r="H1787" s="12">
        <v>7664800</v>
      </c>
      <c r="I1787" s="12" t="s">
        <v>125</v>
      </c>
      <c r="J1787" s="12" t="s">
        <v>126</v>
      </c>
    </row>
    <row r="1788" spans="1:10" ht="126" x14ac:dyDescent="0.2">
      <c r="A1788" s="12" t="s">
        <v>77</v>
      </c>
      <c r="B1788" s="12">
        <v>1</v>
      </c>
      <c r="C1788" s="12">
        <v>1</v>
      </c>
      <c r="D1788" s="12">
        <v>0</v>
      </c>
      <c r="E1788" s="12" t="s">
        <v>25</v>
      </c>
      <c r="F1788" s="12"/>
      <c r="G1788" s="12" t="s">
        <v>11</v>
      </c>
      <c r="H1788" s="12">
        <v>13041214</v>
      </c>
      <c r="I1788" s="12" t="s">
        <v>27</v>
      </c>
      <c r="J1788" s="12" t="s">
        <v>28</v>
      </c>
    </row>
    <row r="1789" spans="1:10" ht="56" x14ac:dyDescent="0.2">
      <c r="A1789" s="12" t="s">
        <v>9</v>
      </c>
      <c r="B1789" s="12">
        <v>2</v>
      </c>
      <c r="C1789" s="12">
        <v>1</v>
      </c>
      <c r="D1789" s="12">
        <v>1</v>
      </c>
      <c r="E1789" s="12" t="s">
        <v>106</v>
      </c>
      <c r="F1789" s="12" t="s">
        <v>34</v>
      </c>
      <c r="G1789" s="12" t="s">
        <v>11</v>
      </c>
      <c r="H1789" s="12">
        <v>14446925</v>
      </c>
      <c r="I1789" s="12" t="s">
        <v>45</v>
      </c>
      <c r="J1789" s="12" t="s">
        <v>46</v>
      </c>
    </row>
    <row r="1790" spans="1:10" ht="28" x14ac:dyDescent="0.2">
      <c r="A1790" s="12" t="s">
        <v>85</v>
      </c>
      <c r="B1790" s="12">
        <v>2</v>
      </c>
      <c r="C1790" s="12">
        <v>1</v>
      </c>
      <c r="D1790" s="12">
        <v>1</v>
      </c>
      <c r="E1790" s="12" t="s">
        <v>467</v>
      </c>
      <c r="F1790" s="12" t="s">
        <v>34</v>
      </c>
      <c r="G1790" s="12" t="s">
        <v>11</v>
      </c>
      <c r="H1790" s="12">
        <v>4157011</v>
      </c>
      <c r="I1790" s="12" t="s">
        <v>363</v>
      </c>
      <c r="J1790" s="12" t="s">
        <v>364</v>
      </c>
    </row>
    <row r="1791" spans="1:10" ht="70" x14ac:dyDescent="0.2">
      <c r="A1791" s="12" t="s">
        <v>17</v>
      </c>
      <c r="B1791" s="12">
        <v>1</v>
      </c>
      <c r="C1791" s="12">
        <v>0</v>
      </c>
      <c r="D1791" s="12">
        <v>1</v>
      </c>
      <c r="E1791" s="12"/>
      <c r="F1791" s="12" t="s">
        <v>52</v>
      </c>
      <c r="G1791" s="12" t="s">
        <v>11</v>
      </c>
      <c r="H1791" s="12">
        <v>6441018</v>
      </c>
      <c r="I1791" s="12" t="s">
        <v>2814</v>
      </c>
      <c r="J1791" s="12" t="s">
        <v>2815</v>
      </c>
    </row>
    <row r="1792" spans="1:10" ht="126" x14ac:dyDescent="0.2">
      <c r="A1792" s="12" t="s">
        <v>9</v>
      </c>
      <c r="B1792" s="12">
        <v>2</v>
      </c>
      <c r="C1792" s="12">
        <v>2</v>
      </c>
      <c r="D1792" s="12">
        <v>0</v>
      </c>
      <c r="E1792" s="12" t="s">
        <v>71</v>
      </c>
      <c r="F1792" s="12"/>
      <c r="G1792" s="12" t="s">
        <v>26</v>
      </c>
      <c r="H1792" s="12">
        <v>11218393</v>
      </c>
      <c r="I1792" s="12" t="s">
        <v>214</v>
      </c>
      <c r="J1792" s="12" t="s">
        <v>215</v>
      </c>
    </row>
    <row r="1793" spans="1:10" ht="70" x14ac:dyDescent="0.2">
      <c r="A1793" s="12" t="s">
        <v>9</v>
      </c>
      <c r="B1793" s="12">
        <v>2</v>
      </c>
      <c r="C1793" s="12">
        <v>1</v>
      </c>
      <c r="D1793" s="12">
        <v>1</v>
      </c>
      <c r="E1793" s="12" t="s">
        <v>351</v>
      </c>
      <c r="F1793" s="12" t="s">
        <v>352</v>
      </c>
      <c r="G1793" s="12" t="s">
        <v>11</v>
      </c>
      <c r="H1793" s="12">
        <v>27796014</v>
      </c>
      <c r="I1793" s="12" t="s">
        <v>540</v>
      </c>
      <c r="J1793" s="12" t="s">
        <v>541</v>
      </c>
    </row>
    <row r="1794" spans="1:10" ht="140" x14ac:dyDescent="0.2">
      <c r="A1794" s="12" t="s">
        <v>92</v>
      </c>
      <c r="B1794" s="12">
        <v>2</v>
      </c>
      <c r="C1794" s="12">
        <v>1</v>
      </c>
      <c r="D1794" s="12">
        <v>1</v>
      </c>
      <c r="E1794" s="12" t="s">
        <v>524</v>
      </c>
      <c r="F1794" s="12" t="s">
        <v>34</v>
      </c>
      <c r="G1794" s="12" t="s">
        <v>11</v>
      </c>
      <c r="H1794" s="12">
        <v>13768627</v>
      </c>
      <c r="I1794" s="12" t="s">
        <v>35</v>
      </c>
      <c r="J1794" s="12" t="s">
        <v>36</v>
      </c>
    </row>
    <row r="1795" spans="1:10" ht="70" x14ac:dyDescent="0.2">
      <c r="A1795" s="12" t="s">
        <v>77</v>
      </c>
      <c r="B1795" s="12">
        <v>2</v>
      </c>
      <c r="C1795" s="12">
        <v>1</v>
      </c>
      <c r="D1795" s="12">
        <v>1</v>
      </c>
      <c r="E1795" s="12" t="s">
        <v>123</v>
      </c>
      <c r="F1795" s="12" t="s">
        <v>124</v>
      </c>
      <c r="G1795" s="12" t="s">
        <v>11</v>
      </c>
      <c r="H1795" s="12">
        <v>17133005</v>
      </c>
      <c r="I1795" s="12" t="s">
        <v>125</v>
      </c>
      <c r="J1795" s="12" t="s">
        <v>126</v>
      </c>
    </row>
    <row r="1796" spans="1:10" ht="56" x14ac:dyDescent="0.2">
      <c r="A1796" s="12" t="s">
        <v>101</v>
      </c>
      <c r="B1796" s="12">
        <v>2</v>
      </c>
      <c r="C1796" s="12">
        <v>1</v>
      </c>
      <c r="D1796" s="12">
        <v>1</v>
      </c>
      <c r="E1796" s="12" t="s">
        <v>467</v>
      </c>
      <c r="F1796" s="12" t="s">
        <v>34</v>
      </c>
      <c r="G1796" s="12" t="s">
        <v>11</v>
      </c>
      <c r="H1796" s="12">
        <v>9065563</v>
      </c>
      <c r="I1796" s="12" t="s">
        <v>45</v>
      </c>
      <c r="J1796" s="12" t="s">
        <v>46</v>
      </c>
    </row>
    <row r="1797" spans="1:10" ht="84" x14ac:dyDescent="0.2">
      <c r="A1797" s="12" t="s">
        <v>101</v>
      </c>
      <c r="B1797" s="12">
        <v>2</v>
      </c>
      <c r="C1797" s="12">
        <v>1</v>
      </c>
      <c r="D1797" s="12">
        <v>1</v>
      </c>
      <c r="E1797" s="12" t="s">
        <v>44</v>
      </c>
      <c r="F1797" s="12" t="s">
        <v>34</v>
      </c>
      <c r="G1797" s="12" t="s">
        <v>11</v>
      </c>
      <c r="H1797" s="12">
        <v>5915535</v>
      </c>
      <c r="I1797" s="12" t="s">
        <v>141</v>
      </c>
      <c r="J1797" s="12" t="s">
        <v>142</v>
      </c>
    </row>
    <row r="1798" spans="1:10" ht="70" x14ac:dyDescent="0.2">
      <c r="A1798" s="12" t="s">
        <v>85</v>
      </c>
      <c r="B1798" s="12">
        <v>2</v>
      </c>
      <c r="C1798" s="12">
        <v>1</v>
      </c>
      <c r="D1798" s="12">
        <v>1</v>
      </c>
      <c r="E1798" s="12" t="s">
        <v>123</v>
      </c>
      <c r="F1798" s="12" t="s">
        <v>124</v>
      </c>
      <c r="G1798" s="12" t="s">
        <v>11</v>
      </c>
      <c r="H1798" s="12">
        <v>8552044</v>
      </c>
      <c r="I1798" s="12" t="s">
        <v>125</v>
      </c>
      <c r="J1798" s="12" t="s">
        <v>126</v>
      </c>
    </row>
    <row r="1799" spans="1:10" ht="84" x14ac:dyDescent="0.2">
      <c r="A1799" s="12" t="s">
        <v>9</v>
      </c>
      <c r="B1799" s="12">
        <v>0</v>
      </c>
      <c r="C1799" s="12">
        <v>0</v>
      </c>
      <c r="D1799" s="12">
        <v>0</v>
      </c>
      <c r="E1799" s="12"/>
      <c r="F1799" s="12"/>
      <c r="G1799" s="12" t="s">
        <v>26</v>
      </c>
      <c r="H1799" s="12">
        <v>4801370</v>
      </c>
      <c r="I1799" s="12" t="s">
        <v>828</v>
      </c>
      <c r="J1799" s="12" t="s">
        <v>829</v>
      </c>
    </row>
    <row r="1800" spans="1:10" ht="84" x14ac:dyDescent="0.2">
      <c r="A1800" s="12" t="s">
        <v>582</v>
      </c>
      <c r="B1800" s="12">
        <v>0</v>
      </c>
      <c r="C1800" s="12">
        <v>0</v>
      </c>
      <c r="D1800" s="12">
        <v>0</v>
      </c>
      <c r="E1800" s="12"/>
      <c r="F1800" s="12"/>
      <c r="G1800" s="12" t="s">
        <v>11</v>
      </c>
      <c r="H1800" s="12">
        <v>6108911</v>
      </c>
      <c r="I1800" s="12" t="s">
        <v>3908</v>
      </c>
      <c r="J1800" s="12" t="s">
        <v>3909</v>
      </c>
    </row>
    <row r="1801" spans="1:10" ht="70" x14ac:dyDescent="0.2">
      <c r="A1801" s="12" t="s">
        <v>92</v>
      </c>
      <c r="B1801" s="12">
        <v>2</v>
      </c>
      <c r="C1801" s="12">
        <v>1</v>
      </c>
      <c r="D1801" s="12">
        <v>1</v>
      </c>
      <c r="E1801" s="12" t="s">
        <v>341</v>
      </c>
      <c r="F1801" s="12" t="s">
        <v>34</v>
      </c>
      <c r="G1801" s="12" t="s">
        <v>11</v>
      </c>
      <c r="H1801" s="12">
        <v>7641907</v>
      </c>
      <c r="I1801" s="12" t="s">
        <v>2715</v>
      </c>
      <c r="J1801" s="12" t="s">
        <v>2716</v>
      </c>
    </row>
    <row r="1802" spans="1:10" ht="70" x14ac:dyDescent="0.2">
      <c r="A1802" s="12" t="s">
        <v>17</v>
      </c>
      <c r="B1802" s="12">
        <v>2</v>
      </c>
      <c r="C1802" s="12">
        <v>1</v>
      </c>
      <c r="D1802" s="12">
        <v>1</v>
      </c>
      <c r="E1802" s="12" t="s">
        <v>123</v>
      </c>
      <c r="F1802" s="12" t="s">
        <v>124</v>
      </c>
      <c r="G1802" s="12" t="s">
        <v>11</v>
      </c>
      <c r="H1802" s="12">
        <v>4156984</v>
      </c>
      <c r="I1802" s="12" t="s">
        <v>125</v>
      </c>
      <c r="J1802" s="12" t="s">
        <v>126</v>
      </c>
    </row>
    <row r="1803" spans="1:10" ht="84" x14ac:dyDescent="0.2">
      <c r="A1803" s="12" t="s">
        <v>9</v>
      </c>
      <c r="B1803" s="12">
        <v>2</v>
      </c>
      <c r="C1803" s="12">
        <v>1</v>
      </c>
      <c r="D1803" s="12">
        <v>1</v>
      </c>
      <c r="E1803" s="12" t="s">
        <v>537</v>
      </c>
      <c r="F1803" s="12" t="s">
        <v>52</v>
      </c>
      <c r="G1803" s="12" t="s">
        <v>11</v>
      </c>
      <c r="H1803" s="12">
        <v>20055786</v>
      </c>
      <c r="I1803" s="12" t="s">
        <v>3919</v>
      </c>
      <c r="J1803" s="12" t="s">
        <v>3920</v>
      </c>
    </row>
    <row r="1804" spans="1:10" ht="70" x14ac:dyDescent="0.2">
      <c r="A1804" s="12" t="s">
        <v>92</v>
      </c>
      <c r="B1804" s="12">
        <v>2</v>
      </c>
      <c r="C1804" s="12">
        <v>1</v>
      </c>
      <c r="D1804" s="12">
        <v>1</v>
      </c>
      <c r="E1804" s="12" t="s">
        <v>382</v>
      </c>
      <c r="F1804" s="12" t="s">
        <v>34</v>
      </c>
      <c r="G1804" s="12" t="s">
        <v>11</v>
      </c>
      <c r="H1804" s="12">
        <v>17665808</v>
      </c>
      <c r="I1804" s="12" t="s">
        <v>5385</v>
      </c>
      <c r="J1804" s="12" t="s">
        <v>5386</v>
      </c>
    </row>
    <row r="1805" spans="1:10" ht="70" x14ac:dyDescent="0.2">
      <c r="A1805" s="12" t="s">
        <v>101</v>
      </c>
      <c r="B1805" s="12">
        <v>2</v>
      </c>
      <c r="C1805" s="12">
        <v>1</v>
      </c>
      <c r="D1805" s="12">
        <v>1</v>
      </c>
      <c r="E1805" s="12" t="s">
        <v>44</v>
      </c>
      <c r="F1805" s="12" t="s">
        <v>34</v>
      </c>
      <c r="G1805" s="12" t="s">
        <v>11</v>
      </c>
      <c r="H1805" s="12">
        <v>4885645</v>
      </c>
      <c r="I1805" s="12" t="s">
        <v>233</v>
      </c>
      <c r="J1805" s="12" t="s">
        <v>234</v>
      </c>
    </row>
    <row r="1806" spans="1:10" ht="84" x14ac:dyDescent="0.2">
      <c r="A1806" s="12" t="s">
        <v>64</v>
      </c>
      <c r="B1806" s="12">
        <v>1</v>
      </c>
      <c r="C1806" s="12">
        <v>0</v>
      </c>
      <c r="D1806" s="12">
        <v>1</v>
      </c>
      <c r="E1806" s="12"/>
      <c r="F1806" s="12" t="s">
        <v>206</v>
      </c>
      <c r="G1806" s="12" t="s">
        <v>11</v>
      </c>
      <c r="H1806" s="12">
        <v>7057501</v>
      </c>
      <c r="I1806" s="12" t="s">
        <v>2844</v>
      </c>
      <c r="J1806" s="12" t="s">
        <v>2845</v>
      </c>
    </row>
    <row r="1807" spans="1:10" ht="140" x14ac:dyDescent="0.2">
      <c r="A1807" s="12" t="s">
        <v>101</v>
      </c>
      <c r="B1807" s="12">
        <v>2</v>
      </c>
      <c r="C1807" s="12">
        <v>1</v>
      </c>
      <c r="D1807" s="12">
        <v>1</v>
      </c>
      <c r="E1807" s="12" t="s">
        <v>524</v>
      </c>
      <c r="F1807" s="12" t="s">
        <v>34</v>
      </c>
      <c r="G1807" s="12" t="s">
        <v>11</v>
      </c>
      <c r="H1807" s="12">
        <v>7483788</v>
      </c>
      <c r="I1807" s="12" t="s">
        <v>35</v>
      </c>
      <c r="J1807" s="12" t="s">
        <v>36</v>
      </c>
    </row>
    <row r="1808" spans="1:10" ht="84" x14ac:dyDescent="0.2">
      <c r="A1808" s="12" t="s">
        <v>243</v>
      </c>
      <c r="B1808" s="12">
        <v>1</v>
      </c>
      <c r="C1808" s="12">
        <v>1</v>
      </c>
      <c r="D1808" s="12">
        <v>0</v>
      </c>
      <c r="E1808" s="12" t="s">
        <v>93</v>
      </c>
      <c r="F1808" s="12"/>
      <c r="G1808" s="12" t="s">
        <v>11</v>
      </c>
      <c r="H1808" s="12">
        <v>4198005</v>
      </c>
      <c r="I1808" s="12" t="s">
        <v>3590</v>
      </c>
      <c r="J1808" s="12" t="s">
        <v>3591</v>
      </c>
    </row>
    <row r="1809" spans="1:10" ht="140" x14ac:dyDescent="0.2">
      <c r="A1809" s="12" t="s">
        <v>92</v>
      </c>
      <c r="B1809" s="12">
        <v>2</v>
      </c>
      <c r="C1809" s="12">
        <v>1</v>
      </c>
      <c r="D1809" s="12">
        <v>1</v>
      </c>
      <c r="E1809" s="12" t="s">
        <v>106</v>
      </c>
      <c r="F1809" s="12" t="s">
        <v>34</v>
      </c>
      <c r="G1809" s="12" t="s">
        <v>11</v>
      </c>
      <c r="H1809" s="12">
        <v>7440982</v>
      </c>
      <c r="I1809" s="12" t="s">
        <v>35</v>
      </c>
      <c r="J1809" s="12" t="s">
        <v>36</v>
      </c>
    </row>
    <row r="1810" spans="1:10" ht="98" x14ac:dyDescent="0.2">
      <c r="A1810" s="12" t="s">
        <v>17</v>
      </c>
      <c r="B1810" s="12">
        <v>3</v>
      </c>
      <c r="C1810" s="12">
        <v>2</v>
      </c>
      <c r="D1810" s="12">
        <v>1</v>
      </c>
      <c r="E1810" s="12" t="s">
        <v>3947</v>
      </c>
      <c r="F1810" s="12" t="s">
        <v>34</v>
      </c>
      <c r="G1810" s="12" t="s">
        <v>11</v>
      </c>
      <c r="H1810" s="12">
        <v>8624875</v>
      </c>
      <c r="I1810" s="12" t="s">
        <v>669</v>
      </c>
      <c r="J1810" s="12" t="s">
        <v>670</v>
      </c>
    </row>
    <row r="1811" spans="1:10" ht="56" x14ac:dyDescent="0.2">
      <c r="A1811" s="12" t="s">
        <v>101</v>
      </c>
      <c r="B1811" s="12">
        <v>2</v>
      </c>
      <c r="C1811" s="12">
        <v>1</v>
      </c>
      <c r="D1811" s="12">
        <v>1</v>
      </c>
      <c r="E1811" s="12" t="s">
        <v>668</v>
      </c>
      <c r="F1811" s="12" t="s">
        <v>34</v>
      </c>
      <c r="G1811" s="12" t="s">
        <v>11</v>
      </c>
      <c r="H1811" s="12">
        <v>12462492</v>
      </c>
      <c r="I1811" s="12" t="s">
        <v>669</v>
      </c>
      <c r="J1811" s="12" t="s">
        <v>670</v>
      </c>
    </row>
    <row r="1812" spans="1:10" ht="56" x14ac:dyDescent="0.2">
      <c r="A1812" s="12" t="s">
        <v>9</v>
      </c>
      <c r="B1812" s="12">
        <v>2</v>
      </c>
      <c r="C1812" s="12">
        <v>1</v>
      </c>
      <c r="D1812" s="12">
        <v>1</v>
      </c>
      <c r="E1812" s="12" t="s">
        <v>668</v>
      </c>
      <c r="F1812" s="12" t="s">
        <v>34</v>
      </c>
      <c r="G1812" s="12" t="s">
        <v>11</v>
      </c>
      <c r="H1812" s="12">
        <v>6147124</v>
      </c>
      <c r="I1812" s="12" t="s">
        <v>669</v>
      </c>
      <c r="J1812" s="12" t="s">
        <v>670</v>
      </c>
    </row>
    <row r="1813" spans="1:10" ht="56" x14ac:dyDescent="0.2">
      <c r="A1813" s="12" t="s">
        <v>85</v>
      </c>
      <c r="B1813" s="12">
        <v>2</v>
      </c>
      <c r="C1813" s="12">
        <v>1</v>
      </c>
      <c r="D1813" s="12">
        <v>1</v>
      </c>
      <c r="E1813" s="12" t="s">
        <v>668</v>
      </c>
      <c r="F1813" s="12" t="s">
        <v>34</v>
      </c>
      <c r="G1813" s="12" t="s">
        <v>11</v>
      </c>
      <c r="H1813" s="12">
        <v>13046591</v>
      </c>
      <c r="I1813" s="12" t="s">
        <v>669</v>
      </c>
      <c r="J1813" s="12" t="s">
        <v>670</v>
      </c>
    </row>
    <row r="1814" spans="1:10" ht="56" x14ac:dyDescent="0.2">
      <c r="A1814" s="12" t="s">
        <v>9</v>
      </c>
      <c r="B1814" s="12">
        <v>2</v>
      </c>
      <c r="C1814" s="12">
        <v>1</v>
      </c>
      <c r="D1814" s="12">
        <v>1</v>
      </c>
      <c r="E1814" s="12" t="s">
        <v>668</v>
      </c>
      <c r="F1814" s="12" t="s">
        <v>34</v>
      </c>
      <c r="G1814" s="12" t="s">
        <v>11</v>
      </c>
      <c r="H1814" s="12">
        <v>6954896</v>
      </c>
      <c r="I1814" s="12" t="s">
        <v>669</v>
      </c>
      <c r="J1814" s="12" t="s">
        <v>670</v>
      </c>
    </row>
    <row r="1815" spans="1:10" ht="56" x14ac:dyDescent="0.2">
      <c r="A1815" s="12" t="s">
        <v>77</v>
      </c>
      <c r="B1815" s="12">
        <v>2</v>
      </c>
      <c r="C1815" s="12">
        <v>1</v>
      </c>
      <c r="D1815" s="12">
        <v>1</v>
      </c>
      <c r="E1815" s="12" t="s">
        <v>668</v>
      </c>
      <c r="F1815" s="12" t="s">
        <v>34</v>
      </c>
      <c r="G1815" s="12" t="s">
        <v>11</v>
      </c>
      <c r="H1815" s="12">
        <v>12462492</v>
      </c>
      <c r="I1815" s="12" t="s">
        <v>669</v>
      </c>
      <c r="J1815" s="12" t="s">
        <v>670</v>
      </c>
    </row>
    <row r="1816" spans="1:10" ht="98" x14ac:dyDescent="0.2">
      <c r="A1816" s="12" t="s">
        <v>212</v>
      </c>
      <c r="B1816" s="12">
        <v>3</v>
      </c>
      <c r="C1816" s="12">
        <v>2</v>
      </c>
      <c r="D1816" s="12">
        <v>1</v>
      </c>
      <c r="E1816" s="12" t="s">
        <v>3947</v>
      </c>
      <c r="F1816" s="12" t="s">
        <v>34</v>
      </c>
      <c r="G1816" s="12" t="s">
        <v>11</v>
      </c>
      <c r="H1816" s="12">
        <v>12557524</v>
      </c>
      <c r="I1816" s="12" t="s">
        <v>669</v>
      </c>
      <c r="J1816" s="12" t="s">
        <v>670</v>
      </c>
    </row>
    <row r="1817" spans="1:10" ht="154" x14ac:dyDescent="0.2">
      <c r="A1817" s="12" t="s">
        <v>24</v>
      </c>
      <c r="B1817" s="12">
        <v>2</v>
      </c>
      <c r="C1817" s="12">
        <v>1</v>
      </c>
      <c r="D1817" s="12">
        <v>1</v>
      </c>
      <c r="E1817" s="12" t="s">
        <v>25</v>
      </c>
      <c r="F1817" s="12" t="s">
        <v>52</v>
      </c>
      <c r="G1817" s="12" t="s">
        <v>26</v>
      </c>
      <c r="H1817" s="12">
        <v>12559604</v>
      </c>
      <c r="I1817" s="12" t="s">
        <v>167</v>
      </c>
      <c r="J1817" s="12" t="s">
        <v>168</v>
      </c>
    </row>
    <row r="1818" spans="1:10" ht="140" x14ac:dyDescent="0.2">
      <c r="A1818" s="12" t="s">
        <v>143</v>
      </c>
      <c r="B1818" s="12">
        <v>2</v>
      </c>
      <c r="C1818" s="12">
        <v>1</v>
      </c>
      <c r="D1818" s="12">
        <v>1</v>
      </c>
      <c r="E1818" s="12" t="s">
        <v>106</v>
      </c>
      <c r="F1818" s="12" t="s">
        <v>34</v>
      </c>
      <c r="G1818" s="12" t="s">
        <v>11</v>
      </c>
      <c r="H1818" s="12">
        <v>8241523</v>
      </c>
      <c r="I1818" s="12" t="s">
        <v>35</v>
      </c>
      <c r="J1818" s="12" t="s">
        <v>36</v>
      </c>
    </row>
    <row r="1819" spans="1:10" ht="112" x14ac:dyDescent="0.2">
      <c r="A1819" s="12" t="s">
        <v>9</v>
      </c>
      <c r="B1819" s="12">
        <v>2</v>
      </c>
      <c r="C1819" s="12">
        <v>2</v>
      </c>
      <c r="D1819" s="12">
        <v>0</v>
      </c>
      <c r="E1819" s="12" t="s">
        <v>3951</v>
      </c>
      <c r="F1819" s="12"/>
      <c r="G1819" s="12" t="s">
        <v>11</v>
      </c>
      <c r="H1819" s="12">
        <v>8853464</v>
      </c>
      <c r="I1819" s="12" t="s">
        <v>863</v>
      </c>
      <c r="J1819" s="12" t="s">
        <v>864</v>
      </c>
    </row>
    <row r="1820" spans="1:10" ht="140" x14ac:dyDescent="0.2">
      <c r="A1820" s="12" t="s">
        <v>101</v>
      </c>
      <c r="B1820" s="12">
        <v>2</v>
      </c>
      <c r="C1820" s="12">
        <v>2</v>
      </c>
      <c r="D1820" s="12">
        <v>0</v>
      </c>
      <c r="E1820" s="12" t="s">
        <v>700</v>
      </c>
      <c r="F1820" s="12"/>
      <c r="G1820" s="12" t="s">
        <v>11</v>
      </c>
      <c r="H1820" s="12">
        <v>5657112</v>
      </c>
      <c r="I1820" s="12" t="s">
        <v>701</v>
      </c>
      <c r="J1820" s="12" t="s">
        <v>702</v>
      </c>
    </row>
    <row r="1821" spans="1:10" ht="126" x14ac:dyDescent="0.2">
      <c r="A1821" s="12" t="s">
        <v>64</v>
      </c>
      <c r="B1821" s="12">
        <v>1</v>
      </c>
      <c r="C1821" s="12">
        <v>1</v>
      </c>
      <c r="D1821" s="12">
        <v>0</v>
      </c>
      <c r="E1821" s="12" t="s">
        <v>25</v>
      </c>
      <c r="F1821" s="12"/>
      <c r="G1821" s="12" t="s">
        <v>11</v>
      </c>
      <c r="H1821" s="12">
        <v>3701645</v>
      </c>
      <c r="I1821" s="12" t="s">
        <v>27</v>
      </c>
      <c r="J1821" s="12" t="s">
        <v>28</v>
      </c>
    </row>
    <row r="1822" spans="1:10" ht="98" x14ac:dyDescent="0.2">
      <c r="A1822" s="12" t="s">
        <v>17</v>
      </c>
      <c r="B1822" s="12">
        <v>1</v>
      </c>
      <c r="C1822" s="12">
        <v>1</v>
      </c>
      <c r="D1822" s="12">
        <v>0</v>
      </c>
      <c r="E1822" s="12" t="s">
        <v>25</v>
      </c>
      <c r="F1822" s="12"/>
      <c r="G1822" s="12" t="s">
        <v>11</v>
      </c>
      <c r="H1822" s="12">
        <v>5166209</v>
      </c>
      <c r="I1822" s="12" t="s">
        <v>153</v>
      </c>
      <c r="J1822" s="12" t="s">
        <v>154</v>
      </c>
    </row>
    <row r="1823" spans="1:10" ht="112" x14ac:dyDescent="0.2">
      <c r="A1823" s="12" t="s">
        <v>17</v>
      </c>
      <c r="B1823" s="12">
        <v>1</v>
      </c>
      <c r="C1823" s="12">
        <v>0</v>
      </c>
      <c r="D1823" s="12">
        <v>1</v>
      </c>
      <c r="E1823" s="12"/>
      <c r="F1823" s="12" t="s">
        <v>34</v>
      </c>
      <c r="G1823" s="12" t="s">
        <v>11</v>
      </c>
      <c r="H1823" s="12">
        <v>11000000</v>
      </c>
      <c r="I1823" s="12" t="s">
        <v>1033</v>
      </c>
      <c r="J1823" s="12" t="s">
        <v>1034</v>
      </c>
    </row>
    <row r="1824" spans="1:10" ht="126" x14ac:dyDescent="0.2">
      <c r="A1824" s="12" t="s">
        <v>32</v>
      </c>
      <c r="B1824" s="12">
        <v>1</v>
      </c>
      <c r="C1824" s="12">
        <v>0</v>
      </c>
      <c r="D1824" s="12">
        <v>1</v>
      </c>
      <c r="E1824" s="12"/>
      <c r="F1824" s="12" t="s">
        <v>159</v>
      </c>
      <c r="G1824" s="12" t="s">
        <v>26</v>
      </c>
      <c r="H1824" s="12">
        <v>4363559</v>
      </c>
      <c r="I1824" s="12" t="s">
        <v>1124</v>
      </c>
      <c r="J1824" s="12" t="s">
        <v>1125</v>
      </c>
    </row>
    <row r="1825" spans="1:10" ht="98" x14ac:dyDescent="0.2">
      <c r="A1825" s="12" t="s">
        <v>64</v>
      </c>
      <c r="B1825" s="12">
        <v>2</v>
      </c>
      <c r="C1825" s="12">
        <v>2</v>
      </c>
      <c r="D1825" s="12">
        <v>0</v>
      </c>
      <c r="E1825" s="12" t="s">
        <v>172</v>
      </c>
      <c r="F1825" s="12"/>
      <c r="G1825" s="12" t="s">
        <v>11</v>
      </c>
      <c r="H1825" s="12">
        <v>12980142</v>
      </c>
      <c r="I1825" s="12" t="s">
        <v>1987</v>
      </c>
      <c r="J1825" s="12" t="s">
        <v>1988</v>
      </c>
    </row>
    <row r="1826" spans="1:10" ht="70" x14ac:dyDescent="0.2">
      <c r="A1826" s="12" t="s">
        <v>101</v>
      </c>
      <c r="B1826" s="12">
        <v>1</v>
      </c>
      <c r="C1826" s="12">
        <v>1</v>
      </c>
      <c r="D1826" s="12">
        <v>0</v>
      </c>
      <c r="E1826" s="12" t="s">
        <v>351</v>
      </c>
      <c r="F1826" s="12"/>
      <c r="G1826" s="12" t="s">
        <v>26</v>
      </c>
      <c r="H1826" s="12">
        <v>17691266</v>
      </c>
      <c r="I1826" s="12" t="s">
        <v>2814</v>
      </c>
      <c r="J1826" s="12" t="s">
        <v>2815</v>
      </c>
    </row>
    <row r="1827" spans="1:10" ht="70" x14ac:dyDescent="0.2">
      <c r="A1827" s="12" t="s">
        <v>17</v>
      </c>
      <c r="B1827" s="12">
        <v>1</v>
      </c>
      <c r="C1827" s="12">
        <v>1</v>
      </c>
      <c r="D1827" s="12">
        <v>0</v>
      </c>
      <c r="E1827" s="12" t="s">
        <v>123</v>
      </c>
      <c r="F1827" s="12"/>
      <c r="G1827" s="12" t="s">
        <v>11</v>
      </c>
      <c r="H1827" s="12">
        <v>3867818</v>
      </c>
      <c r="I1827" s="12" t="s">
        <v>125</v>
      </c>
      <c r="J1827" s="12" t="s">
        <v>126</v>
      </c>
    </row>
    <row r="1828" spans="1:10" ht="98" x14ac:dyDescent="0.2">
      <c r="A1828" s="12" t="s">
        <v>17</v>
      </c>
      <c r="B1828" s="12">
        <v>1</v>
      </c>
      <c r="C1828" s="12">
        <v>1</v>
      </c>
      <c r="D1828" s="12">
        <v>0</v>
      </c>
      <c r="E1828" s="12" t="s">
        <v>93</v>
      </c>
      <c r="F1828" s="12"/>
      <c r="G1828" s="12" t="s">
        <v>11</v>
      </c>
      <c r="H1828" s="12">
        <v>12673498</v>
      </c>
      <c r="I1828" s="12" t="s">
        <v>144</v>
      </c>
      <c r="J1828" s="12" t="s">
        <v>145</v>
      </c>
    </row>
    <row r="1829" spans="1:10" ht="70" x14ac:dyDescent="0.2">
      <c r="A1829" s="12" t="s">
        <v>64</v>
      </c>
      <c r="B1829" s="12">
        <v>2</v>
      </c>
      <c r="C1829" s="12">
        <v>1</v>
      </c>
      <c r="D1829" s="12">
        <v>1</v>
      </c>
      <c r="E1829" s="12" t="s">
        <v>106</v>
      </c>
      <c r="F1829" s="12" t="s">
        <v>34</v>
      </c>
      <c r="G1829" s="12" t="s">
        <v>11</v>
      </c>
      <c r="H1829" s="12">
        <v>18570723</v>
      </c>
      <c r="I1829" s="12" t="s">
        <v>706</v>
      </c>
      <c r="J1829" s="12" t="s">
        <v>707</v>
      </c>
    </row>
    <row r="1830" spans="1:10" ht="56" x14ac:dyDescent="0.2">
      <c r="A1830" s="12" t="s">
        <v>143</v>
      </c>
      <c r="B1830" s="12">
        <v>2</v>
      </c>
      <c r="C1830" s="12">
        <v>1</v>
      </c>
      <c r="D1830" s="12">
        <v>1</v>
      </c>
      <c r="E1830" s="12" t="s">
        <v>25</v>
      </c>
      <c r="F1830" s="12" t="s">
        <v>52</v>
      </c>
      <c r="G1830" s="12" t="s">
        <v>26</v>
      </c>
      <c r="H1830" s="12">
        <v>11300000</v>
      </c>
      <c r="I1830" s="12" t="s">
        <v>2556</v>
      </c>
      <c r="J1830" s="12" t="s">
        <v>2557</v>
      </c>
    </row>
    <row r="1831" spans="1:10" ht="84" x14ac:dyDescent="0.2">
      <c r="A1831" s="12" t="s">
        <v>9</v>
      </c>
      <c r="B1831" s="12">
        <v>3</v>
      </c>
      <c r="C1831" s="12">
        <v>2</v>
      </c>
      <c r="D1831" s="12">
        <v>1</v>
      </c>
      <c r="E1831" s="12" t="s">
        <v>40</v>
      </c>
      <c r="F1831" s="12" t="s">
        <v>34</v>
      </c>
      <c r="G1831" s="12" t="s">
        <v>11</v>
      </c>
      <c r="H1831" s="12">
        <v>17330154</v>
      </c>
      <c r="I1831" s="12" t="s">
        <v>141</v>
      </c>
      <c r="J1831" s="12" t="s">
        <v>142</v>
      </c>
    </row>
    <row r="1832" spans="1:10" ht="98" x14ac:dyDescent="0.2">
      <c r="A1832" s="12" t="s">
        <v>9</v>
      </c>
      <c r="B1832" s="12">
        <v>1</v>
      </c>
      <c r="C1832" s="12">
        <v>0</v>
      </c>
      <c r="D1832" s="12">
        <v>1</v>
      </c>
      <c r="E1832" s="12"/>
      <c r="F1832" s="12" t="s">
        <v>52</v>
      </c>
      <c r="G1832" s="12" t="s">
        <v>11</v>
      </c>
      <c r="H1832" s="12">
        <v>5010818</v>
      </c>
      <c r="I1832" s="12" t="s">
        <v>1566</v>
      </c>
      <c r="J1832" s="12" t="s">
        <v>1567</v>
      </c>
    </row>
    <row r="1833" spans="1:10" ht="126" x14ac:dyDescent="0.2">
      <c r="A1833" s="12" t="s">
        <v>212</v>
      </c>
      <c r="B1833" s="12">
        <v>2</v>
      </c>
      <c r="C1833" s="12">
        <v>2</v>
      </c>
      <c r="D1833" s="12">
        <v>0</v>
      </c>
      <c r="E1833" s="12" t="s">
        <v>3966</v>
      </c>
      <c r="F1833" s="12"/>
      <c r="G1833" s="12" t="s">
        <v>11</v>
      </c>
      <c r="H1833" s="12">
        <v>5204664</v>
      </c>
      <c r="I1833" s="12" t="s">
        <v>3967</v>
      </c>
      <c r="J1833" s="12" t="s">
        <v>3968</v>
      </c>
    </row>
    <row r="1834" spans="1:10" ht="70" x14ac:dyDescent="0.2">
      <c r="A1834" s="12" t="s">
        <v>32</v>
      </c>
      <c r="B1834" s="12">
        <v>1</v>
      </c>
      <c r="C1834" s="12">
        <v>1</v>
      </c>
      <c r="D1834" s="12">
        <v>0</v>
      </c>
      <c r="E1834" s="12" t="s">
        <v>1329</v>
      </c>
      <c r="F1834" s="12"/>
      <c r="G1834" s="12" t="s">
        <v>11</v>
      </c>
      <c r="H1834" s="12">
        <v>3263943</v>
      </c>
      <c r="I1834" s="12" t="s">
        <v>5387</v>
      </c>
      <c r="J1834" s="12" t="s">
        <v>5388</v>
      </c>
    </row>
    <row r="1835" spans="1:10" ht="154" x14ac:dyDescent="0.2">
      <c r="A1835" s="12" t="s">
        <v>101</v>
      </c>
      <c r="B1835" s="12">
        <v>2</v>
      </c>
      <c r="C1835" s="12">
        <v>1</v>
      </c>
      <c r="D1835" s="12">
        <v>1</v>
      </c>
      <c r="E1835" s="12" t="s">
        <v>51</v>
      </c>
      <c r="F1835" s="12" t="s">
        <v>79</v>
      </c>
      <c r="G1835" s="12" t="s">
        <v>11</v>
      </c>
      <c r="H1835" s="12">
        <v>4874512</v>
      </c>
      <c r="I1835" s="12" t="s">
        <v>3972</v>
      </c>
      <c r="J1835" s="12" t="s">
        <v>3973</v>
      </c>
    </row>
    <row r="1836" spans="1:10" ht="56" x14ac:dyDescent="0.2">
      <c r="A1836" s="12" t="s">
        <v>9</v>
      </c>
      <c r="B1836" s="12">
        <v>2</v>
      </c>
      <c r="C1836" s="12">
        <v>1</v>
      </c>
      <c r="D1836" s="12">
        <v>1</v>
      </c>
      <c r="E1836" s="12" t="s">
        <v>467</v>
      </c>
      <c r="F1836" s="12" t="s">
        <v>34</v>
      </c>
      <c r="G1836" s="12" t="s">
        <v>11</v>
      </c>
      <c r="H1836" s="12">
        <v>7338038</v>
      </c>
      <c r="I1836" s="12" t="s">
        <v>45</v>
      </c>
      <c r="J1836" s="12" t="s">
        <v>46</v>
      </c>
    </row>
    <row r="1837" spans="1:10" ht="70" x14ac:dyDescent="0.2">
      <c r="A1837" s="12" t="s">
        <v>9</v>
      </c>
      <c r="B1837" s="12">
        <v>2</v>
      </c>
      <c r="C1837" s="12">
        <v>1</v>
      </c>
      <c r="D1837" s="12">
        <v>1</v>
      </c>
      <c r="E1837" s="12" t="s">
        <v>351</v>
      </c>
      <c r="F1837" s="12" t="s">
        <v>594</v>
      </c>
      <c r="G1837" s="12" t="s">
        <v>11</v>
      </c>
      <c r="H1837" s="12">
        <v>5885956</v>
      </c>
      <c r="I1837" s="12" t="s">
        <v>3977</v>
      </c>
      <c r="J1837" s="12" t="s">
        <v>3978</v>
      </c>
    </row>
    <row r="1838" spans="1:10" ht="56" x14ac:dyDescent="0.2">
      <c r="A1838" s="12" t="s">
        <v>85</v>
      </c>
      <c r="B1838" s="12">
        <v>2</v>
      </c>
      <c r="C1838" s="12">
        <v>1</v>
      </c>
      <c r="D1838" s="12">
        <v>1</v>
      </c>
      <c r="E1838" s="12" t="s">
        <v>341</v>
      </c>
      <c r="F1838" s="12" t="s">
        <v>34</v>
      </c>
      <c r="G1838" s="12" t="s">
        <v>11</v>
      </c>
      <c r="H1838" s="12">
        <v>6112161</v>
      </c>
      <c r="I1838" s="12" t="s">
        <v>45</v>
      </c>
      <c r="J1838" s="12" t="s">
        <v>46</v>
      </c>
    </row>
    <row r="1839" spans="1:10" ht="84" x14ac:dyDescent="0.2">
      <c r="A1839" s="12" t="s">
        <v>101</v>
      </c>
      <c r="B1839" s="12">
        <v>2</v>
      </c>
      <c r="C1839" s="12">
        <v>1</v>
      </c>
      <c r="D1839" s="12">
        <v>1</v>
      </c>
      <c r="E1839" s="12" t="s">
        <v>44</v>
      </c>
      <c r="F1839" s="12" t="s">
        <v>34</v>
      </c>
      <c r="G1839" s="12" t="s">
        <v>11</v>
      </c>
      <c r="H1839" s="12">
        <v>17574050</v>
      </c>
      <c r="I1839" s="12" t="s">
        <v>141</v>
      </c>
      <c r="J1839" s="12" t="s">
        <v>142</v>
      </c>
    </row>
    <row r="1840" spans="1:10" ht="112" x14ac:dyDescent="0.2">
      <c r="A1840" s="12" t="s">
        <v>143</v>
      </c>
      <c r="B1840" s="12">
        <v>1</v>
      </c>
      <c r="C1840" s="12">
        <v>1</v>
      </c>
      <c r="D1840" s="12">
        <v>0</v>
      </c>
      <c r="E1840" s="12" t="s">
        <v>25</v>
      </c>
      <c r="F1840" s="12"/>
      <c r="G1840" s="12" t="s">
        <v>11</v>
      </c>
      <c r="H1840" s="12">
        <v>3995517</v>
      </c>
      <c r="I1840" s="12" t="s">
        <v>58</v>
      </c>
      <c r="J1840" s="12" t="s">
        <v>59</v>
      </c>
    </row>
    <row r="1841" spans="1:10" ht="98" x14ac:dyDescent="0.2">
      <c r="A1841" s="12" t="s">
        <v>32</v>
      </c>
      <c r="B1841" s="12">
        <v>1</v>
      </c>
      <c r="C1841" s="12">
        <v>1</v>
      </c>
      <c r="D1841" s="12">
        <v>0</v>
      </c>
      <c r="E1841" s="12" t="s">
        <v>25</v>
      </c>
      <c r="F1841" s="12"/>
      <c r="G1841" s="12" t="s">
        <v>11</v>
      </c>
      <c r="H1841" s="12">
        <v>5081370</v>
      </c>
      <c r="I1841" s="12" t="s">
        <v>3991</v>
      </c>
      <c r="J1841" s="12" t="s">
        <v>3992</v>
      </c>
    </row>
    <row r="1842" spans="1:10" ht="70" x14ac:dyDescent="0.2">
      <c r="A1842" s="12" t="s">
        <v>9</v>
      </c>
      <c r="B1842" s="12">
        <v>1</v>
      </c>
      <c r="C1842" s="12">
        <v>0</v>
      </c>
      <c r="D1842" s="12">
        <v>1</v>
      </c>
      <c r="E1842" s="12"/>
      <c r="F1842" s="12" t="s">
        <v>213</v>
      </c>
      <c r="G1842" s="12" t="s">
        <v>26</v>
      </c>
      <c r="H1842" s="12">
        <v>9838385</v>
      </c>
      <c r="I1842" s="12" t="s">
        <v>1780</v>
      </c>
      <c r="J1842" s="12" t="s">
        <v>1781</v>
      </c>
    </row>
    <row r="1843" spans="1:10" ht="112" x14ac:dyDescent="0.2">
      <c r="A1843" s="12" t="s">
        <v>9</v>
      </c>
      <c r="B1843" s="12">
        <v>2</v>
      </c>
      <c r="C1843" s="12">
        <v>1</v>
      </c>
      <c r="D1843" s="12">
        <v>1</v>
      </c>
      <c r="E1843" s="12" t="s">
        <v>3695</v>
      </c>
      <c r="F1843" s="12" t="s">
        <v>52</v>
      </c>
      <c r="G1843" s="12" t="s">
        <v>26</v>
      </c>
      <c r="H1843" s="12">
        <v>11086629</v>
      </c>
      <c r="I1843" s="12" t="s">
        <v>4691</v>
      </c>
      <c r="J1843" s="12" t="s">
        <v>4692</v>
      </c>
    </row>
    <row r="1844" spans="1:10" ht="56" x14ac:dyDescent="0.2">
      <c r="A1844" s="12" t="s">
        <v>101</v>
      </c>
      <c r="B1844" s="12">
        <v>2</v>
      </c>
      <c r="C1844" s="12">
        <v>1</v>
      </c>
      <c r="D1844" s="12">
        <v>1</v>
      </c>
      <c r="E1844" s="12" t="s">
        <v>10</v>
      </c>
      <c r="F1844" s="12" t="s">
        <v>159</v>
      </c>
      <c r="G1844" s="12" t="s">
        <v>11</v>
      </c>
      <c r="H1844" s="12">
        <v>9306566</v>
      </c>
      <c r="I1844" s="12" t="s">
        <v>12</v>
      </c>
      <c r="J1844" s="12" t="s">
        <v>13</v>
      </c>
    </row>
    <row r="1845" spans="1:10" ht="84" x14ac:dyDescent="0.2">
      <c r="A1845" s="12" t="s">
        <v>9</v>
      </c>
      <c r="B1845" s="12">
        <v>3</v>
      </c>
      <c r="C1845" s="12">
        <v>1</v>
      </c>
      <c r="D1845" s="12">
        <v>2</v>
      </c>
      <c r="E1845" s="12" t="s">
        <v>351</v>
      </c>
      <c r="F1845" s="12" t="s">
        <v>2497</v>
      </c>
      <c r="G1845" s="12" t="s">
        <v>11</v>
      </c>
      <c r="H1845" s="12">
        <v>5296337</v>
      </c>
      <c r="I1845" s="12" t="s">
        <v>3862</v>
      </c>
      <c r="J1845" s="12" t="s">
        <v>3863</v>
      </c>
    </row>
    <row r="1846" spans="1:10" ht="98" x14ac:dyDescent="0.2">
      <c r="A1846" s="12" t="s">
        <v>85</v>
      </c>
      <c r="B1846" s="12">
        <v>1</v>
      </c>
      <c r="C1846" s="12">
        <v>1</v>
      </c>
      <c r="D1846" s="12">
        <v>0</v>
      </c>
      <c r="E1846" s="12" t="s">
        <v>822</v>
      </c>
      <c r="F1846" s="12"/>
      <c r="G1846" s="12" t="s">
        <v>26</v>
      </c>
      <c r="H1846" s="12">
        <v>5513014</v>
      </c>
      <c r="I1846" s="12" t="s">
        <v>722</v>
      </c>
      <c r="J1846" s="12" t="s">
        <v>723</v>
      </c>
    </row>
    <row r="1847" spans="1:10" ht="84" x14ac:dyDescent="0.2">
      <c r="A1847" s="12" t="s">
        <v>9</v>
      </c>
      <c r="B1847" s="12">
        <v>1</v>
      </c>
      <c r="C1847" s="12">
        <v>0</v>
      </c>
      <c r="D1847" s="12">
        <v>1</v>
      </c>
      <c r="E1847" s="12"/>
      <c r="F1847" s="12" t="s">
        <v>52</v>
      </c>
      <c r="G1847" s="12" t="s">
        <v>26</v>
      </c>
      <c r="H1847" s="12">
        <v>9898748</v>
      </c>
      <c r="I1847" s="12" t="s">
        <v>1101</v>
      </c>
      <c r="J1847" s="12" t="s">
        <v>1102</v>
      </c>
    </row>
    <row r="1848" spans="1:10" ht="70" x14ac:dyDescent="0.2">
      <c r="A1848" s="12" t="s">
        <v>64</v>
      </c>
      <c r="B1848" s="12">
        <v>1</v>
      </c>
      <c r="C1848" s="12">
        <v>1</v>
      </c>
      <c r="D1848" s="12">
        <v>0</v>
      </c>
      <c r="E1848" s="12" t="s">
        <v>351</v>
      </c>
      <c r="F1848" s="12"/>
      <c r="G1848" s="12" t="s">
        <v>11</v>
      </c>
      <c r="H1848" s="12">
        <v>6334537</v>
      </c>
      <c r="I1848" s="12" t="s">
        <v>279</v>
      </c>
      <c r="J1848" s="12" t="s">
        <v>280</v>
      </c>
    </row>
    <row r="1849" spans="1:10" ht="70" x14ac:dyDescent="0.2">
      <c r="A1849" s="12" t="s">
        <v>143</v>
      </c>
      <c r="B1849" s="12">
        <v>1</v>
      </c>
      <c r="C1849" s="12">
        <v>0</v>
      </c>
      <c r="D1849" s="12">
        <v>1</v>
      </c>
      <c r="E1849" s="12"/>
      <c r="F1849" s="12" t="s">
        <v>206</v>
      </c>
      <c r="G1849" s="12" t="s">
        <v>11</v>
      </c>
      <c r="H1849" s="12">
        <v>13951800</v>
      </c>
      <c r="I1849" s="12" t="s">
        <v>1119</v>
      </c>
      <c r="J1849" s="12" t="s">
        <v>1120</v>
      </c>
    </row>
    <row r="1850" spans="1:10" ht="112" x14ac:dyDescent="0.2">
      <c r="A1850" s="12" t="s">
        <v>9</v>
      </c>
      <c r="B1850" s="12">
        <v>2</v>
      </c>
      <c r="C1850" s="12">
        <v>1</v>
      </c>
      <c r="D1850" s="12">
        <v>1</v>
      </c>
      <c r="E1850" s="12" t="s">
        <v>273</v>
      </c>
      <c r="F1850" s="12" t="s">
        <v>34</v>
      </c>
      <c r="G1850" s="12" t="s">
        <v>11</v>
      </c>
      <c r="H1850" s="12">
        <v>3684140</v>
      </c>
      <c r="I1850" s="12" t="s">
        <v>274</v>
      </c>
      <c r="J1850" s="12" t="s">
        <v>275</v>
      </c>
    </row>
    <row r="1851" spans="1:10" ht="112" x14ac:dyDescent="0.2">
      <c r="A1851" s="12" t="s">
        <v>64</v>
      </c>
      <c r="B1851" s="12">
        <v>3</v>
      </c>
      <c r="C1851" s="12">
        <v>2</v>
      </c>
      <c r="D1851" s="12">
        <v>1</v>
      </c>
      <c r="E1851" s="12" t="s">
        <v>1411</v>
      </c>
      <c r="F1851" s="12" t="s">
        <v>34</v>
      </c>
      <c r="G1851" s="12" t="s">
        <v>11</v>
      </c>
      <c r="H1851" s="12">
        <v>6996736</v>
      </c>
      <c r="I1851" s="12" t="s">
        <v>1033</v>
      </c>
      <c r="J1851" s="12" t="s">
        <v>1034</v>
      </c>
    </row>
    <row r="1852" spans="1:10" ht="84" x14ac:dyDescent="0.2">
      <c r="A1852" s="12" t="s">
        <v>50</v>
      </c>
      <c r="B1852" s="12">
        <v>2</v>
      </c>
      <c r="C1852" s="12">
        <v>1</v>
      </c>
      <c r="D1852" s="12">
        <v>1</v>
      </c>
      <c r="E1852" s="12" t="s">
        <v>44</v>
      </c>
      <c r="F1852" s="12" t="s">
        <v>34</v>
      </c>
      <c r="G1852" s="12" t="s">
        <v>11</v>
      </c>
      <c r="H1852" s="12">
        <v>6207320</v>
      </c>
      <c r="I1852" s="12" t="s">
        <v>141</v>
      </c>
      <c r="J1852" s="12" t="s">
        <v>142</v>
      </c>
    </row>
    <row r="1853" spans="1:10" ht="84" x14ac:dyDescent="0.2">
      <c r="A1853" s="12" t="s">
        <v>9</v>
      </c>
      <c r="B1853" s="12">
        <v>0</v>
      </c>
      <c r="C1853" s="12">
        <v>0</v>
      </c>
      <c r="D1853" s="12">
        <v>0</v>
      </c>
      <c r="E1853" s="12"/>
      <c r="F1853" s="12"/>
      <c r="G1853" s="12" t="s">
        <v>11</v>
      </c>
      <c r="H1853" s="12">
        <v>18400563</v>
      </c>
      <c r="I1853" s="12" t="s">
        <v>828</v>
      </c>
      <c r="J1853" s="12" t="s">
        <v>829</v>
      </c>
    </row>
    <row r="1854" spans="1:10" ht="84" x14ac:dyDescent="0.2">
      <c r="A1854" s="12" t="s">
        <v>17</v>
      </c>
      <c r="B1854" s="12">
        <v>2</v>
      </c>
      <c r="C1854" s="12">
        <v>1</v>
      </c>
      <c r="D1854" s="12">
        <v>1</v>
      </c>
      <c r="E1854" s="12" t="s">
        <v>1032</v>
      </c>
      <c r="F1854" s="12" t="s">
        <v>34</v>
      </c>
      <c r="G1854" s="12" t="s">
        <v>11</v>
      </c>
      <c r="H1854" s="12">
        <v>13894001</v>
      </c>
      <c r="I1854" s="12" t="s">
        <v>2649</v>
      </c>
      <c r="J1854" s="12" t="s">
        <v>2650</v>
      </c>
    </row>
    <row r="1855" spans="1:10" ht="42" x14ac:dyDescent="0.2">
      <c r="A1855" s="12" t="s">
        <v>143</v>
      </c>
      <c r="B1855" s="12">
        <v>0</v>
      </c>
      <c r="C1855" s="12">
        <v>0</v>
      </c>
      <c r="D1855" s="12">
        <v>0</v>
      </c>
      <c r="E1855" s="12"/>
      <c r="F1855" s="12"/>
      <c r="G1855" s="12" t="s">
        <v>11</v>
      </c>
      <c r="H1855" s="12">
        <v>9648018</v>
      </c>
      <c r="I1855" s="12" t="s">
        <v>1374</v>
      </c>
      <c r="J1855" s="12" t="s">
        <v>1375</v>
      </c>
    </row>
    <row r="1856" spans="1:10" ht="112" x14ac:dyDescent="0.2">
      <c r="A1856" s="12" t="s">
        <v>212</v>
      </c>
      <c r="B1856" s="12">
        <v>1</v>
      </c>
      <c r="C1856" s="12">
        <v>1</v>
      </c>
      <c r="D1856" s="12">
        <v>0</v>
      </c>
      <c r="E1856" s="12" t="s">
        <v>25</v>
      </c>
      <c r="F1856" s="12"/>
      <c r="G1856" s="12" t="s">
        <v>11</v>
      </c>
      <c r="H1856" s="12">
        <v>4749022</v>
      </c>
      <c r="I1856" s="12" t="s">
        <v>4016</v>
      </c>
      <c r="J1856" s="12" t="s">
        <v>4017</v>
      </c>
    </row>
    <row r="1857" spans="1:10" ht="70" x14ac:dyDescent="0.2">
      <c r="A1857" s="12" t="s">
        <v>9</v>
      </c>
      <c r="B1857" s="12">
        <v>0</v>
      </c>
      <c r="C1857" s="12">
        <v>0</v>
      </c>
      <c r="D1857" s="12">
        <v>0</v>
      </c>
      <c r="E1857" s="12"/>
      <c r="F1857" s="12"/>
      <c r="G1857" s="12" t="s">
        <v>26</v>
      </c>
      <c r="H1857" s="12">
        <v>9115865</v>
      </c>
      <c r="I1857" s="12" t="s">
        <v>2971</v>
      </c>
      <c r="J1857" s="12" t="s">
        <v>2972</v>
      </c>
    </row>
    <row r="1858" spans="1:10" ht="126" x14ac:dyDescent="0.2">
      <c r="A1858" s="12" t="s">
        <v>9</v>
      </c>
      <c r="B1858" s="12">
        <v>2</v>
      </c>
      <c r="C1858" s="12">
        <v>2</v>
      </c>
      <c r="D1858" s="12">
        <v>0</v>
      </c>
      <c r="E1858" s="12" t="s">
        <v>71</v>
      </c>
      <c r="F1858" s="12"/>
      <c r="G1858" s="12" t="s">
        <v>11</v>
      </c>
      <c r="H1858" s="12">
        <v>5362016</v>
      </c>
      <c r="I1858" s="12" t="s">
        <v>927</v>
      </c>
      <c r="J1858" s="12" t="s">
        <v>928</v>
      </c>
    </row>
    <row r="1859" spans="1:10" ht="84" x14ac:dyDescent="0.2">
      <c r="A1859" s="12" t="s">
        <v>77</v>
      </c>
      <c r="B1859" s="12">
        <v>0</v>
      </c>
      <c r="C1859" s="12">
        <v>0</v>
      </c>
      <c r="D1859" s="12">
        <v>0</v>
      </c>
      <c r="E1859" s="12"/>
      <c r="F1859" s="12"/>
      <c r="G1859" s="12" t="s">
        <v>11</v>
      </c>
      <c r="H1859" s="12">
        <v>4915000</v>
      </c>
      <c r="I1859" s="12" t="s">
        <v>141</v>
      </c>
      <c r="J1859" s="12" t="s">
        <v>142</v>
      </c>
    </row>
    <row r="1860" spans="1:10" ht="140" x14ac:dyDescent="0.2">
      <c r="A1860" s="12" t="s">
        <v>9</v>
      </c>
      <c r="B1860" s="12">
        <v>2</v>
      </c>
      <c r="C1860" s="12">
        <v>1</v>
      </c>
      <c r="D1860" s="12">
        <v>1</v>
      </c>
      <c r="E1860" s="12" t="s">
        <v>2230</v>
      </c>
      <c r="F1860" s="12" t="s">
        <v>34</v>
      </c>
      <c r="G1860" s="12" t="s">
        <v>11</v>
      </c>
      <c r="H1860" s="12">
        <v>7295242</v>
      </c>
      <c r="I1860" s="12" t="s">
        <v>35</v>
      </c>
      <c r="J1860" s="12" t="s">
        <v>36</v>
      </c>
    </row>
    <row r="1861" spans="1:10" ht="126" x14ac:dyDescent="0.2">
      <c r="A1861" s="12" t="s">
        <v>212</v>
      </c>
      <c r="B1861" s="12">
        <v>1</v>
      </c>
      <c r="C1861" s="12">
        <v>1</v>
      </c>
      <c r="D1861" s="12">
        <v>0</v>
      </c>
      <c r="E1861" s="12" t="s">
        <v>65</v>
      </c>
      <c r="F1861" s="12"/>
      <c r="G1861" s="12" t="s">
        <v>11</v>
      </c>
      <c r="H1861" s="12">
        <v>6847359</v>
      </c>
      <c r="I1861" s="12" t="s">
        <v>66</v>
      </c>
      <c r="J1861" s="12" t="s">
        <v>67</v>
      </c>
    </row>
    <row r="1862" spans="1:10" ht="56" x14ac:dyDescent="0.2">
      <c r="A1862" s="12" t="s">
        <v>9</v>
      </c>
      <c r="B1862" s="12">
        <v>0</v>
      </c>
      <c r="C1862" s="12">
        <v>0</v>
      </c>
      <c r="D1862" s="12">
        <v>0</v>
      </c>
      <c r="E1862" s="12"/>
      <c r="F1862" s="12"/>
      <c r="G1862" s="12" t="s">
        <v>26</v>
      </c>
      <c r="H1862" s="12">
        <v>5490507</v>
      </c>
      <c r="I1862" s="12" t="s">
        <v>214</v>
      </c>
      <c r="J1862" s="12" t="s">
        <v>215</v>
      </c>
    </row>
    <row r="1863" spans="1:10" ht="112" x14ac:dyDescent="0.2">
      <c r="A1863" s="12" t="s">
        <v>24</v>
      </c>
      <c r="B1863" s="12">
        <v>4</v>
      </c>
      <c r="C1863" s="12">
        <v>1</v>
      </c>
      <c r="D1863" s="12">
        <v>3</v>
      </c>
      <c r="E1863" s="12" t="s">
        <v>537</v>
      </c>
      <c r="F1863" s="12" t="s">
        <v>5389</v>
      </c>
      <c r="G1863" s="12" t="s">
        <v>11</v>
      </c>
      <c r="H1863" s="12">
        <v>19731150</v>
      </c>
      <c r="I1863" s="12" t="s">
        <v>377</v>
      </c>
      <c r="J1863" s="12" t="s">
        <v>378</v>
      </c>
    </row>
    <row r="1864" spans="1:10" ht="98" x14ac:dyDescent="0.2">
      <c r="A1864" s="12" t="s">
        <v>77</v>
      </c>
      <c r="B1864" s="12">
        <v>1</v>
      </c>
      <c r="C1864" s="12">
        <v>0</v>
      </c>
      <c r="D1864" s="12">
        <v>1</v>
      </c>
      <c r="E1864" s="12"/>
      <c r="F1864" s="12" t="s">
        <v>52</v>
      </c>
      <c r="G1864" s="12" t="s">
        <v>26</v>
      </c>
      <c r="H1864" s="12">
        <v>17468363</v>
      </c>
      <c r="I1864" s="12" t="s">
        <v>144</v>
      </c>
      <c r="J1864" s="12" t="s">
        <v>145</v>
      </c>
    </row>
    <row r="1865" spans="1:10" ht="84" x14ac:dyDescent="0.2">
      <c r="A1865" s="12" t="s">
        <v>32</v>
      </c>
      <c r="B1865" s="12">
        <v>3</v>
      </c>
      <c r="C1865" s="12">
        <v>2</v>
      </c>
      <c r="D1865" s="12">
        <v>1</v>
      </c>
      <c r="E1865" s="12" t="s">
        <v>4036</v>
      </c>
      <c r="F1865" s="12" t="s">
        <v>79</v>
      </c>
      <c r="G1865" s="12" t="s">
        <v>11</v>
      </c>
      <c r="H1865" s="12">
        <v>4226246</v>
      </c>
      <c r="I1865" s="12" t="s">
        <v>4037</v>
      </c>
      <c r="J1865" s="12" t="s">
        <v>4038</v>
      </c>
    </row>
    <row r="1866" spans="1:10" ht="112" x14ac:dyDescent="0.2">
      <c r="A1866" s="12" t="s">
        <v>9</v>
      </c>
      <c r="B1866" s="12">
        <v>3</v>
      </c>
      <c r="C1866" s="12">
        <v>2</v>
      </c>
      <c r="D1866" s="12">
        <v>1</v>
      </c>
      <c r="E1866" s="12" t="s">
        <v>4042</v>
      </c>
      <c r="F1866" s="12" t="s">
        <v>34</v>
      </c>
      <c r="G1866" s="12" t="s">
        <v>11</v>
      </c>
      <c r="H1866" s="12">
        <v>8121820</v>
      </c>
      <c r="I1866" s="12" t="s">
        <v>885</v>
      </c>
      <c r="J1866" s="12" t="s">
        <v>886</v>
      </c>
    </row>
    <row r="1867" spans="1:10" ht="70" x14ac:dyDescent="0.2">
      <c r="A1867" s="12" t="s">
        <v>101</v>
      </c>
      <c r="B1867" s="12">
        <v>1</v>
      </c>
      <c r="C1867" s="12">
        <v>1</v>
      </c>
      <c r="D1867" s="12">
        <v>0</v>
      </c>
      <c r="E1867" s="12" t="s">
        <v>25</v>
      </c>
      <c r="F1867" s="12"/>
      <c r="G1867" s="12" t="s">
        <v>11</v>
      </c>
      <c r="H1867" s="12">
        <v>16897813</v>
      </c>
      <c r="I1867" s="12" t="s">
        <v>228</v>
      </c>
      <c r="J1867" s="12" t="s">
        <v>229</v>
      </c>
    </row>
    <row r="1868" spans="1:10" ht="56" x14ac:dyDescent="0.2">
      <c r="A1868" s="12" t="s">
        <v>92</v>
      </c>
      <c r="B1868" s="12">
        <v>1</v>
      </c>
      <c r="C1868" s="12">
        <v>0</v>
      </c>
      <c r="D1868" s="12">
        <v>1</v>
      </c>
      <c r="E1868" s="12"/>
      <c r="F1868" s="12" t="s">
        <v>213</v>
      </c>
      <c r="G1868" s="12" t="s">
        <v>26</v>
      </c>
      <c r="H1868" s="12">
        <v>12430283</v>
      </c>
      <c r="I1868" s="12" t="s">
        <v>214</v>
      </c>
      <c r="J1868" s="12" t="s">
        <v>215</v>
      </c>
    </row>
    <row r="1869" spans="1:10" ht="112" x14ac:dyDescent="0.2">
      <c r="A1869" s="12" t="s">
        <v>9</v>
      </c>
      <c r="B1869" s="12">
        <v>1</v>
      </c>
      <c r="C1869" s="12">
        <v>0</v>
      </c>
      <c r="D1869" s="12">
        <v>1</v>
      </c>
      <c r="E1869" s="12"/>
      <c r="F1869" s="12" t="s">
        <v>213</v>
      </c>
      <c r="G1869" s="12" t="s">
        <v>26</v>
      </c>
      <c r="H1869" s="12">
        <v>4708390</v>
      </c>
      <c r="I1869" s="12" t="s">
        <v>1014</v>
      </c>
      <c r="J1869" s="12" t="s">
        <v>1015</v>
      </c>
    </row>
    <row r="1870" spans="1:10" ht="154" x14ac:dyDescent="0.2">
      <c r="A1870" s="12" t="s">
        <v>32</v>
      </c>
      <c r="B1870" s="12">
        <v>2</v>
      </c>
      <c r="C1870" s="12">
        <v>0</v>
      </c>
      <c r="D1870" s="12">
        <v>2</v>
      </c>
      <c r="E1870" s="12"/>
      <c r="F1870" s="12" t="s">
        <v>2275</v>
      </c>
      <c r="G1870" s="12" t="s">
        <v>11</v>
      </c>
      <c r="H1870" s="12">
        <v>15650729</v>
      </c>
      <c r="I1870" s="12" t="s">
        <v>167</v>
      </c>
      <c r="J1870" s="12" t="s">
        <v>168</v>
      </c>
    </row>
    <row r="1871" spans="1:10" ht="84" x14ac:dyDescent="0.2">
      <c r="A1871" s="12" t="s">
        <v>9</v>
      </c>
      <c r="B1871" s="12">
        <v>3</v>
      </c>
      <c r="C1871" s="12">
        <v>2</v>
      </c>
      <c r="D1871" s="12">
        <v>1</v>
      </c>
      <c r="E1871" s="12" t="s">
        <v>5390</v>
      </c>
      <c r="F1871" s="12" t="s">
        <v>34</v>
      </c>
      <c r="G1871" s="12" t="s">
        <v>11</v>
      </c>
      <c r="H1871" s="12">
        <v>8647480</v>
      </c>
      <c r="I1871" s="12" t="s">
        <v>1106</v>
      </c>
      <c r="J1871" s="12" t="s">
        <v>1107</v>
      </c>
    </row>
    <row r="1872" spans="1:10" ht="70" x14ac:dyDescent="0.2">
      <c r="A1872" s="12" t="s">
        <v>9</v>
      </c>
      <c r="B1872" s="12">
        <v>1</v>
      </c>
      <c r="C1872" s="12">
        <v>0</v>
      </c>
      <c r="D1872" s="12">
        <v>1</v>
      </c>
      <c r="E1872" s="12"/>
      <c r="F1872" s="12" t="s">
        <v>52</v>
      </c>
      <c r="G1872" s="12" t="s">
        <v>26</v>
      </c>
      <c r="H1872" s="12">
        <v>7706422</v>
      </c>
      <c r="I1872" s="12" t="s">
        <v>3873</v>
      </c>
      <c r="J1872" s="12" t="s">
        <v>3874</v>
      </c>
    </row>
    <row r="1873" spans="1:10" ht="126" x14ac:dyDescent="0.2">
      <c r="A1873" s="12" t="s">
        <v>9</v>
      </c>
      <c r="B1873" s="12">
        <v>2</v>
      </c>
      <c r="C1873" s="12">
        <v>2</v>
      </c>
      <c r="D1873" s="12">
        <v>0</v>
      </c>
      <c r="E1873" s="12" t="s">
        <v>71</v>
      </c>
      <c r="F1873" s="12"/>
      <c r="G1873" s="12" t="s">
        <v>11</v>
      </c>
      <c r="H1873" s="12">
        <v>9613092</v>
      </c>
      <c r="I1873" s="12" t="s">
        <v>722</v>
      </c>
      <c r="J1873" s="12" t="s">
        <v>723</v>
      </c>
    </row>
    <row r="1874" spans="1:10" ht="56" x14ac:dyDescent="0.2">
      <c r="A1874" s="12" t="s">
        <v>92</v>
      </c>
      <c r="B1874" s="12">
        <v>1</v>
      </c>
      <c r="C1874" s="12">
        <v>1</v>
      </c>
      <c r="D1874" s="12">
        <v>0</v>
      </c>
      <c r="E1874" s="12" t="s">
        <v>25</v>
      </c>
      <c r="F1874" s="12"/>
      <c r="G1874" s="12" t="s">
        <v>11</v>
      </c>
      <c r="H1874" s="12">
        <v>2799859</v>
      </c>
      <c r="I1874" s="12" t="s">
        <v>1106</v>
      </c>
      <c r="J1874" s="12" t="s">
        <v>1107</v>
      </c>
    </row>
    <row r="1875" spans="1:10" ht="28" x14ac:dyDescent="0.2">
      <c r="A1875" s="12" t="s">
        <v>85</v>
      </c>
      <c r="B1875" s="12">
        <v>0</v>
      </c>
      <c r="C1875" s="12">
        <v>0</v>
      </c>
      <c r="D1875" s="12">
        <v>0</v>
      </c>
      <c r="E1875" s="12"/>
      <c r="F1875" s="12"/>
      <c r="G1875" s="12" t="s">
        <v>26</v>
      </c>
      <c r="H1875" s="12">
        <v>4695733</v>
      </c>
      <c r="I1875" s="12" t="s">
        <v>4050</v>
      </c>
      <c r="J1875" s="12" t="s">
        <v>4051</v>
      </c>
    </row>
    <row r="1876" spans="1:10" ht="84" x14ac:dyDescent="0.2">
      <c r="A1876" s="12" t="s">
        <v>92</v>
      </c>
      <c r="B1876" s="12">
        <v>0</v>
      </c>
      <c r="C1876" s="12">
        <v>0</v>
      </c>
      <c r="D1876" s="12">
        <v>0</v>
      </c>
      <c r="E1876" s="12"/>
      <c r="F1876" s="12"/>
      <c r="G1876" s="12" t="s">
        <v>11</v>
      </c>
      <c r="H1876" s="12">
        <v>6283613</v>
      </c>
      <c r="I1876" s="12" t="s">
        <v>53</v>
      </c>
      <c r="J1876" s="12" t="s">
        <v>54</v>
      </c>
    </row>
    <row r="1877" spans="1:10" ht="56" x14ac:dyDescent="0.2">
      <c r="A1877" s="12" t="s">
        <v>64</v>
      </c>
      <c r="B1877" s="12">
        <v>2</v>
      </c>
      <c r="C1877" s="12">
        <v>1</v>
      </c>
      <c r="D1877" s="12">
        <v>1</v>
      </c>
      <c r="E1877" s="12" t="s">
        <v>106</v>
      </c>
      <c r="F1877" s="12" t="s">
        <v>34</v>
      </c>
      <c r="G1877" s="12" t="s">
        <v>11</v>
      </c>
      <c r="H1877" s="12">
        <v>4642905</v>
      </c>
      <c r="I1877" s="12" t="s">
        <v>363</v>
      </c>
      <c r="J1877" s="12" t="s">
        <v>364</v>
      </c>
    </row>
    <row r="1878" spans="1:10" ht="70" x14ac:dyDescent="0.2">
      <c r="A1878" s="12" t="s">
        <v>9</v>
      </c>
      <c r="B1878" s="12">
        <v>0</v>
      </c>
      <c r="C1878" s="12">
        <v>0</v>
      </c>
      <c r="D1878" s="12">
        <v>0</v>
      </c>
      <c r="E1878" s="12"/>
      <c r="F1878" s="12"/>
      <c r="G1878" s="12" t="s">
        <v>11</v>
      </c>
      <c r="H1878" s="12">
        <v>7593440</v>
      </c>
      <c r="I1878" s="12" t="s">
        <v>2684</v>
      </c>
      <c r="J1878" s="12" t="s">
        <v>2685</v>
      </c>
    </row>
    <row r="1879" spans="1:10" ht="84" x14ac:dyDescent="0.2">
      <c r="A1879" s="12" t="s">
        <v>85</v>
      </c>
      <c r="B1879" s="12">
        <v>1</v>
      </c>
      <c r="C1879" s="12">
        <v>1</v>
      </c>
      <c r="D1879" s="12">
        <v>0</v>
      </c>
      <c r="E1879" s="12" t="s">
        <v>25</v>
      </c>
      <c r="F1879" s="12"/>
      <c r="G1879" s="12" t="s">
        <v>11</v>
      </c>
      <c r="H1879" s="12">
        <v>3723498</v>
      </c>
      <c r="I1879" s="12" t="s">
        <v>53</v>
      </c>
      <c r="J1879" s="12" t="s">
        <v>54</v>
      </c>
    </row>
    <row r="1880" spans="1:10" ht="56" x14ac:dyDescent="0.2">
      <c r="A1880" s="12" t="s">
        <v>32</v>
      </c>
      <c r="B1880" s="12">
        <v>2</v>
      </c>
      <c r="C1880" s="12">
        <v>1</v>
      </c>
      <c r="D1880" s="12">
        <v>1</v>
      </c>
      <c r="E1880" s="12" t="s">
        <v>382</v>
      </c>
      <c r="F1880" s="12" t="s">
        <v>34</v>
      </c>
      <c r="G1880" s="12" t="s">
        <v>11</v>
      </c>
      <c r="H1880" s="12">
        <v>11497550</v>
      </c>
      <c r="I1880" s="12" t="s">
        <v>771</v>
      </c>
      <c r="J1880" s="12" t="s">
        <v>772</v>
      </c>
    </row>
    <row r="1881" spans="1:10" ht="56" x14ac:dyDescent="0.2">
      <c r="A1881" s="12" t="s">
        <v>32</v>
      </c>
      <c r="B1881" s="12">
        <v>3</v>
      </c>
      <c r="C1881" s="12">
        <v>2</v>
      </c>
      <c r="D1881" s="12">
        <v>1</v>
      </c>
      <c r="E1881" s="12" t="s">
        <v>40</v>
      </c>
      <c r="F1881" s="12" t="s">
        <v>34</v>
      </c>
      <c r="G1881" s="12" t="s">
        <v>11</v>
      </c>
      <c r="H1881" s="12">
        <v>5700000</v>
      </c>
      <c r="I1881" s="12" t="s">
        <v>486</v>
      </c>
      <c r="J1881" s="12" t="s">
        <v>487</v>
      </c>
    </row>
    <row r="1882" spans="1:10" ht="56" x14ac:dyDescent="0.2">
      <c r="A1882" s="12" t="s">
        <v>92</v>
      </c>
      <c r="B1882" s="12">
        <v>2</v>
      </c>
      <c r="C1882" s="12">
        <v>1</v>
      </c>
      <c r="D1882" s="12">
        <v>1</v>
      </c>
      <c r="E1882" s="12" t="s">
        <v>106</v>
      </c>
      <c r="F1882" s="12" t="s">
        <v>34</v>
      </c>
      <c r="G1882" s="12" t="s">
        <v>11</v>
      </c>
      <c r="H1882" s="12">
        <v>19494937</v>
      </c>
      <c r="I1882" s="12" t="s">
        <v>45</v>
      </c>
      <c r="J1882" s="12" t="s">
        <v>46</v>
      </c>
    </row>
    <row r="1883" spans="1:10" ht="126" x14ac:dyDescent="0.2">
      <c r="A1883" s="12" t="s">
        <v>9</v>
      </c>
      <c r="B1883" s="12">
        <v>4</v>
      </c>
      <c r="C1883" s="12">
        <v>2</v>
      </c>
      <c r="D1883" s="12">
        <v>2</v>
      </c>
      <c r="E1883" s="12" t="s">
        <v>71</v>
      </c>
      <c r="F1883" s="12" t="s">
        <v>2435</v>
      </c>
      <c r="G1883" s="12" t="s">
        <v>11</v>
      </c>
      <c r="H1883" s="12">
        <v>11935229</v>
      </c>
      <c r="I1883" s="12" t="s">
        <v>5284</v>
      </c>
      <c r="J1883" s="12" t="s">
        <v>5285</v>
      </c>
    </row>
    <row r="1884" spans="1:10" ht="84" x14ac:dyDescent="0.2">
      <c r="A1884" s="12" t="s">
        <v>92</v>
      </c>
      <c r="B1884" s="12">
        <v>2</v>
      </c>
      <c r="C1884" s="12">
        <v>1</v>
      </c>
      <c r="D1884" s="12">
        <v>1</v>
      </c>
      <c r="E1884" s="12" t="s">
        <v>25</v>
      </c>
      <c r="F1884" s="12" t="s">
        <v>206</v>
      </c>
      <c r="G1884" s="12" t="s">
        <v>11</v>
      </c>
      <c r="H1884" s="12">
        <v>10055872</v>
      </c>
      <c r="I1884" s="12" t="s">
        <v>310</v>
      </c>
      <c r="J1884" s="12" t="s">
        <v>311</v>
      </c>
    </row>
    <row r="1885" spans="1:10" ht="154" x14ac:dyDescent="0.2">
      <c r="A1885" s="12" t="s">
        <v>101</v>
      </c>
      <c r="B1885" s="12">
        <v>2</v>
      </c>
      <c r="C1885" s="12">
        <v>1</v>
      </c>
      <c r="D1885" s="12">
        <v>1</v>
      </c>
      <c r="E1885" s="12" t="s">
        <v>822</v>
      </c>
      <c r="F1885" s="12" t="s">
        <v>213</v>
      </c>
      <c r="G1885" s="12" t="s">
        <v>26</v>
      </c>
      <c r="H1885" s="12">
        <v>4122053</v>
      </c>
      <c r="I1885" s="12" t="s">
        <v>987</v>
      </c>
      <c r="J1885" s="12" t="s">
        <v>988</v>
      </c>
    </row>
    <row r="1886" spans="1:10" ht="84" x14ac:dyDescent="0.2">
      <c r="A1886" s="12" t="s">
        <v>9</v>
      </c>
      <c r="B1886" s="12">
        <v>2</v>
      </c>
      <c r="C1886" s="12">
        <v>1</v>
      </c>
      <c r="D1886" s="12">
        <v>1</v>
      </c>
      <c r="E1886" s="12" t="s">
        <v>351</v>
      </c>
      <c r="F1886" s="12" t="s">
        <v>352</v>
      </c>
      <c r="G1886" s="12" t="s">
        <v>11</v>
      </c>
      <c r="H1886" s="12">
        <v>10907264</v>
      </c>
      <c r="I1886" s="12" t="s">
        <v>2604</v>
      </c>
      <c r="J1886" s="12" t="s">
        <v>2605</v>
      </c>
    </row>
    <row r="1887" spans="1:10" ht="56" x14ac:dyDescent="0.2">
      <c r="A1887" s="12" t="s">
        <v>9</v>
      </c>
      <c r="B1887" s="12">
        <v>1</v>
      </c>
      <c r="C1887" s="12">
        <v>0</v>
      </c>
      <c r="D1887" s="12">
        <v>1</v>
      </c>
      <c r="E1887" s="12"/>
      <c r="F1887" s="12" t="s">
        <v>213</v>
      </c>
      <c r="G1887" s="12" t="s">
        <v>26</v>
      </c>
      <c r="H1887" s="12">
        <v>11200293</v>
      </c>
      <c r="I1887" s="12" t="s">
        <v>214</v>
      </c>
      <c r="J1887" s="12" t="s">
        <v>215</v>
      </c>
    </row>
    <row r="1888" spans="1:10" ht="98" x14ac:dyDescent="0.2">
      <c r="A1888" s="12" t="s">
        <v>64</v>
      </c>
      <c r="B1888" s="12">
        <v>2</v>
      </c>
      <c r="C1888" s="12">
        <v>2</v>
      </c>
      <c r="D1888" s="12">
        <v>0</v>
      </c>
      <c r="E1888" s="12" t="s">
        <v>172</v>
      </c>
      <c r="F1888" s="12"/>
      <c r="G1888" s="12" t="s">
        <v>11</v>
      </c>
      <c r="H1888" s="12">
        <v>10377110</v>
      </c>
      <c r="I1888" s="12" t="s">
        <v>5391</v>
      </c>
      <c r="J1888" s="12" t="s">
        <v>5392</v>
      </c>
    </row>
    <row r="1889" spans="1:10" ht="70" x14ac:dyDescent="0.2">
      <c r="A1889" s="12" t="s">
        <v>32</v>
      </c>
      <c r="B1889" s="12">
        <v>1</v>
      </c>
      <c r="C1889" s="12">
        <v>0</v>
      </c>
      <c r="D1889" s="12">
        <v>1</v>
      </c>
      <c r="E1889" s="12"/>
      <c r="F1889" s="12" t="s">
        <v>159</v>
      </c>
      <c r="G1889" s="12" t="s">
        <v>26</v>
      </c>
      <c r="H1889" s="12">
        <v>7466107</v>
      </c>
      <c r="I1889" s="12" t="s">
        <v>4064</v>
      </c>
      <c r="J1889" s="12" t="s">
        <v>4065</v>
      </c>
    </row>
    <row r="1890" spans="1:10" ht="182" x14ac:dyDescent="0.2">
      <c r="A1890" s="12" t="s">
        <v>92</v>
      </c>
      <c r="B1890" s="12">
        <v>1</v>
      </c>
      <c r="C1890" s="12">
        <v>0</v>
      </c>
      <c r="D1890" s="12">
        <v>1</v>
      </c>
      <c r="E1890" s="12"/>
      <c r="F1890" s="12" t="s">
        <v>352</v>
      </c>
      <c r="G1890" s="12" t="s">
        <v>26</v>
      </c>
      <c r="H1890" s="12">
        <v>4150000</v>
      </c>
      <c r="I1890" s="12" t="s">
        <v>2660</v>
      </c>
      <c r="J1890" s="12" t="s">
        <v>2661</v>
      </c>
    </row>
    <row r="1891" spans="1:10" ht="140" x14ac:dyDescent="0.2">
      <c r="A1891" s="12" t="s">
        <v>143</v>
      </c>
      <c r="B1891" s="12">
        <v>3</v>
      </c>
      <c r="C1891" s="12">
        <v>2</v>
      </c>
      <c r="D1891" s="12">
        <v>1</v>
      </c>
      <c r="E1891" s="12" t="s">
        <v>185</v>
      </c>
      <c r="F1891" s="12" t="s">
        <v>34</v>
      </c>
      <c r="G1891" s="12" t="s">
        <v>11</v>
      </c>
      <c r="H1891" s="12">
        <v>8845088</v>
      </c>
      <c r="I1891" s="12" t="s">
        <v>35</v>
      </c>
      <c r="J1891" s="12" t="s">
        <v>36</v>
      </c>
    </row>
    <row r="1892" spans="1:10" ht="140" x14ac:dyDescent="0.2">
      <c r="A1892" s="12" t="s">
        <v>92</v>
      </c>
      <c r="B1892" s="12">
        <v>1</v>
      </c>
      <c r="C1892" s="12">
        <v>1</v>
      </c>
      <c r="D1892" s="12">
        <v>0</v>
      </c>
      <c r="E1892" s="12" t="s">
        <v>25</v>
      </c>
      <c r="F1892" s="12"/>
      <c r="G1892" s="12" t="s">
        <v>11</v>
      </c>
      <c r="H1892" s="12">
        <v>4423575</v>
      </c>
      <c r="I1892" s="12" t="s">
        <v>35</v>
      </c>
      <c r="J1892" s="12" t="s">
        <v>36</v>
      </c>
    </row>
    <row r="1893" spans="1:10" ht="84" x14ac:dyDescent="0.2">
      <c r="A1893" s="12" t="s">
        <v>24</v>
      </c>
      <c r="B1893" s="12">
        <v>2</v>
      </c>
      <c r="C1893" s="12">
        <v>1</v>
      </c>
      <c r="D1893" s="12">
        <v>1</v>
      </c>
      <c r="E1893" s="12" t="s">
        <v>93</v>
      </c>
      <c r="F1893" s="12" t="s">
        <v>52</v>
      </c>
      <c r="G1893" s="12" t="s">
        <v>11</v>
      </c>
      <c r="H1893" s="12">
        <v>11726326</v>
      </c>
      <c r="I1893" s="12" t="s">
        <v>141</v>
      </c>
      <c r="J1893" s="12" t="s">
        <v>142</v>
      </c>
    </row>
    <row r="1894" spans="1:10" ht="98" x14ac:dyDescent="0.2">
      <c r="A1894" s="12" t="s">
        <v>212</v>
      </c>
      <c r="B1894" s="12">
        <v>3</v>
      </c>
      <c r="C1894" s="12">
        <v>1</v>
      </c>
      <c r="D1894" s="12">
        <v>2</v>
      </c>
      <c r="E1894" s="12" t="s">
        <v>25</v>
      </c>
      <c r="F1894" s="12" t="s">
        <v>3563</v>
      </c>
      <c r="G1894" s="12" t="s">
        <v>11</v>
      </c>
      <c r="H1894" s="12">
        <v>9583169</v>
      </c>
      <c r="I1894" s="12" t="s">
        <v>722</v>
      </c>
      <c r="J1894" s="12" t="s">
        <v>723</v>
      </c>
    </row>
    <row r="1895" spans="1:10" ht="70" x14ac:dyDescent="0.2">
      <c r="A1895" s="12" t="s">
        <v>101</v>
      </c>
      <c r="B1895" s="12">
        <v>3</v>
      </c>
      <c r="C1895" s="12">
        <v>2</v>
      </c>
      <c r="D1895" s="12">
        <v>1</v>
      </c>
      <c r="E1895" s="12" t="s">
        <v>185</v>
      </c>
      <c r="F1895" s="12" t="s">
        <v>34</v>
      </c>
      <c r="G1895" s="12" t="s">
        <v>11</v>
      </c>
      <c r="H1895" s="12">
        <v>4229080</v>
      </c>
      <c r="I1895" s="12" t="s">
        <v>131</v>
      </c>
      <c r="J1895" s="12" t="s">
        <v>132</v>
      </c>
    </row>
    <row r="1896" spans="1:10" ht="70" x14ac:dyDescent="0.2">
      <c r="A1896" s="12" t="s">
        <v>32</v>
      </c>
      <c r="B1896" s="12">
        <v>2</v>
      </c>
      <c r="C1896" s="12">
        <v>1</v>
      </c>
      <c r="D1896" s="12">
        <v>1</v>
      </c>
      <c r="E1896" s="12" t="s">
        <v>123</v>
      </c>
      <c r="F1896" s="12" t="s">
        <v>124</v>
      </c>
      <c r="G1896" s="12" t="s">
        <v>11</v>
      </c>
      <c r="H1896" s="12">
        <v>5380065</v>
      </c>
      <c r="I1896" s="12" t="s">
        <v>125</v>
      </c>
      <c r="J1896" s="12" t="s">
        <v>126</v>
      </c>
    </row>
    <row r="1897" spans="1:10" ht="56" x14ac:dyDescent="0.2">
      <c r="A1897" s="12" t="s">
        <v>9</v>
      </c>
      <c r="B1897" s="12">
        <v>1</v>
      </c>
      <c r="C1897" s="12">
        <v>0</v>
      </c>
      <c r="D1897" s="12">
        <v>1</v>
      </c>
      <c r="E1897" s="12"/>
      <c r="F1897" s="12" t="s">
        <v>213</v>
      </c>
      <c r="G1897" s="12" t="s">
        <v>26</v>
      </c>
      <c r="H1897" s="12">
        <v>6394718</v>
      </c>
      <c r="I1897" s="12" t="s">
        <v>214</v>
      </c>
      <c r="J1897" s="12" t="s">
        <v>215</v>
      </c>
    </row>
    <row r="1898" spans="1:10" ht="154" x14ac:dyDescent="0.2">
      <c r="A1898" s="12" t="s">
        <v>9</v>
      </c>
      <c r="B1898" s="12">
        <v>1</v>
      </c>
      <c r="C1898" s="12">
        <v>0</v>
      </c>
      <c r="D1898" s="12">
        <v>1</v>
      </c>
      <c r="E1898" s="12"/>
      <c r="F1898" s="12" t="s">
        <v>213</v>
      </c>
      <c r="G1898" s="12" t="s">
        <v>26</v>
      </c>
      <c r="H1898" s="12">
        <v>12934721</v>
      </c>
      <c r="I1898" s="12" t="s">
        <v>987</v>
      </c>
      <c r="J1898" s="12" t="s">
        <v>988</v>
      </c>
    </row>
    <row r="1899" spans="1:10" ht="84" x14ac:dyDescent="0.2">
      <c r="A1899" s="12" t="s">
        <v>9</v>
      </c>
      <c r="B1899" s="12">
        <v>1</v>
      </c>
      <c r="C1899" s="12">
        <v>0</v>
      </c>
      <c r="D1899" s="12">
        <v>1</v>
      </c>
      <c r="E1899" s="12"/>
      <c r="F1899" s="12" t="s">
        <v>159</v>
      </c>
      <c r="G1899" s="12" t="s">
        <v>11</v>
      </c>
      <c r="H1899" s="12">
        <v>18538059</v>
      </c>
      <c r="I1899" s="12" t="s">
        <v>828</v>
      </c>
      <c r="J1899" s="12" t="s">
        <v>829</v>
      </c>
    </row>
    <row r="1900" spans="1:10" ht="126" x14ac:dyDescent="0.2">
      <c r="A1900" s="12" t="s">
        <v>212</v>
      </c>
      <c r="B1900" s="12">
        <v>1</v>
      </c>
      <c r="C1900" s="12">
        <v>1</v>
      </c>
      <c r="D1900" s="12">
        <v>0</v>
      </c>
      <c r="E1900" s="12" t="s">
        <v>65</v>
      </c>
      <c r="F1900" s="12"/>
      <c r="G1900" s="12" t="s">
        <v>11</v>
      </c>
      <c r="H1900" s="12">
        <v>9138000</v>
      </c>
      <c r="I1900" s="12" t="s">
        <v>66</v>
      </c>
      <c r="J1900" s="12" t="s">
        <v>67</v>
      </c>
    </row>
    <row r="1901" spans="1:10" ht="98" x14ac:dyDescent="0.2">
      <c r="A1901" s="12" t="s">
        <v>143</v>
      </c>
      <c r="B1901" s="12">
        <v>1</v>
      </c>
      <c r="C1901" s="12">
        <v>1</v>
      </c>
      <c r="D1901" s="12">
        <v>0</v>
      </c>
      <c r="E1901" s="12" t="s">
        <v>954</v>
      </c>
      <c r="F1901" s="12"/>
      <c r="G1901" s="12" t="s">
        <v>11</v>
      </c>
      <c r="H1901" s="12">
        <v>10400000</v>
      </c>
      <c r="I1901" s="12" t="s">
        <v>5280</v>
      </c>
      <c r="J1901" s="12" t="s">
        <v>5281</v>
      </c>
    </row>
    <row r="1902" spans="1:10" ht="126" x14ac:dyDescent="0.2">
      <c r="A1902" s="12" t="s">
        <v>9</v>
      </c>
      <c r="B1902" s="12">
        <v>2</v>
      </c>
      <c r="C1902" s="12">
        <v>0</v>
      </c>
      <c r="D1902" s="12">
        <v>2</v>
      </c>
      <c r="E1902" s="12"/>
      <c r="F1902" s="12" t="s">
        <v>823</v>
      </c>
      <c r="G1902" s="12" t="s">
        <v>26</v>
      </c>
      <c r="H1902" s="12">
        <v>13356980</v>
      </c>
      <c r="I1902" s="12" t="s">
        <v>1124</v>
      </c>
      <c r="J1902" s="12" t="s">
        <v>1125</v>
      </c>
    </row>
    <row r="1903" spans="1:10" ht="98" x14ac:dyDescent="0.2">
      <c r="A1903" s="12" t="s">
        <v>92</v>
      </c>
      <c r="B1903" s="12">
        <v>1</v>
      </c>
      <c r="C1903" s="12">
        <v>1</v>
      </c>
      <c r="D1903" s="12">
        <v>0</v>
      </c>
      <c r="E1903" s="12" t="s">
        <v>93</v>
      </c>
      <c r="F1903" s="12"/>
      <c r="G1903" s="12" t="s">
        <v>11</v>
      </c>
      <c r="H1903" s="12">
        <v>4488209</v>
      </c>
      <c r="I1903" s="12" t="s">
        <v>94</v>
      </c>
      <c r="J1903" s="12" t="s">
        <v>95</v>
      </c>
    </row>
    <row r="1904" spans="1:10" ht="56" x14ac:dyDescent="0.2">
      <c r="A1904" s="12" t="s">
        <v>143</v>
      </c>
      <c r="B1904" s="12">
        <v>2</v>
      </c>
      <c r="C1904" s="12">
        <v>1</v>
      </c>
      <c r="D1904" s="12">
        <v>1</v>
      </c>
      <c r="E1904" s="12" t="s">
        <v>668</v>
      </c>
      <c r="F1904" s="12" t="s">
        <v>34</v>
      </c>
      <c r="G1904" s="12" t="s">
        <v>11</v>
      </c>
      <c r="H1904" s="12">
        <v>4710763</v>
      </c>
      <c r="I1904" s="12" t="s">
        <v>669</v>
      </c>
      <c r="J1904" s="12" t="s">
        <v>670</v>
      </c>
    </row>
    <row r="1905" spans="1:10" ht="56" x14ac:dyDescent="0.2">
      <c r="A1905" s="12" t="s">
        <v>24</v>
      </c>
      <c r="B1905" s="12">
        <v>1</v>
      </c>
      <c r="C1905" s="12">
        <v>1</v>
      </c>
      <c r="D1905" s="12">
        <v>0</v>
      </c>
      <c r="E1905" s="12" t="s">
        <v>10</v>
      </c>
      <c r="F1905" s="12"/>
      <c r="G1905" s="12" t="s">
        <v>11</v>
      </c>
      <c r="H1905" s="12">
        <v>15484436</v>
      </c>
      <c r="I1905" s="12" t="s">
        <v>12</v>
      </c>
      <c r="J1905" s="12" t="s">
        <v>13</v>
      </c>
    </row>
    <row r="1906" spans="1:10" ht="84" x14ac:dyDescent="0.2">
      <c r="A1906" s="12" t="s">
        <v>50</v>
      </c>
      <c r="B1906" s="12">
        <v>2</v>
      </c>
      <c r="C1906" s="12">
        <v>1</v>
      </c>
      <c r="D1906" s="12">
        <v>1</v>
      </c>
      <c r="E1906" s="12" t="s">
        <v>106</v>
      </c>
      <c r="F1906" s="12" t="s">
        <v>34</v>
      </c>
      <c r="G1906" s="12" t="s">
        <v>11</v>
      </c>
      <c r="H1906" s="12">
        <v>6496223</v>
      </c>
      <c r="I1906" s="12" t="s">
        <v>141</v>
      </c>
      <c r="J1906" s="12" t="s">
        <v>142</v>
      </c>
    </row>
    <row r="1907" spans="1:10" ht="70" x14ac:dyDescent="0.2">
      <c r="A1907" s="12" t="s">
        <v>17</v>
      </c>
      <c r="B1907" s="12">
        <v>1</v>
      </c>
      <c r="C1907" s="12">
        <v>1</v>
      </c>
      <c r="D1907" s="12">
        <v>0</v>
      </c>
      <c r="E1907" s="12" t="s">
        <v>51</v>
      </c>
      <c r="F1907" s="12"/>
      <c r="G1907" s="12" t="s">
        <v>11</v>
      </c>
      <c r="H1907" s="12">
        <v>11119056</v>
      </c>
      <c r="I1907" s="12" t="s">
        <v>448</v>
      </c>
      <c r="J1907" s="12" t="s">
        <v>449</v>
      </c>
    </row>
    <row r="1908" spans="1:10" ht="70" x14ac:dyDescent="0.2">
      <c r="A1908" s="12" t="s">
        <v>9</v>
      </c>
      <c r="B1908" s="12">
        <v>1</v>
      </c>
      <c r="C1908" s="12">
        <v>1</v>
      </c>
      <c r="D1908" s="12">
        <v>0</v>
      </c>
      <c r="E1908" s="12" t="s">
        <v>123</v>
      </c>
      <c r="F1908" s="12"/>
      <c r="G1908" s="12" t="s">
        <v>11</v>
      </c>
      <c r="H1908" s="12">
        <v>5000000</v>
      </c>
      <c r="I1908" s="12" t="s">
        <v>125</v>
      </c>
      <c r="J1908" s="12" t="s">
        <v>126</v>
      </c>
    </row>
    <row r="1909" spans="1:10" ht="98" x14ac:dyDescent="0.2">
      <c r="A1909" s="12" t="s">
        <v>212</v>
      </c>
      <c r="B1909" s="12">
        <v>2</v>
      </c>
      <c r="C1909" s="12">
        <v>1</v>
      </c>
      <c r="D1909" s="12">
        <v>1</v>
      </c>
      <c r="E1909" s="12" t="s">
        <v>106</v>
      </c>
      <c r="F1909" s="12" t="s">
        <v>34</v>
      </c>
      <c r="G1909" s="12" t="s">
        <v>11</v>
      </c>
      <c r="H1909" s="12">
        <v>5016637</v>
      </c>
      <c r="I1909" s="12" t="s">
        <v>144</v>
      </c>
      <c r="J1909" s="12" t="s">
        <v>145</v>
      </c>
    </row>
    <row r="1910" spans="1:10" ht="84" x14ac:dyDescent="0.2">
      <c r="A1910" s="12" t="s">
        <v>9</v>
      </c>
      <c r="B1910" s="12">
        <v>2</v>
      </c>
      <c r="C1910" s="12">
        <v>1</v>
      </c>
      <c r="D1910" s="12">
        <v>1</v>
      </c>
      <c r="E1910" s="12" t="s">
        <v>44</v>
      </c>
      <c r="F1910" s="12" t="s">
        <v>34</v>
      </c>
      <c r="G1910" s="12" t="s">
        <v>11</v>
      </c>
      <c r="H1910" s="12">
        <v>9110089</v>
      </c>
      <c r="I1910" s="12" t="s">
        <v>646</v>
      </c>
      <c r="J1910" s="12" t="s">
        <v>647</v>
      </c>
    </row>
    <row r="1911" spans="1:10" ht="56" x14ac:dyDescent="0.2">
      <c r="A1911" s="12" t="s">
        <v>9</v>
      </c>
      <c r="B1911" s="12">
        <v>2</v>
      </c>
      <c r="C1911" s="12">
        <v>1</v>
      </c>
      <c r="D1911" s="12">
        <v>1</v>
      </c>
      <c r="E1911" s="12" t="s">
        <v>44</v>
      </c>
      <c r="F1911" s="12" t="s">
        <v>34</v>
      </c>
      <c r="G1911" s="12" t="s">
        <v>11</v>
      </c>
      <c r="H1911" s="12">
        <v>7258058</v>
      </c>
      <c r="I1911" s="12" t="s">
        <v>45</v>
      </c>
      <c r="J1911" s="12" t="s">
        <v>46</v>
      </c>
    </row>
    <row r="1912" spans="1:10" ht="70" x14ac:dyDescent="0.2">
      <c r="A1912" s="12" t="s">
        <v>9</v>
      </c>
      <c r="B1912" s="12">
        <v>2</v>
      </c>
      <c r="C1912" s="12">
        <v>1</v>
      </c>
      <c r="D1912" s="12">
        <v>1</v>
      </c>
      <c r="E1912" s="12" t="s">
        <v>44</v>
      </c>
      <c r="F1912" s="12" t="s">
        <v>34</v>
      </c>
      <c r="G1912" s="12" t="s">
        <v>11</v>
      </c>
      <c r="H1912" s="12">
        <v>14619032</v>
      </c>
      <c r="I1912" s="12" t="s">
        <v>326</v>
      </c>
      <c r="J1912" s="12" t="s">
        <v>327</v>
      </c>
    </row>
    <row r="1913" spans="1:10" ht="140" x14ac:dyDescent="0.2">
      <c r="A1913" s="12" t="s">
        <v>9</v>
      </c>
      <c r="B1913" s="12">
        <v>1</v>
      </c>
      <c r="C1913" s="12">
        <v>1</v>
      </c>
      <c r="D1913" s="12">
        <v>0</v>
      </c>
      <c r="E1913" s="12" t="s">
        <v>351</v>
      </c>
      <c r="F1913" s="12"/>
      <c r="G1913" s="12" t="s">
        <v>11</v>
      </c>
      <c r="H1913" s="12">
        <v>4432500</v>
      </c>
      <c r="I1913" s="12" t="s">
        <v>35</v>
      </c>
      <c r="J1913" s="12" t="s">
        <v>36</v>
      </c>
    </row>
    <row r="1914" spans="1:10" ht="168" x14ac:dyDescent="0.2">
      <c r="A1914" s="12" t="s">
        <v>9</v>
      </c>
      <c r="B1914" s="12">
        <v>4</v>
      </c>
      <c r="C1914" s="12">
        <v>3</v>
      </c>
      <c r="D1914" s="12">
        <v>1</v>
      </c>
      <c r="E1914" s="12" t="s">
        <v>4094</v>
      </c>
      <c r="F1914" s="12" t="s">
        <v>34</v>
      </c>
      <c r="G1914" s="12" t="s">
        <v>11</v>
      </c>
      <c r="H1914" s="12">
        <v>13582389</v>
      </c>
      <c r="I1914" s="12" t="s">
        <v>3176</v>
      </c>
      <c r="J1914" s="12" t="s">
        <v>3177</v>
      </c>
    </row>
    <row r="1915" spans="1:10" ht="84" x14ac:dyDescent="0.2">
      <c r="A1915" s="12" t="s">
        <v>9</v>
      </c>
      <c r="B1915" s="12">
        <v>0</v>
      </c>
      <c r="C1915" s="12">
        <v>0</v>
      </c>
      <c r="D1915" s="12">
        <v>0</v>
      </c>
      <c r="E1915" s="12"/>
      <c r="F1915" s="12"/>
      <c r="G1915" s="12" t="s">
        <v>26</v>
      </c>
      <c r="H1915" s="12">
        <v>27684430</v>
      </c>
      <c r="I1915" s="12" t="s">
        <v>828</v>
      </c>
      <c r="J1915" s="12" t="s">
        <v>829</v>
      </c>
    </row>
    <row r="1916" spans="1:10" ht="56" x14ac:dyDescent="0.2">
      <c r="A1916" s="12" t="s">
        <v>101</v>
      </c>
      <c r="B1916" s="12">
        <v>2</v>
      </c>
      <c r="C1916" s="12">
        <v>1</v>
      </c>
      <c r="D1916" s="12">
        <v>1</v>
      </c>
      <c r="E1916" s="12" t="s">
        <v>337</v>
      </c>
      <c r="F1916" s="12" t="s">
        <v>34</v>
      </c>
      <c r="G1916" s="12" t="s">
        <v>11</v>
      </c>
      <c r="H1916" s="12">
        <v>13563763</v>
      </c>
      <c r="I1916" s="12" t="s">
        <v>5393</v>
      </c>
      <c r="J1916" s="12" t="s">
        <v>5394</v>
      </c>
    </row>
    <row r="1917" spans="1:10" ht="84" x14ac:dyDescent="0.2">
      <c r="A1917" s="12" t="s">
        <v>101</v>
      </c>
      <c r="B1917" s="12">
        <v>3</v>
      </c>
      <c r="C1917" s="12">
        <v>2</v>
      </c>
      <c r="D1917" s="12">
        <v>1</v>
      </c>
      <c r="E1917" s="12" t="s">
        <v>1468</v>
      </c>
      <c r="F1917" s="12" t="s">
        <v>34</v>
      </c>
      <c r="G1917" s="12" t="s">
        <v>11</v>
      </c>
      <c r="H1917" s="12">
        <v>3631570</v>
      </c>
      <c r="I1917" s="12" t="s">
        <v>45</v>
      </c>
      <c r="J1917" s="12" t="s">
        <v>46</v>
      </c>
    </row>
    <row r="1918" spans="1:10" ht="98" x14ac:dyDescent="0.2">
      <c r="A1918" s="12" t="s">
        <v>9</v>
      </c>
      <c r="B1918" s="12">
        <v>2</v>
      </c>
      <c r="C1918" s="12">
        <v>2</v>
      </c>
      <c r="D1918" s="12">
        <v>0</v>
      </c>
      <c r="E1918" s="12" t="s">
        <v>1887</v>
      </c>
      <c r="F1918" s="12"/>
      <c r="G1918" s="12" t="s">
        <v>11</v>
      </c>
      <c r="H1918" s="12">
        <v>5110846</v>
      </c>
      <c r="I1918" s="12" t="s">
        <v>1361</v>
      </c>
      <c r="J1918" s="12" t="s">
        <v>1362</v>
      </c>
    </row>
    <row r="1919" spans="1:10" ht="182" x14ac:dyDescent="0.2">
      <c r="A1919" s="12" t="s">
        <v>212</v>
      </c>
      <c r="B1919" s="12">
        <v>1</v>
      </c>
      <c r="C1919" s="12">
        <v>1</v>
      </c>
      <c r="D1919" s="12">
        <v>0</v>
      </c>
      <c r="E1919" s="12" t="s">
        <v>351</v>
      </c>
      <c r="F1919" s="12"/>
      <c r="G1919" s="12" t="s">
        <v>11</v>
      </c>
      <c r="H1919" s="12">
        <v>11499492</v>
      </c>
      <c r="I1919" s="12" t="s">
        <v>817</v>
      </c>
      <c r="J1919" s="12" t="s">
        <v>818</v>
      </c>
    </row>
    <row r="1920" spans="1:10" ht="84" x14ac:dyDescent="0.2">
      <c r="A1920" s="12" t="s">
        <v>92</v>
      </c>
      <c r="B1920" s="12">
        <v>1</v>
      </c>
      <c r="C1920" s="12">
        <v>1</v>
      </c>
      <c r="D1920" s="12">
        <v>0</v>
      </c>
      <c r="E1920" s="12" t="s">
        <v>25</v>
      </c>
      <c r="F1920" s="12"/>
      <c r="G1920" s="12" t="s">
        <v>11</v>
      </c>
      <c r="H1920" s="12">
        <v>8302248</v>
      </c>
      <c r="I1920" s="12" t="s">
        <v>2649</v>
      </c>
      <c r="J1920" s="12" t="s">
        <v>2650</v>
      </c>
    </row>
    <row r="1921" spans="1:10" ht="98" x14ac:dyDescent="0.2">
      <c r="A1921" s="12" t="s">
        <v>32</v>
      </c>
      <c r="B1921" s="12">
        <v>2</v>
      </c>
      <c r="C1921" s="12">
        <v>1</v>
      </c>
      <c r="D1921" s="12">
        <v>1</v>
      </c>
      <c r="E1921" s="12" t="s">
        <v>537</v>
      </c>
      <c r="F1921" s="12" t="s">
        <v>52</v>
      </c>
      <c r="G1921" s="12" t="s">
        <v>11</v>
      </c>
      <c r="H1921" s="12">
        <v>6155787</v>
      </c>
      <c r="I1921" s="12" t="s">
        <v>1888</v>
      </c>
      <c r="J1921" s="12" t="s">
        <v>1889</v>
      </c>
    </row>
    <row r="1922" spans="1:10" ht="70" x14ac:dyDescent="0.2">
      <c r="A1922" s="12" t="s">
        <v>64</v>
      </c>
      <c r="B1922" s="12">
        <v>2</v>
      </c>
      <c r="C1922" s="12">
        <v>1</v>
      </c>
      <c r="D1922" s="12">
        <v>1</v>
      </c>
      <c r="E1922" s="12" t="s">
        <v>51</v>
      </c>
      <c r="F1922" s="12" t="s">
        <v>52</v>
      </c>
      <c r="G1922" s="12" t="s">
        <v>26</v>
      </c>
      <c r="H1922" s="12">
        <v>11669935</v>
      </c>
      <c r="I1922" s="12" t="s">
        <v>448</v>
      </c>
      <c r="J1922" s="12" t="s">
        <v>449</v>
      </c>
    </row>
    <row r="1923" spans="1:10" ht="84" x14ac:dyDescent="0.2">
      <c r="A1923" s="12" t="s">
        <v>9</v>
      </c>
      <c r="B1923" s="12">
        <v>1</v>
      </c>
      <c r="C1923" s="12">
        <v>1</v>
      </c>
      <c r="D1923" s="12">
        <v>0</v>
      </c>
      <c r="E1923" s="12" t="s">
        <v>896</v>
      </c>
      <c r="F1923" s="12"/>
      <c r="G1923" s="12" t="s">
        <v>11</v>
      </c>
      <c r="H1923" s="12">
        <v>12000737</v>
      </c>
      <c r="I1923" s="12" t="s">
        <v>1006</v>
      </c>
      <c r="J1923" s="12" t="s">
        <v>1007</v>
      </c>
    </row>
    <row r="1924" spans="1:10" ht="84" x14ac:dyDescent="0.2">
      <c r="A1924" s="12" t="s">
        <v>117</v>
      </c>
      <c r="B1924" s="12">
        <v>2</v>
      </c>
      <c r="C1924" s="12">
        <v>1</v>
      </c>
      <c r="D1924" s="12">
        <v>1</v>
      </c>
      <c r="E1924" s="12" t="s">
        <v>896</v>
      </c>
      <c r="F1924" s="12" t="s">
        <v>897</v>
      </c>
      <c r="G1924" s="12" t="s">
        <v>11</v>
      </c>
      <c r="H1924" s="12">
        <v>6889954</v>
      </c>
      <c r="I1924" s="12" t="s">
        <v>1006</v>
      </c>
      <c r="J1924" s="12" t="s">
        <v>1007</v>
      </c>
    </row>
    <row r="1925" spans="1:10" ht="126" x14ac:dyDescent="0.2">
      <c r="A1925" s="12" t="s">
        <v>32</v>
      </c>
      <c r="B1925" s="12">
        <v>1</v>
      </c>
      <c r="C1925" s="12">
        <v>1</v>
      </c>
      <c r="D1925" s="12">
        <v>0</v>
      </c>
      <c r="E1925" s="12" t="s">
        <v>25</v>
      </c>
      <c r="F1925" s="12"/>
      <c r="G1925" s="12" t="s">
        <v>11</v>
      </c>
      <c r="H1925" s="12">
        <v>4133000</v>
      </c>
      <c r="I1925" s="12" t="s">
        <v>4114</v>
      </c>
      <c r="J1925" s="12" t="s">
        <v>4115</v>
      </c>
    </row>
    <row r="1926" spans="1:10" ht="70" x14ac:dyDescent="0.2">
      <c r="A1926" s="12" t="s">
        <v>92</v>
      </c>
      <c r="B1926" s="12">
        <v>2</v>
      </c>
      <c r="C1926" s="12">
        <v>1</v>
      </c>
      <c r="D1926" s="12">
        <v>1</v>
      </c>
      <c r="E1926" s="12" t="s">
        <v>123</v>
      </c>
      <c r="F1926" s="12" t="s">
        <v>124</v>
      </c>
      <c r="G1926" s="12" t="s">
        <v>11</v>
      </c>
      <c r="H1926" s="12">
        <v>10215536</v>
      </c>
      <c r="I1926" s="12" t="s">
        <v>125</v>
      </c>
      <c r="J1926" s="12" t="s">
        <v>126</v>
      </c>
    </row>
    <row r="1927" spans="1:10" ht="70" x14ac:dyDescent="0.2">
      <c r="A1927" s="12" t="s">
        <v>117</v>
      </c>
      <c r="B1927" s="12">
        <v>2</v>
      </c>
      <c r="C1927" s="12">
        <v>1</v>
      </c>
      <c r="D1927" s="12">
        <v>1</v>
      </c>
      <c r="E1927" s="12" t="s">
        <v>123</v>
      </c>
      <c r="F1927" s="12" t="s">
        <v>124</v>
      </c>
      <c r="G1927" s="12" t="s">
        <v>11</v>
      </c>
      <c r="H1927" s="12">
        <v>10137776</v>
      </c>
      <c r="I1927" s="12" t="s">
        <v>125</v>
      </c>
      <c r="J1927" s="12" t="s">
        <v>126</v>
      </c>
    </row>
    <row r="1928" spans="1:10" ht="126" x14ac:dyDescent="0.2">
      <c r="A1928" s="12" t="s">
        <v>17</v>
      </c>
      <c r="B1928" s="12">
        <v>1</v>
      </c>
      <c r="C1928" s="12">
        <v>1</v>
      </c>
      <c r="D1928" s="12">
        <v>0</v>
      </c>
      <c r="E1928" s="12" t="s">
        <v>65</v>
      </c>
      <c r="F1928" s="12"/>
      <c r="G1928" s="12" t="s">
        <v>11</v>
      </c>
      <c r="H1928" s="12">
        <v>4044648</v>
      </c>
      <c r="I1928" s="12" t="s">
        <v>66</v>
      </c>
      <c r="J1928" s="12" t="s">
        <v>67</v>
      </c>
    </row>
    <row r="1929" spans="1:10" ht="56" x14ac:dyDescent="0.2">
      <c r="A1929" s="12" t="s">
        <v>550</v>
      </c>
      <c r="B1929" s="12">
        <v>2</v>
      </c>
      <c r="C1929" s="12">
        <v>1</v>
      </c>
      <c r="D1929" s="12">
        <v>1</v>
      </c>
      <c r="E1929" s="12" t="s">
        <v>5193</v>
      </c>
      <c r="F1929" s="12" t="s">
        <v>34</v>
      </c>
      <c r="G1929" s="12" t="s">
        <v>11</v>
      </c>
      <c r="H1929" s="12">
        <v>16334491</v>
      </c>
      <c r="I1929" s="12" t="s">
        <v>45</v>
      </c>
      <c r="J1929" s="12" t="s">
        <v>46</v>
      </c>
    </row>
    <row r="1930" spans="1:10" ht="84" x14ac:dyDescent="0.2">
      <c r="A1930" s="12" t="s">
        <v>77</v>
      </c>
      <c r="B1930" s="12">
        <v>1</v>
      </c>
      <c r="C1930" s="12">
        <v>1</v>
      </c>
      <c r="D1930" s="12">
        <v>0</v>
      </c>
      <c r="E1930" s="12" t="s">
        <v>25</v>
      </c>
      <c r="F1930" s="12"/>
      <c r="G1930" s="12" t="s">
        <v>11</v>
      </c>
      <c r="H1930" s="12">
        <v>13075126</v>
      </c>
      <c r="I1930" s="12" t="s">
        <v>454</v>
      </c>
      <c r="J1930" s="12" t="s">
        <v>455</v>
      </c>
    </row>
    <row r="1931" spans="1:10" ht="84" x14ac:dyDescent="0.2">
      <c r="A1931" s="12" t="s">
        <v>64</v>
      </c>
      <c r="B1931" s="12">
        <v>1</v>
      </c>
      <c r="C1931" s="12">
        <v>1</v>
      </c>
      <c r="D1931" s="12">
        <v>0</v>
      </c>
      <c r="E1931" s="12" t="s">
        <v>25</v>
      </c>
      <c r="F1931" s="12"/>
      <c r="G1931" s="12" t="s">
        <v>26</v>
      </c>
      <c r="H1931" s="12">
        <v>15372390</v>
      </c>
      <c r="I1931" s="12" t="s">
        <v>1452</v>
      </c>
      <c r="J1931" s="12" t="s">
        <v>1453</v>
      </c>
    </row>
    <row r="1932" spans="1:10" ht="84" x14ac:dyDescent="0.2">
      <c r="A1932" s="12" t="s">
        <v>92</v>
      </c>
      <c r="B1932" s="12">
        <v>1</v>
      </c>
      <c r="C1932" s="12">
        <v>1</v>
      </c>
      <c r="D1932" s="12">
        <v>0</v>
      </c>
      <c r="E1932" s="12" t="s">
        <v>25</v>
      </c>
      <c r="F1932" s="12"/>
      <c r="G1932" s="12" t="s">
        <v>11</v>
      </c>
      <c r="H1932" s="12">
        <v>4200000</v>
      </c>
      <c r="I1932" s="12" t="s">
        <v>479</v>
      </c>
      <c r="J1932" s="12" t="s">
        <v>480</v>
      </c>
    </row>
    <row r="1933" spans="1:10" ht="126" x14ac:dyDescent="0.2">
      <c r="A1933" s="12" t="s">
        <v>17</v>
      </c>
      <c r="B1933" s="12">
        <v>1</v>
      </c>
      <c r="C1933" s="12">
        <v>1</v>
      </c>
      <c r="D1933" s="12">
        <v>0</v>
      </c>
      <c r="E1933" s="12" t="s">
        <v>400</v>
      </c>
      <c r="F1933" s="12"/>
      <c r="G1933" s="12" t="s">
        <v>26</v>
      </c>
      <c r="H1933" s="12">
        <v>3453526</v>
      </c>
      <c r="I1933" s="12" t="s">
        <v>4131</v>
      </c>
      <c r="J1933" s="12" t="s">
        <v>4132</v>
      </c>
    </row>
    <row r="1934" spans="1:10" ht="98" x14ac:dyDescent="0.2">
      <c r="A1934" s="12" t="s">
        <v>117</v>
      </c>
      <c r="B1934" s="12">
        <v>2</v>
      </c>
      <c r="C1934" s="12">
        <v>1</v>
      </c>
      <c r="D1934" s="12">
        <v>1</v>
      </c>
      <c r="E1934" s="12" t="s">
        <v>1032</v>
      </c>
      <c r="F1934" s="12" t="s">
        <v>34</v>
      </c>
      <c r="G1934" s="12" t="s">
        <v>11</v>
      </c>
      <c r="H1934" s="12">
        <v>4933975</v>
      </c>
      <c r="I1934" s="12" t="s">
        <v>94</v>
      </c>
      <c r="J1934" s="12" t="s">
        <v>95</v>
      </c>
    </row>
    <row r="1935" spans="1:10" ht="70" x14ac:dyDescent="0.2">
      <c r="A1935" s="12" t="s">
        <v>64</v>
      </c>
      <c r="B1935" s="12">
        <v>2</v>
      </c>
      <c r="C1935" s="12">
        <v>1</v>
      </c>
      <c r="D1935" s="12">
        <v>1</v>
      </c>
      <c r="E1935" s="12" t="s">
        <v>123</v>
      </c>
      <c r="F1935" s="12" t="s">
        <v>124</v>
      </c>
      <c r="G1935" s="12" t="s">
        <v>11</v>
      </c>
      <c r="H1935" s="12">
        <v>4265450</v>
      </c>
      <c r="I1935" s="12" t="s">
        <v>125</v>
      </c>
      <c r="J1935" s="12" t="s">
        <v>126</v>
      </c>
    </row>
    <row r="1936" spans="1:10" ht="70" x14ac:dyDescent="0.2">
      <c r="A1936" s="12" t="s">
        <v>143</v>
      </c>
      <c r="B1936" s="12">
        <v>2</v>
      </c>
      <c r="C1936" s="12">
        <v>1</v>
      </c>
      <c r="D1936" s="12">
        <v>1</v>
      </c>
      <c r="E1936" s="12" t="s">
        <v>1449</v>
      </c>
      <c r="F1936" s="12" t="s">
        <v>34</v>
      </c>
      <c r="G1936" s="12" t="s">
        <v>11</v>
      </c>
      <c r="H1936" s="12">
        <v>5889843</v>
      </c>
      <c r="I1936" s="12" t="s">
        <v>131</v>
      </c>
      <c r="J1936" s="12" t="s">
        <v>132</v>
      </c>
    </row>
    <row r="1937" spans="1:10" ht="56" x14ac:dyDescent="0.2">
      <c r="A1937" s="12" t="s">
        <v>24</v>
      </c>
      <c r="B1937" s="12">
        <v>2</v>
      </c>
      <c r="C1937" s="12">
        <v>1</v>
      </c>
      <c r="D1937" s="12">
        <v>1</v>
      </c>
      <c r="E1937" s="12" t="s">
        <v>106</v>
      </c>
      <c r="F1937" s="12" t="s">
        <v>34</v>
      </c>
      <c r="G1937" s="12" t="s">
        <v>11</v>
      </c>
      <c r="H1937" s="12">
        <v>712573</v>
      </c>
      <c r="I1937" s="12" t="s">
        <v>486</v>
      </c>
      <c r="J1937" s="12" t="s">
        <v>487</v>
      </c>
    </row>
    <row r="1938" spans="1:10" ht="42" x14ac:dyDescent="0.2">
      <c r="A1938" s="12" t="s">
        <v>24</v>
      </c>
      <c r="B1938" s="12">
        <v>2</v>
      </c>
      <c r="C1938" s="12">
        <v>1</v>
      </c>
      <c r="D1938" s="12">
        <v>1</v>
      </c>
      <c r="E1938" s="12" t="s">
        <v>44</v>
      </c>
      <c r="F1938" s="12" t="s">
        <v>34</v>
      </c>
      <c r="G1938" s="12" t="s">
        <v>11</v>
      </c>
      <c r="H1938" s="12">
        <v>6843512</v>
      </c>
      <c r="I1938" s="12" t="s">
        <v>486</v>
      </c>
      <c r="J1938" s="12" t="s">
        <v>487</v>
      </c>
    </row>
    <row r="1939" spans="1:10" ht="70" x14ac:dyDescent="0.2">
      <c r="A1939" s="12" t="s">
        <v>117</v>
      </c>
      <c r="B1939" s="12">
        <v>2</v>
      </c>
      <c r="C1939" s="12">
        <v>1</v>
      </c>
      <c r="D1939" s="12">
        <v>1</v>
      </c>
      <c r="E1939" s="12" t="s">
        <v>123</v>
      </c>
      <c r="F1939" s="12" t="s">
        <v>124</v>
      </c>
      <c r="G1939" s="12" t="s">
        <v>11</v>
      </c>
      <c r="H1939" s="12">
        <v>3400000</v>
      </c>
      <c r="I1939" s="12" t="s">
        <v>125</v>
      </c>
      <c r="J1939" s="12" t="s">
        <v>126</v>
      </c>
    </row>
    <row r="1940" spans="1:10" ht="140" x14ac:dyDescent="0.2">
      <c r="A1940" s="12" t="s">
        <v>77</v>
      </c>
      <c r="B1940" s="12">
        <v>4</v>
      </c>
      <c r="C1940" s="12">
        <v>2</v>
      </c>
      <c r="D1940" s="12">
        <v>2</v>
      </c>
      <c r="E1940" s="12" t="s">
        <v>2314</v>
      </c>
      <c r="F1940" s="12" t="s">
        <v>985</v>
      </c>
      <c r="G1940" s="12" t="s">
        <v>11</v>
      </c>
      <c r="H1940" s="12">
        <v>7834447</v>
      </c>
      <c r="I1940" s="12" t="s">
        <v>1888</v>
      </c>
      <c r="J1940" s="12" t="s">
        <v>1889</v>
      </c>
    </row>
    <row r="1941" spans="1:10" ht="84" x14ac:dyDescent="0.2">
      <c r="A1941" s="12" t="s">
        <v>143</v>
      </c>
      <c r="B1941" s="12">
        <v>2</v>
      </c>
      <c r="C1941" s="12">
        <v>1</v>
      </c>
      <c r="D1941" s="12">
        <v>1</v>
      </c>
      <c r="E1941" s="12" t="s">
        <v>166</v>
      </c>
      <c r="F1941" s="12" t="s">
        <v>34</v>
      </c>
      <c r="G1941" s="12" t="s">
        <v>11</v>
      </c>
      <c r="H1941" s="12">
        <v>8547495</v>
      </c>
      <c r="I1941" s="12" t="s">
        <v>1464</v>
      </c>
      <c r="J1941" s="12" t="s">
        <v>1465</v>
      </c>
    </row>
    <row r="1942" spans="1:10" ht="112" x14ac:dyDescent="0.2">
      <c r="A1942" s="12" t="s">
        <v>143</v>
      </c>
      <c r="B1942" s="12">
        <v>3</v>
      </c>
      <c r="C1942" s="12">
        <v>2</v>
      </c>
      <c r="D1942" s="12">
        <v>1</v>
      </c>
      <c r="E1942" s="12" t="s">
        <v>1411</v>
      </c>
      <c r="F1942" s="12" t="s">
        <v>34</v>
      </c>
      <c r="G1942" s="12" t="s">
        <v>11</v>
      </c>
      <c r="H1942" s="12">
        <v>14408514</v>
      </c>
      <c r="I1942" s="12" t="s">
        <v>1033</v>
      </c>
      <c r="J1942" s="12" t="s">
        <v>1034</v>
      </c>
    </row>
    <row r="1943" spans="1:10" ht="56" x14ac:dyDescent="0.2">
      <c r="A1943" s="12" t="s">
        <v>243</v>
      </c>
      <c r="B1943" s="12">
        <v>2</v>
      </c>
      <c r="C1943" s="12">
        <v>1</v>
      </c>
      <c r="D1943" s="12">
        <v>1</v>
      </c>
      <c r="E1943" s="12" t="s">
        <v>44</v>
      </c>
      <c r="F1943" s="12" t="s">
        <v>34</v>
      </c>
      <c r="G1943" s="12" t="s">
        <v>11</v>
      </c>
      <c r="H1943" s="12">
        <v>10149971</v>
      </c>
      <c r="I1943" s="12" t="s">
        <v>45</v>
      </c>
      <c r="J1943" s="12" t="s">
        <v>46</v>
      </c>
    </row>
    <row r="1944" spans="1:10" ht="70" x14ac:dyDescent="0.2">
      <c r="A1944" s="12" t="s">
        <v>9</v>
      </c>
      <c r="B1944" s="12">
        <v>1</v>
      </c>
      <c r="C1944" s="12">
        <v>0</v>
      </c>
      <c r="D1944" s="12">
        <v>1</v>
      </c>
      <c r="E1944" s="12"/>
      <c r="F1944" s="12" t="s">
        <v>213</v>
      </c>
      <c r="G1944" s="12" t="s">
        <v>26</v>
      </c>
      <c r="H1944" s="12">
        <v>10091186</v>
      </c>
      <c r="I1944" s="12" t="s">
        <v>848</v>
      </c>
      <c r="J1944" s="12" t="s">
        <v>849</v>
      </c>
    </row>
    <row r="1945" spans="1:10" ht="56" x14ac:dyDescent="0.2">
      <c r="A1945" s="12" t="s">
        <v>105</v>
      </c>
      <c r="B1945" s="12">
        <v>2</v>
      </c>
      <c r="C1945" s="12">
        <v>1</v>
      </c>
      <c r="D1945" s="12">
        <v>1</v>
      </c>
      <c r="E1945" s="12" t="s">
        <v>467</v>
      </c>
      <c r="F1945" s="12" t="s">
        <v>34</v>
      </c>
      <c r="G1945" s="12" t="s">
        <v>11</v>
      </c>
      <c r="H1945" s="12">
        <v>6798558</v>
      </c>
      <c r="I1945" s="12" t="s">
        <v>45</v>
      </c>
      <c r="J1945" s="12" t="s">
        <v>46</v>
      </c>
    </row>
    <row r="1946" spans="1:10" ht="56" x14ac:dyDescent="0.2">
      <c r="A1946" s="12" t="s">
        <v>92</v>
      </c>
      <c r="B1946" s="12">
        <v>3</v>
      </c>
      <c r="C1946" s="12">
        <v>2</v>
      </c>
      <c r="D1946" s="12">
        <v>1</v>
      </c>
      <c r="E1946" s="12" t="s">
        <v>1411</v>
      </c>
      <c r="F1946" s="12" t="s">
        <v>34</v>
      </c>
      <c r="G1946" s="12" t="s">
        <v>11</v>
      </c>
      <c r="H1946" s="12">
        <v>12730118</v>
      </c>
      <c r="I1946" s="12" t="s">
        <v>486</v>
      </c>
      <c r="J1946" s="12" t="s">
        <v>487</v>
      </c>
    </row>
    <row r="1947" spans="1:10" ht="56" x14ac:dyDescent="0.2">
      <c r="A1947" s="12" t="s">
        <v>9</v>
      </c>
      <c r="B1947" s="12">
        <v>1</v>
      </c>
      <c r="C1947" s="12">
        <v>0</v>
      </c>
      <c r="D1947" s="12">
        <v>1</v>
      </c>
      <c r="E1947" s="12"/>
      <c r="F1947" s="12" t="s">
        <v>34</v>
      </c>
      <c r="G1947" s="12" t="s">
        <v>11</v>
      </c>
      <c r="H1947" s="12">
        <v>22350000</v>
      </c>
      <c r="I1947" s="12" t="s">
        <v>5395</v>
      </c>
      <c r="J1947" s="12" t="s">
        <v>5396</v>
      </c>
    </row>
    <row r="1948" spans="1:10" ht="84" x14ac:dyDescent="0.2">
      <c r="A1948" s="12" t="s">
        <v>117</v>
      </c>
      <c r="B1948" s="12">
        <v>2</v>
      </c>
      <c r="C1948" s="12">
        <v>1</v>
      </c>
      <c r="D1948" s="12">
        <v>1</v>
      </c>
      <c r="E1948" s="12" t="s">
        <v>341</v>
      </c>
      <c r="F1948" s="12" t="s">
        <v>34</v>
      </c>
      <c r="G1948" s="12" t="s">
        <v>11</v>
      </c>
      <c r="H1948" s="12">
        <v>4702297</v>
      </c>
      <c r="I1948" s="12" t="s">
        <v>1464</v>
      </c>
      <c r="J1948" s="12" t="s">
        <v>1465</v>
      </c>
    </row>
    <row r="1949" spans="1:10" ht="98" x14ac:dyDescent="0.2">
      <c r="A1949" s="12" t="s">
        <v>243</v>
      </c>
      <c r="B1949" s="12">
        <v>1</v>
      </c>
      <c r="C1949" s="12">
        <v>1</v>
      </c>
      <c r="D1949" s="12">
        <v>0</v>
      </c>
      <c r="E1949" s="12" t="s">
        <v>25</v>
      </c>
      <c r="F1949" s="12"/>
      <c r="G1949" s="12" t="s">
        <v>11</v>
      </c>
      <c r="H1949" s="12">
        <v>10854401</v>
      </c>
      <c r="I1949" s="12" t="s">
        <v>3991</v>
      </c>
      <c r="J1949" s="12" t="s">
        <v>3992</v>
      </c>
    </row>
    <row r="1950" spans="1:10" ht="84" x14ac:dyDescent="0.2">
      <c r="A1950" s="12" t="s">
        <v>101</v>
      </c>
      <c r="B1950" s="12">
        <v>2</v>
      </c>
      <c r="C1950" s="12">
        <v>1</v>
      </c>
      <c r="D1950" s="12">
        <v>1</v>
      </c>
      <c r="E1950" s="12" t="s">
        <v>166</v>
      </c>
      <c r="F1950" s="12" t="s">
        <v>34</v>
      </c>
      <c r="G1950" s="12" t="s">
        <v>11</v>
      </c>
      <c r="H1950" s="12">
        <v>5696416</v>
      </c>
      <c r="I1950" s="12" t="s">
        <v>1464</v>
      </c>
      <c r="J1950" s="12" t="s">
        <v>1465</v>
      </c>
    </row>
    <row r="1951" spans="1:10" ht="84" x14ac:dyDescent="0.2">
      <c r="A1951" s="12" t="s">
        <v>99</v>
      </c>
      <c r="B1951" s="12">
        <v>1</v>
      </c>
      <c r="C1951" s="12">
        <v>1</v>
      </c>
      <c r="D1951" s="12">
        <v>0</v>
      </c>
      <c r="E1951" s="12" t="s">
        <v>25</v>
      </c>
      <c r="F1951" s="12"/>
      <c r="G1951" s="12" t="s">
        <v>11</v>
      </c>
      <c r="H1951" s="12">
        <v>5220890</v>
      </c>
      <c r="I1951" s="12" t="s">
        <v>564</v>
      </c>
      <c r="J1951" s="12" t="s">
        <v>565</v>
      </c>
    </row>
    <row r="1952" spans="1:10" ht="126" x14ac:dyDescent="0.2">
      <c r="A1952" s="12" t="s">
        <v>101</v>
      </c>
      <c r="B1952" s="12">
        <v>1</v>
      </c>
      <c r="C1952" s="12">
        <v>1</v>
      </c>
      <c r="D1952" s="12">
        <v>0</v>
      </c>
      <c r="E1952" s="12" t="s">
        <v>25</v>
      </c>
      <c r="F1952" s="12"/>
      <c r="G1952" s="12" t="s">
        <v>26</v>
      </c>
      <c r="H1952" s="12">
        <v>5605715</v>
      </c>
      <c r="I1952" s="12" t="s">
        <v>27</v>
      </c>
      <c r="J1952" s="12" t="s">
        <v>28</v>
      </c>
    </row>
    <row r="1953" spans="1:10" ht="56" x14ac:dyDescent="0.2">
      <c r="A1953" s="12" t="s">
        <v>24</v>
      </c>
      <c r="B1953" s="12">
        <v>2</v>
      </c>
      <c r="C1953" s="12">
        <v>1</v>
      </c>
      <c r="D1953" s="12">
        <v>1</v>
      </c>
      <c r="E1953" s="12" t="s">
        <v>130</v>
      </c>
      <c r="F1953" s="12" t="s">
        <v>34</v>
      </c>
      <c r="G1953" s="12" t="s">
        <v>11</v>
      </c>
      <c r="H1953" s="12">
        <v>4995296</v>
      </c>
      <c r="I1953" s="12" t="s">
        <v>45</v>
      </c>
      <c r="J1953" s="12" t="s">
        <v>46</v>
      </c>
    </row>
    <row r="1954" spans="1:10" ht="98" x14ac:dyDescent="0.2">
      <c r="A1954" s="12" t="s">
        <v>85</v>
      </c>
      <c r="B1954" s="12">
        <v>2</v>
      </c>
      <c r="C1954" s="12">
        <v>1</v>
      </c>
      <c r="D1954" s="12">
        <v>1</v>
      </c>
      <c r="E1954" s="12" t="s">
        <v>537</v>
      </c>
      <c r="F1954" s="12" t="s">
        <v>52</v>
      </c>
      <c r="G1954" s="12" t="s">
        <v>11</v>
      </c>
      <c r="H1954" s="12">
        <v>5396930</v>
      </c>
      <c r="I1954" s="12" t="s">
        <v>144</v>
      </c>
      <c r="J1954" s="12" t="s">
        <v>145</v>
      </c>
    </row>
    <row r="1955" spans="1:10" ht="98" x14ac:dyDescent="0.2">
      <c r="A1955" s="12" t="s">
        <v>64</v>
      </c>
      <c r="B1955" s="12">
        <v>1</v>
      </c>
      <c r="C1955" s="12">
        <v>1</v>
      </c>
      <c r="D1955" s="12">
        <v>0</v>
      </c>
      <c r="E1955" s="12" t="s">
        <v>93</v>
      </c>
      <c r="F1955" s="12"/>
      <c r="G1955" s="12" t="s">
        <v>11</v>
      </c>
      <c r="H1955" s="12">
        <v>5770635</v>
      </c>
      <c r="I1955" s="12" t="s">
        <v>94</v>
      </c>
      <c r="J1955" s="12" t="s">
        <v>95</v>
      </c>
    </row>
    <row r="1956" spans="1:10" ht="42" x14ac:dyDescent="0.2">
      <c r="A1956" s="12" t="s">
        <v>143</v>
      </c>
      <c r="B1956" s="12">
        <v>1</v>
      </c>
      <c r="C1956" s="12">
        <v>1</v>
      </c>
      <c r="D1956" s="12">
        <v>0</v>
      </c>
      <c r="E1956" s="12" t="s">
        <v>25</v>
      </c>
      <c r="F1956" s="12"/>
      <c r="G1956" s="12" t="s">
        <v>11</v>
      </c>
      <c r="H1956" s="12">
        <v>10097468</v>
      </c>
      <c r="I1956" s="12" t="s">
        <v>279</v>
      </c>
      <c r="J1956" s="12" t="s">
        <v>280</v>
      </c>
    </row>
    <row r="1957" spans="1:10" ht="98" x14ac:dyDescent="0.2">
      <c r="A1957" s="12" t="s">
        <v>24</v>
      </c>
      <c r="B1957" s="12">
        <v>1</v>
      </c>
      <c r="C1957" s="12">
        <v>1</v>
      </c>
      <c r="D1957" s="12">
        <v>0</v>
      </c>
      <c r="E1957" s="12" t="s">
        <v>25</v>
      </c>
      <c r="F1957" s="12"/>
      <c r="G1957" s="12" t="s">
        <v>11</v>
      </c>
      <c r="H1957" s="12">
        <v>9000805</v>
      </c>
      <c r="I1957" s="12" t="s">
        <v>153</v>
      </c>
      <c r="J1957" s="12" t="s">
        <v>154</v>
      </c>
    </row>
    <row r="1958" spans="1:10" ht="84" x14ac:dyDescent="0.2">
      <c r="A1958" s="12" t="s">
        <v>64</v>
      </c>
      <c r="B1958" s="12">
        <v>2</v>
      </c>
      <c r="C1958" s="12">
        <v>1</v>
      </c>
      <c r="D1958" s="12">
        <v>1</v>
      </c>
      <c r="E1958" s="12" t="s">
        <v>44</v>
      </c>
      <c r="F1958" s="12" t="s">
        <v>34</v>
      </c>
      <c r="G1958" s="12" t="s">
        <v>11</v>
      </c>
      <c r="H1958" s="12">
        <v>4941790</v>
      </c>
      <c r="I1958" s="12" t="s">
        <v>141</v>
      </c>
      <c r="J1958" s="12" t="s">
        <v>142</v>
      </c>
    </row>
    <row r="1959" spans="1:10" ht="140" x14ac:dyDescent="0.2">
      <c r="A1959" s="12" t="s">
        <v>64</v>
      </c>
      <c r="B1959" s="12">
        <v>1</v>
      </c>
      <c r="C1959" s="12">
        <v>1</v>
      </c>
      <c r="D1959" s="12">
        <v>0</v>
      </c>
      <c r="E1959" s="12" t="s">
        <v>25</v>
      </c>
      <c r="F1959" s="12"/>
      <c r="G1959" s="12" t="s">
        <v>11</v>
      </c>
      <c r="H1959" s="12">
        <v>9876846</v>
      </c>
      <c r="I1959" s="12" t="s">
        <v>751</v>
      </c>
      <c r="J1959" s="12" t="s">
        <v>752</v>
      </c>
    </row>
    <row r="1960" spans="1:10" ht="126" x14ac:dyDescent="0.2">
      <c r="A1960" s="12" t="s">
        <v>9</v>
      </c>
      <c r="B1960" s="12">
        <v>2</v>
      </c>
      <c r="C1960" s="12">
        <v>2</v>
      </c>
      <c r="D1960" s="12">
        <v>0</v>
      </c>
      <c r="E1960" s="12" t="s">
        <v>71</v>
      </c>
      <c r="F1960" s="12"/>
      <c r="G1960" s="12" t="s">
        <v>11</v>
      </c>
      <c r="H1960" s="12">
        <v>4166273</v>
      </c>
      <c r="I1960" s="12" t="s">
        <v>2673</v>
      </c>
      <c r="J1960" s="12" t="s">
        <v>2674</v>
      </c>
    </row>
    <row r="1961" spans="1:10" ht="84" x14ac:dyDescent="0.2">
      <c r="A1961" s="12" t="s">
        <v>64</v>
      </c>
      <c r="B1961" s="12">
        <v>1</v>
      </c>
      <c r="C1961" s="12">
        <v>1</v>
      </c>
      <c r="D1961" s="12">
        <v>0</v>
      </c>
      <c r="E1961" s="12" t="s">
        <v>640</v>
      </c>
      <c r="F1961" s="12"/>
      <c r="G1961" s="12" t="s">
        <v>11</v>
      </c>
      <c r="H1961" s="12">
        <v>2678773</v>
      </c>
      <c r="I1961" s="12" t="s">
        <v>641</v>
      </c>
      <c r="J1961" s="12" t="s">
        <v>642</v>
      </c>
    </row>
    <row r="1962" spans="1:10" ht="98" x14ac:dyDescent="0.2">
      <c r="A1962" s="12" t="s">
        <v>85</v>
      </c>
      <c r="B1962" s="12">
        <v>1</v>
      </c>
      <c r="C1962" s="12">
        <v>1</v>
      </c>
      <c r="D1962" s="12">
        <v>0</v>
      </c>
      <c r="E1962" s="12" t="s">
        <v>25</v>
      </c>
      <c r="F1962" s="12"/>
      <c r="G1962" s="12" t="s">
        <v>11</v>
      </c>
      <c r="H1962" s="12">
        <v>4373870</v>
      </c>
      <c r="I1962" s="12" t="s">
        <v>153</v>
      </c>
      <c r="J1962" s="12" t="s">
        <v>154</v>
      </c>
    </row>
    <row r="1963" spans="1:10" ht="140" x14ac:dyDescent="0.2">
      <c r="A1963" s="12" t="s">
        <v>101</v>
      </c>
      <c r="B1963" s="12">
        <v>1</v>
      </c>
      <c r="C1963" s="12">
        <v>0</v>
      </c>
      <c r="D1963" s="12">
        <v>1</v>
      </c>
      <c r="E1963" s="12"/>
      <c r="F1963" s="12" t="s">
        <v>206</v>
      </c>
      <c r="G1963" s="12" t="s">
        <v>26</v>
      </c>
      <c r="H1963" s="12">
        <v>18505373</v>
      </c>
      <c r="I1963" s="12" t="s">
        <v>255</v>
      </c>
      <c r="J1963" s="12" t="s">
        <v>256</v>
      </c>
    </row>
    <row r="1964" spans="1:10" ht="70" x14ac:dyDescent="0.2">
      <c r="A1964" s="12" t="s">
        <v>77</v>
      </c>
      <c r="B1964" s="12">
        <v>2</v>
      </c>
      <c r="C1964" s="12">
        <v>1</v>
      </c>
      <c r="D1964" s="12">
        <v>1</v>
      </c>
      <c r="E1964" s="12" t="s">
        <v>123</v>
      </c>
      <c r="F1964" s="12" t="s">
        <v>124</v>
      </c>
      <c r="G1964" s="12" t="s">
        <v>11</v>
      </c>
      <c r="H1964" s="12">
        <v>5580000</v>
      </c>
      <c r="I1964" s="12" t="s">
        <v>125</v>
      </c>
      <c r="J1964" s="12" t="s">
        <v>126</v>
      </c>
    </row>
    <row r="1965" spans="1:10" ht="84" x14ac:dyDescent="0.2">
      <c r="A1965" s="12" t="s">
        <v>9</v>
      </c>
      <c r="B1965" s="12">
        <v>1</v>
      </c>
      <c r="C1965" s="12">
        <v>0</v>
      </c>
      <c r="D1965" s="12">
        <v>1</v>
      </c>
      <c r="E1965" s="12"/>
      <c r="F1965" s="12" t="s">
        <v>52</v>
      </c>
      <c r="G1965" s="12" t="s">
        <v>26</v>
      </c>
      <c r="H1965" s="12">
        <v>7849901</v>
      </c>
      <c r="I1965" s="12" t="s">
        <v>4183</v>
      </c>
      <c r="J1965" s="12" t="s">
        <v>4184</v>
      </c>
    </row>
    <row r="1966" spans="1:10" ht="70" x14ac:dyDescent="0.2">
      <c r="A1966" s="12" t="s">
        <v>101</v>
      </c>
      <c r="B1966" s="12">
        <v>1</v>
      </c>
      <c r="C1966" s="12">
        <v>1</v>
      </c>
      <c r="D1966" s="12">
        <v>0</v>
      </c>
      <c r="E1966" s="12" t="s">
        <v>25</v>
      </c>
      <c r="F1966" s="12"/>
      <c r="G1966" s="12" t="s">
        <v>11</v>
      </c>
      <c r="H1966" s="12">
        <v>7233015</v>
      </c>
      <c r="I1966" s="12" t="s">
        <v>220</v>
      </c>
      <c r="J1966" s="12" t="s">
        <v>221</v>
      </c>
    </row>
    <row r="1967" spans="1:10" ht="140" x14ac:dyDescent="0.2">
      <c r="A1967" s="12" t="s">
        <v>9</v>
      </c>
      <c r="B1967" s="12">
        <v>3</v>
      </c>
      <c r="C1967" s="12">
        <v>2</v>
      </c>
      <c r="D1967" s="12">
        <v>1</v>
      </c>
      <c r="E1967" s="12" t="s">
        <v>4189</v>
      </c>
      <c r="F1967" s="12" t="s">
        <v>34</v>
      </c>
      <c r="G1967" s="12" t="s">
        <v>11</v>
      </c>
      <c r="H1967" s="12">
        <v>4418914</v>
      </c>
      <c r="I1967" s="12" t="s">
        <v>35</v>
      </c>
      <c r="J1967" s="12" t="s">
        <v>36</v>
      </c>
    </row>
    <row r="1968" spans="1:10" ht="42" x14ac:dyDescent="0.2">
      <c r="A1968" s="12" t="s">
        <v>143</v>
      </c>
      <c r="B1968" s="12">
        <v>2</v>
      </c>
      <c r="C1968" s="12">
        <v>1</v>
      </c>
      <c r="D1968" s="12">
        <v>1</v>
      </c>
      <c r="E1968" s="12" t="s">
        <v>467</v>
      </c>
      <c r="F1968" s="12" t="s">
        <v>34</v>
      </c>
      <c r="G1968" s="12" t="s">
        <v>11</v>
      </c>
      <c r="H1968" s="12">
        <v>6669977</v>
      </c>
      <c r="I1968" s="12" t="s">
        <v>363</v>
      </c>
      <c r="J1968" s="12" t="s">
        <v>364</v>
      </c>
    </row>
    <row r="1969" spans="1:10" ht="98" x14ac:dyDescent="0.2">
      <c r="A1969" s="12" t="s">
        <v>77</v>
      </c>
      <c r="B1969" s="12">
        <v>1</v>
      </c>
      <c r="C1969" s="12">
        <v>0</v>
      </c>
      <c r="D1969" s="12">
        <v>1</v>
      </c>
      <c r="E1969" s="12"/>
      <c r="F1969" s="12" t="s">
        <v>52</v>
      </c>
      <c r="G1969" s="12" t="s">
        <v>26</v>
      </c>
      <c r="H1969" s="12">
        <v>9563160</v>
      </c>
      <c r="I1969" s="12" t="s">
        <v>722</v>
      </c>
      <c r="J1969" s="12" t="s">
        <v>723</v>
      </c>
    </row>
    <row r="1970" spans="1:10" ht="70" x14ac:dyDescent="0.2">
      <c r="A1970" s="12" t="s">
        <v>99</v>
      </c>
      <c r="B1970" s="12">
        <v>2</v>
      </c>
      <c r="C1970" s="12">
        <v>1</v>
      </c>
      <c r="D1970" s="12">
        <v>1</v>
      </c>
      <c r="E1970" s="12" t="s">
        <v>123</v>
      </c>
      <c r="F1970" s="12" t="s">
        <v>124</v>
      </c>
      <c r="G1970" s="12" t="s">
        <v>11</v>
      </c>
      <c r="H1970" s="12">
        <v>22186209</v>
      </c>
      <c r="I1970" s="12" t="s">
        <v>125</v>
      </c>
      <c r="J1970" s="12" t="s">
        <v>126</v>
      </c>
    </row>
    <row r="1971" spans="1:10" ht="56" x14ac:dyDescent="0.2">
      <c r="A1971" s="12" t="s">
        <v>101</v>
      </c>
      <c r="B1971" s="12">
        <v>1</v>
      </c>
      <c r="C1971" s="12">
        <v>1</v>
      </c>
      <c r="D1971" s="12">
        <v>0</v>
      </c>
      <c r="E1971" s="12" t="s">
        <v>25</v>
      </c>
      <c r="F1971" s="12"/>
      <c r="G1971" s="12" t="s">
        <v>11</v>
      </c>
      <c r="H1971" s="12">
        <v>16038413</v>
      </c>
      <c r="I1971" s="12" t="s">
        <v>301</v>
      </c>
      <c r="J1971" s="12" t="s">
        <v>302</v>
      </c>
    </row>
    <row r="1972" spans="1:10" ht="70" x14ac:dyDescent="0.2">
      <c r="A1972" s="12" t="s">
        <v>92</v>
      </c>
      <c r="B1972" s="12">
        <v>2</v>
      </c>
      <c r="C1972" s="12">
        <v>1</v>
      </c>
      <c r="D1972" s="12">
        <v>1</v>
      </c>
      <c r="E1972" s="12" t="s">
        <v>537</v>
      </c>
      <c r="F1972" s="12" t="s">
        <v>124</v>
      </c>
      <c r="G1972" s="12" t="s">
        <v>11</v>
      </c>
      <c r="H1972" s="12">
        <v>14773348</v>
      </c>
      <c r="I1972" s="12" t="s">
        <v>1387</v>
      </c>
      <c r="J1972" s="12" t="s">
        <v>1388</v>
      </c>
    </row>
    <row r="1973" spans="1:10" ht="84" x14ac:dyDescent="0.2">
      <c r="A1973" s="12" t="s">
        <v>105</v>
      </c>
      <c r="B1973" s="12">
        <v>2</v>
      </c>
      <c r="C1973" s="12">
        <v>1</v>
      </c>
      <c r="D1973" s="12">
        <v>1</v>
      </c>
      <c r="E1973" s="12" t="s">
        <v>44</v>
      </c>
      <c r="F1973" s="12" t="s">
        <v>34</v>
      </c>
      <c r="G1973" s="12" t="s">
        <v>11</v>
      </c>
      <c r="H1973" s="12">
        <v>6900209</v>
      </c>
      <c r="I1973" s="12" t="s">
        <v>141</v>
      </c>
      <c r="J1973" s="12" t="s">
        <v>142</v>
      </c>
    </row>
    <row r="1974" spans="1:10" ht="98" x14ac:dyDescent="0.2">
      <c r="A1974" s="12" t="s">
        <v>77</v>
      </c>
      <c r="B1974" s="12">
        <v>1</v>
      </c>
      <c r="C1974" s="12">
        <v>1</v>
      </c>
      <c r="D1974" s="12">
        <v>0</v>
      </c>
      <c r="E1974" s="12" t="s">
        <v>25</v>
      </c>
      <c r="F1974" s="12"/>
      <c r="G1974" s="12" t="s">
        <v>11</v>
      </c>
      <c r="H1974" s="12">
        <v>6736208</v>
      </c>
      <c r="I1974" s="12" t="s">
        <v>153</v>
      </c>
      <c r="J1974" s="12" t="s">
        <v>154</v>
      </c>
    </row>
    <row r="1975" spans="1:10" ht="98" x14ac:dyDescent="0.2">
      <c r="A1975" s="12" t="s">
        <v>9</v>
      </c>
      <c r="B1975" s="12">
        <v>2</v>
      </c>
      <c r="C1975" s="12">
        <v>1</v>
      </c>
      <c r="D1975" s="12">
        <v>1</v>
      </c>
      <c r="E1975" s="12" t="s">
        <v>537</v>
      </c>
      <c r="F1975" s="12" t="s">
        <v>52</v>
      </c>
      <c r="G1975" s="12" t="s">
        <v>11</v>
      </c>
      <c r="H1975" s="12">
        <v>11878033</v>
      </c>
      <c r="I1975" s="12" t="s">
        <v>144</v>
      </c>
      <c r="J1975" s="12" t="s">
        <v>145</v>
      </c>
    </row>
    <row r="1976" spans="1:10" ht="98" x14ac:dyDescent="0.2">
      <c r="A1976" s="12" t="s">
        <v>17</v>
      </c>
      <c r="B1976" s="12">
        <v>1</v>
      </c>
      <c r="C1976" s="12">
        <v>1</v>
      </c>
      <c r="D1976" s="12">
        <v>0</v>
      </c>
      <c r="E1976" s="12" t="s">
        <v>25</v>
      </c>
      <c r="F1976" s="12"/>
      <c r="G1976" s="12" t="s">
        <v>11</v>
      </c>
      <c r="H1976" s="12">
        <v>6809058</v>
      </c>
      <c r="I1976" s="12" t="s">
        <v>471</v>
      </c>
      <c r="J1976" s="12" t="s">
        <v>472</v>
      </c>
    </row>
    <row r="1977" spans="1:10" ht="56" x14ac:dyDescent="0.2">
      <c r="A1977" s="12" t="s">
        <v>9</v>
      </c>
      <c r="B1977" s="12">
        <v>2</v>
      </c>
      <c r="C1977" s="12">
        <v>1</v>
      </c>
      <c r="D1977" s="12">
        <v>1</v>
      </c>
      <c r="E1977" s="12" t="s">
        <v>10</v>
      </c>
      <c r="F1977" s="12" t="s">
        <v>159</v>
      </c>
      <c r="G1977" s="12" t="s">
        <v>11</v>
      </c>
      <c r="H1977" s="12">
        <v>15778893</v>
      </c>
      <c r="I1977" s="12" t="s">
        <v>12</v>
      </c>
      <c r="J1977" s="12" t="s">
        <v>13</v>
      </c>
    </row>
    <row r="1978" spans="1:10" ht="56" x14ac:dyDescent="0.2">
      <c r="A1978" s="12" t="s">
        <v>9</v>
      </c>
      <c r="B1978" s="12">
        <v>2</v>
      </c>
      <c r="C1978" s="12">
        <v>1</v>
      </c>
      <c r="D1978" s="12">
        <v>1</v>
      </c>
      <c r="E1978" s="12" t="s">
        <v>10</v>
      </c>
      <c r="F1978" s="12" t="s">
        <v>159</v>
      </c>
      <c r="G1978" s="12" t="s">
        <v>11</v>
      </c>
      <c r="H1978" s="12">
        <v>21705537</v>
      </c>
      <c r="I1978" s="12" t="s">
        <v>12</v>
      </c>
      <c r="J1978" s="12" t="s">
        <v>13</v>
      </c>
    </row>
    <row r="1979" spans="1:10" ht="84" x14ac:dyDescent="0.2">
      <c r="A1979" s="12" t="s">
        <v>143</v>
      </c>
      <c r="B1979" s="12">
        <v>3</v>
      </c>
      <c r="C1979" s="12">
        <v>2</v>
      </c>
      <c r="D1979" s="12">
        <v>1</v>
      </c>
      <c r="E1979" s="12" t="s">
        <v>1468</v>
      </c>
      <c r="F1979" s="12" t="s">
        <v>34</v>
      </c>
      <c r="G1979" s="12" t="s">
        <v>11</v>
      </c>
      <c r="H1979" s="12">
        <v>5206846</v>
      </c>
      <c r="I1979" s="12" t="s">
        <v>131</v>
      </c>
      <c r="J1979" s="12" t="s">
        <v>132</v>
      </c>
    </row>
    <row r="1980" spans="1:10" ht="98" x14ac:dyDescent="0.2">
      <c r="A1980" s="12" t="s">
        <v>101</v>
      </c>
      <c r="B1980" s="12">
        <v>1</v>
      </c>
      <c r="C1980" s="12">
        <v>1</v>
      </c>
      <c r="D1980" s="12">
        <v>0</v>
      </c>
      <c r="E1980" s="12" t="s">
        <v>25</v>
      </c>
      <c r="F1980" s="12"/>
      <c r="G1980" s="12" t="s">
        <v>11</v>
      </c>
      <c r="H1980" s="12">
        <v>7195148</v>
      </c>
      <c r="I1980" s="12" t="s">
        <v>3991</v>
      </c>
      <c r="J1980" s="12" t="s">
        <v>3992</v>
      </c>
    </row>
    <row r="1981" spans="1:10" ht="112" x14ac:dyDescent="0.2">
      <c r="A1981" s="12" t="s">
        <v>9</v>
      </c>
      <c r="B1981" s="12">
        <v>2</v>
      </c>
      <c r="C1981" s="12">
        <v>1</v>
      </c>
      <c r="D1981" s="12">
        <v>1</v>
      </c>
      <c r="E1981" s="12" t="s">
        <v>3260</v>
      </c>
      <c r="F1981" s="12" t="s">
        <v>34</v>
      </c>
      <c r="G1981" s="12" t="s">
        <v>11</v>
      </c>
      <c r="H1981" s="12">
        <v>4274088</v>
      </c>
      <c r="I1981" s="12" t="s">
        <v>3261</v>
      </c>
      <c r="J1981" s="12" t="s">
        <v>3262</v>
      </c>
    </row>
    <row r="1982" spans="1:10" ht="98" x14ac:dyDescent="0.2">
      <c r="A1982" s="12" t="s">
        <v>9</v>
      </c>
      <c r="B1982" s="12">
        <v>2</v>
      </c>
      <c r="C1982" s="12">
        <v>1</v>
      </c>
      <c r="D1982" s="12">
        <v>1</v>
      </c>
      <c r="E1982" s="12" t="s">
        <v>33</v>
      </c>
      <c r="F1982" s="12" t="s">
        <v>34</v>
      </c>
      <c r="G1982" s="12" t="s">
        <v>11</v>
      </c>
      <c r="H1982" s="12">
        <v>10978703</v>
      </c>
      <c r="I1982" s="12" t="s">
        <v>94</v>
      </c>
      <c r="J1982" s="12" t="s">
        <v>95</v>
      </c>
    </row>
    <row r="1983" spans="1:10" ht="70" x14ac:dyDescent="0.2">
      <c r="A1983" s="12" t="s">
        <v>9</v>
      </c>
      <c r="B1983" s="12">
        <v>1</v>
      </c>
      <c r="C1983" s="12">
        <v>1</v>
      </c>
      <c r="D1983" s="12">
        <v>0</v>
      </c>
      <c r="E1983" s="12" t="s">
        <v>123</v>
      </c>
      <c r="F1983" s="12"/>
      <c r="G1983" s="12" t="s">
        <v>11</v>
      </c>
      <c r="H1983" s="12">
        <v>6773986</v>
      </c>
      <c r="I1983" s="12" t="s">
        <v>125</v>
      </c>
      <c r="J1983" s="12" t="s">
        <v>126</v>
      </c>
    </row>
    <row r="1984" spans="1:10" ht="70" x14ac:dyDescent="0.2">
      <c r="A1984" s="12" t="s">
        <v>92</v>
      </c>
      <c r="B1984" s="12">
        <v>1</v>
      </c>
      <c r="C1984" s="12">
        <v>1</v>
      </c>
      <c r="D1984" s="12">
        <v>0</v>
      </c>
      <c r="E1984" s="12" t="s">
        <v>25</v>
      </c>
      <c r="F1984" s="12"/>
      <c r="G1984" s="12" t="s">
        <v>11</v>
      </c>
      <c r="H1984" s="12">
        <v>17363978</v>
      </c>
      <c r="I1984" s="12" t="s">
        <v>326</v>
      </c>
      <c r="J1984" s="12" t="s">
        <v>327</v>
      </c>
    </row>
    <row r="1985" spans="1:10" ht="70" x14ac:dyDescent="0.2">
      <c r="A1985" s="12" t="s">
        <v>9</v>
      </c>
      <c r="B1985" s="12">
        <v>2</v>
      </c>
      <c r="C1985" s="12">
        <v>1</v>
      </c>
      <c r="D1985" s="12">
        <v>1</v>
      </c>
      <c r="E1985" s="12" t="s">
        <v>368</v>
      </c>
      <c r="F1985" s="12" t="s">
        <v>124</v>
      </c>
      <c r="G1985" s="12" t="s">
        <v>26</v>
      </c>
      <c r="H1985" s="12">
        <v>5515707</v>
      </c>
      <c r="I1985" s="12" t="s">
        <v>577</v>
      </c>
      <c r="J1985" s="12" t="s">
        <v>578</v>
      </c>
    </row>
    <row r="1986" spans="1:10" ht="98" x14ac:dyDescent="0.2">
      <c r="A1986" s="12" t="s">
        <v>143</v>
      </c>
      <c r="B1986" s="12">
        <v>0</v>
      </c>
      <c r="C1986" s="12">
        <v>0</v>
      </c>
      <c r="D1986" s="12">
        <v>0</v>
      </c>
      <c r="E1986" s="12"/>
      <c r="F1986" s="12"/>
      <c r="G1986" s="12" t="s">
        <v>26</v>
      </c>
      <c r="H1986" s="12">
        <v>5970871</v>
      </c>
      <c r="I1986" s="12" t="s">
        <v>722</v>
      </c>
      <c r="J1986" s="12" t="s">
        <v>723</v>
      </c>
    </row>
    <row r="1987" spans="1:10" ht="112" x14ac:dyDescent="0.2">
      <c r="A1987" s="12" t="s">
        <v>117</v>
      </c>
      <c r="B1987" s="12">
        <v>1</v>
      </c>
      <c r="C1987" s="12">
        <v>1</v>
      </c>
      <c r="D1987" s="12">
        <v>0</v>
      </c>
      <c r="E1987" s="12" t="s">
        <v>25</v>
      </c>
      <c r="F1987" s="12"/>
      <c r="G1987" s="12" t="s">
        <v>11</v>
      </c>
      <c r="H1987" s="12">
        <v>9652778</v>
      </c>
      <c r="I1987" s="12" t="s">
        <v>2673</v>
      </c>
      <c r="J1987" s="12" t="s">
        <v>2674</v>
      </c>
    </row>
    <row r="1988" spans="1:10" ht="70" x14ac:dyDescent="0.2">
      <c r="A1988" s="12" t="s">
        <v>9</v>
      </c>
      <c r="B1988" s="12">
        <v>1</v>
      </c>
      <c r="C1988" s="12">
        <v>0</v>
      </c>
      <c r="D1988" s="12">
        <v>1</v>
      </c>
      <c r="E1988" s="12"/>
      <c r="F1988" s="12" t="s">
        <v>213</v>
      </c>
      <c r="G1988" s="12" t="s">
        <v>26</v>
      </c>
      <c r="H1988" s="12">
        <v>27441080</v>
      </c>
      <c r="I1988" s="12" t="s">
        <v>3873</v>
      </c>
      <c r="J1988" s="12" t="s">
        <v>3874</v>
      </c>
    </row>
    <row r="1989" spans="1:10" ht="126" x14ac:dyDescent="0.2">
      <c r="A1989" s="12" t="s">
        <v>212</v>
      </c>
      <c r="B1989" s="12">
        <v>1</v>
      </c>
      <c r="C1989" s="12">
        <v>1</v>
      </c>
      <c r="D1989" s="12">
        <v>0</v>
      </c>
      <c r="E1989" s="12" t="s">
        <v>351</v>
      </c>
      <c r="F1989" s="12"/>
      <c r="G1989" s="12" t="s">
        <v>11</v>
      </c>
      <c r="H1989" s="12">
        <v>10833488</v>
      </c>
      <c r="I1989" s="12" t="s">
        <v>2447</v>
      </c>
      <c r="J1989" s="12" t="s">
        <v>2448</v>
      </c>
    </row>
    <row r="1990" spans="1:10" ht="56" x14ac:dyDescent="0.2">
      <c r="A1990" s="12" t="s">
        <v>101</v>
      </c>
      <c r="B1990" s="12">
        <v>2</v>
      </c>
      <c r="C1990" s="12">
        <v>1</v>
      </c>
      <c r="D1990" s="12">
        <v>1</v>
      </c>
      <c r="E1990" s="12" t="s">
        <v>467</v>
      </c>
      <c r="F1990" s="12" t="s">
        <v>34</v>
      </c>
      <c r="G1990" s="12" t="s">
        <v>11</v>
      </c>
      <c r="H1990" s="12">
        <v>9103854</v>
      </c>
      <c r="I1990" s="12" t="s">
        <v>45</v>
      </c>
      <c r="J1990" s="12" t="s">
        <v>46</v>
      </c>
    </row>
    <row r="1991" spans="1:10" ht="126" x14ac:dyDescent="0.2">
      <c r="A1991" s="12" t="s">
        <v>9</v>
      </c>
      <c r="B1991" s="12">
        <v>4</v>
      </c>
      <c r="C1991" s="12">
        <v>2</v>
      </c>
      <c r="D1991" s="12">
        <v>2</v>
      </c>
      <c r="E1991" s="12" t="s">
        <v>71</v>
      </c>
      <c r="F1991" s="12" t="s">
        <v>985</v>
      </c>
      <c r="G1991" s="12" t="s">
        <v>11</v>
      </c>
      <c r="H1991" s="12">
        <v>6919425</v>
      </c>
      <c r="I1991" s="12" t="s">
        <v>722</v>
      </c>
      <c r="J1991" s="12" t="s">
        <v>723</v>
      </c>
    </row>
    <row r="1992" spans="1:10" ht="126" x14ac:dyDescent="0.2">
      <c r="A1992" s="12" t="s">
        <v>101</v>
      </c>
      <c r="B1992" s="12">
        <v>2</v>
      </c>
      <c r="C1992" s="12">
        <v>2</v>
      </c>
      <c r="D1992" s="12">
        <v>0</v>
      </c>
      <c r="E1992" s="12" t="s">
        <v>71</v>
      </c>
      <c r="F1992" s="12"/>
      <c r="G1992" s="12" t="s">
        <v>11</v>
      </c>
      <c r="H1992" s="12">
        <v>6900354</v>
      </c>
      <c r="I1992" s="12" t="s">
        <v>722</v>
      </c>
      <c r="J1992" s="12" t="s">
        <v>723</v>
      </c>
    </row>
    <row r="1993" spans="1:10" ht="42" x14ac:dyDescent="0.2">
      <c r="A1993" s="12" t="s">
        <v>9</v>
      </c>
      <c r="B1993" s="12">
        <v>1</v>
      </c>
      <c r="C1993" s="12">
        <v>0</v>
      </c>
      <c r="D1993" s="12">
        <v>1</v>
      </c>
      <c r="E1993" s="12"/>
      <c r="F1993" s="12" t="s">
        <v>34</v>
      </c>
      <c r="G1993" s="12" t="s">
        <v>11</v>
      </c>
      <c r="H1993" s="12">
        <v>1500000</v>
      </c>
      <c r="I1993" s="12" t="s">
        <v>416</v>
      </c>
      <c r="J1993" s="12" t="s">
        <v>417</v>
      </c>
    </row>
    <row r="1994" spans="1:10" ht="126" x14ac:dyDescent="0.2">
      <c r="A1994" s="12" t="s">
        <v>9</v>
      </c>
      <c r="B1994" s="12">
        <v>3</v>
      </c>
      <c r="C1994" s="12">
        <v>1</v>
      </c>
      <c r="D1994" s="12">
        <v>2</v>
      </c>
      <c r="E1994" s="12" t="s">
        <v>149</v>
      </c>
      <c r="F1994" s="12" t="s">
        <v>4235</v>
      </c>
      <c r="G1994" s="12" t="s">
        <v>26</v>
      </c>
      <c r="H1994" s="12">
        <v>7037878</v>
      </c>
      <c r="I1994" s="12" t="s">
        <v>881</v>
      </c>
      <c r="J1994" s="12" t="s">
        <v>882</v>
      </c>
    </row>
    <row r="1995" spans="1:10" ht="56" x14ac:dyDescent="0.2">
      <c r="A1995" s="12" t="s">
        <v>32</v>
      </c>
      <c r="B1995" s="12">
        <v>2</v>
      </c>
      <c r="C1995" s="12">
        <v>1</v>
      </c>
      <c r="D1995" s="12">
        <v>1</v>
      </c>
      <c r="E1995" s="12" t="s">
        <v>467</v>
      </c>
      <c r="F1995" s="12" t="s">
        <v>34</v>
      </c>
      <c r="G1995" s="12" t="s">
        <v>11</v>
      </c>
      <c r="H1995" s="12">
        <v>4997849</v>
      </c>
      <c r="I1995" s="12" t="s">
        <v>45</v>
      </c>
      <c r="J1995" s="12" t="s">
        <v>46</v>
      </c>
    </row>
    <row r="1996" spans="1:10" ht="84" x14ac:dyDescent="0.2">
      <c r="A1996" s="12" t="s">
        <v>77</v>
      </c>
      <c r="B1996" s="12">
        <v>2</v>
      </c>
      <c r="C1996" s="12">
        <v>1</v>
      </c>
      <c r="D1996" s="12">
        <v>1</v>
      </c>
      <c r="E1996" s="12" t="s">
        <v>44</v>
      </c>
      <c r="F1996" s="12" t="s">
        <v>34</v>
      </c>
      <c r="G1996" s="12" t="s">
        <v>11</v>
      </c>
      <c r="H1996" s="12">
        <v>9901882</v>
      </c>
      <c r="I1996" s="12" t="s">
        <v>141</v>
      </c>
      <c r="J1996" s="12" t="s">
        <v>142</v>
      </c>
    </row>
    <row r="1997" spans="1:10" ht="84" x14ac:dyDescent="0.2">
      <c r="A1997" s="12" t="s">
        <v>85</v>
      </c>
      <c r="B1997" s="12">
        <v>2</v>
      </c>
      <c r="C1997" s="12">
        <v>1</v>
      </c>
      <c r="D1997" s="12">
        <v>1</v>
      </c>
      <c r="E1997" s="12" t="s">
        <v>341</v>
      </c>
      <c r="F1997" s="12" t="s">
        <v>34</v>
      </c>
      <c r="G1997" s="12" t="s">
        <v>11</v>
      </c>
      <c r="H1997" s="12">
        <v>7239434</v>
      </c>
      <c r="I1997" s="12" t="s">
        <v>646</v>
      </c>
      <c r="J1997" s="12" t="s">
        <v>647</v>
      </c>
    </row>
    <row r="1998" spans="1:10" ht="126" x14ac:dyDescent="0.2">
      <c r="A1998" s="12" t="s">
        <v>85</v>
      </c>
      <c r="B1998" s="12">
        <v>1</v>
      </c>
      <c r="C1998" s="12">
        <v>1</v>
      </c>
      <c r="D1998" s="12">
        <v>0</v>
      </c>
      <c r="E1998" s="12" t="s">
        <v>25</v>
      </c>
      <c r="F1998" s="12"/>
      <c r="G1998" s="12" t="s">
        <v>11</v>
      </c>
      <c r="H1998" s="12">
        <v>12886890</v>
      </c>
      <c r="I1998" s="12" t="s">
        <v>1124</v>
      </c>
      <c r="J1998" s="12" t="s">
        <v>1125</v>
      </c>
    </row>
    <row r="1999" spans="1:10" ht="112" x14ac:dyDescent="0.2">
      <c r="A1999" s="12" t="s">
        <v>101</v>
      </c>
      <c r="B1999" s="12">
        <v>1</v>
      </c>
      <c r="C1999" s="12">
        <v>1</v>
      </c>
      <c r="D1999" s="12">
        <v>0</v>
      </c>
      <c r="E1999" s="12" t="s">
        <v>25</v>
      </c>
      <c r="F1999" s="12"/>
      <c r="G1999" s="12" t="s">
        <v>11</v>
      </c>
      <c r="H1999" s="12">
        <v>10000000</v>
      </c>
      <c r="I1999" s="12" t="s">
        <v>5397</v>
      </c>
      <c r="J1999" s="12" t="s">
        <v>5398</v>
      </c>
    </row>
    <row r="2000" spans="1:10" ht="140" x14ac:dyDescent="0.2">
      <c r="A2000" s="12" t="s">
        <v>101</v>
      </c>
      <c r="B2000" s="12">
        <v>3</v>
      </c>
      <c r="C2000" s="12">
        <v>2</v>
      </c>
      <c r="D2000" s="12">
        <v>1</v>
      </c>
      <c r="E2000" s="12" t="s">
        <v>3569</v>
      </c>
      <c r="F2000" s="12" t="s">
        <v>34</v>
      </c>
      <c r="G2000" s="12" t="s">
        <v>11</v>
      </c>
      <c r="H2000" s="12">
        <v>9966000</v>
      </c>
      <c r="I2000" s="12" t="s">
        <v>35</v>
      </c>
      <c r="J2000" s="12" t="s">
        <v>36</v>
      </c>
    </row>
    <row r="2001" spans="1:10" ht="56" x14ac:dyDescent="0.2">
      <c r="A2001" s="12" t="s">
        <v>85</v>
      </c>
      <c r="B2001" s="12">
        <v>2</v>
      </c>
      <c r="C2001" s="12">
        <v>1</v>
      </c>
      <c r="D2001" s="12">
        <v>1</v>
      </c>
      <c r="E2001" s="12" t="s">
        <v>341</v>
      </c>
      <c r="F2001" s="12" t="s">
        <v>34</v>
      </c>
      <c r="G2001" s="12" t="s">
        <v>11</v>
      </c>
      <c r="H2001" s="12">
        <v>4570617</v>
      </c>
      <c r="I2001" s="12" t="s">
        <v>45</v>
      </c>
      <c r="J2001" s="12" t="s">
        <v>46</v>
      </c>
    </row>
    <row r="2002" spans="1:10" ht="140" x14ac:dyDescent="0.2">
      <c r="A2002" s="12" t="s">
        <v>105</v>
      </c>
      <c r="B2002" s="12">
        <v>2</v>
      </c>
      <c r="C2002" s="12">
        <v>2</v>
      </c>
      <c r="D2002" s="12">
        <v>0</v>
      </c>
      <c r="E2002" s="12" t="s">
        <v>172</v>
      </c>
      <c r="F2002" s="12"/>
      <c r="G2002" s="12" t="s">
        <v>11</v>
      </c>
      <c r="H2002" s="12">
        <v>4602546</v>
      </c>
      <c r="I2002" s="12" t="s">
        <v>751</v>
      </c>
      <c r="J2002" s="12" t="s">
        <v>752</v>
      </c>
    </row>
    <row r="2003" spans="1:10" ht="140" x14ac:dyDescent="0.2">
      <c r="A2003" s="12" t="s">
        <v>9</v>
      </c>
      <c r="B2003" s="12">
        <v>2</v>
      </c>
      <c r="C2003" s="12">
        <v>2</v>
      </c>
      <c r="D2003" s="12">
        <v>0</v>
      </c>
      <c r="E2003" s="12" t="s">
        <v>71</v>
      </c>
      <c r="F2003" s="12"/>
      <c r="G2003" s="12" t="s">
        <v>11</v>
      </c>
      <c r="H2003" s="12">
        <v>14571000</v>
      </c>
      <c r="I2003" s="12" t="s">
        <v>255</v>
      </c>
      <c r="J2003" s="12" t="s">
        <v>256</v>
      </c>
    </row>
    <row r="2004" spans="1:10" ht="98" x14ac:dyDescent="0.2">
      <c r="A2004" s="12" t="s">
        <v>101</v>
      </c>
      <c r="B2004" s="12">
        <v>2</v>
      </c>
      <c r="C2004" s="12">
        <v>1</v>
      </c>
      <c r="D2004" s="12">
        <v>1</v>
      </c>
      <c r="E2004" s="12" t="s">
        <v>3695</v>
      </c>
      <c r="F2004" s="12" t="s">
        <v>52</v>
      </c>
      <c r="G2004" s="12" t="s">
        <v>26</v>
      </c>
      <c r="H2004" s="12">
        <v>5637717</v>
      </c>
      <c r="I2004" s="12" t="s">
        <v>144</v>
      </c>
      <c r="J2004" s="12" t="s">
        <v>145</v>
      </c>
    </row>
    <row r="2005" spans="1:10" ht="70" x14ac:dyDescent="0.2">
      <c r="A2005" s="12" t="s">
        <v>9</v>
      </c>
      <c r="B2005" s="12">
        <v>0</v>
      </c>
      <c r="C2005" s="12">
        <v>0</v>
      </c>
      <c r="D2005" s="12">
        <v>0</v>
      </c>
      <c r="E2005" s="12"/>
      <c r="F2005" s="12"/>
      <c r="G2005" s="12" t="s">
        <v>11</v>
      </c>
      <c r="H2005" s="12">
        <v>1474241</v>
      </c>
      <c r="I2005" s="12" t="s">
        <v>326</v>
      </c>
      <c r="J2005" s="12" t="s">
        <v>327</v>
      </c>
    </row>
    <row r="2006" spans="1:10" ht="154" x14ac:dyDescent="0.2">
      <c r="A2006" s="12" t="s">
        <v>64</v>
      </c>
      <c r="B2006" s="12">
        <v>1</v>
      </c>
      <c r="C2006" s="12">
        <v>0</v>
      </c>
      <c r="D2006" s="12">
        <v>1</v>
      </c>
      <c r="E2006" s="12"/>
      <c r="F2006" s="12" t="s">
        <v>352</v>
      </c>
      <c r="G2006" s="12" t="s">
        <v>11</v>
      </c>
      <c r="H2006" s="12">
        <v>15524075</v>
      </c>
      <c r="I2006" s="12" t="s">
        <v>1547</v>
      </c>
      <c r="J2006" s="12" t="s">
        <v>1548</v>
      </c>
    </row>
    <row r="2007" spans="1:10" ht="98" x14ac:dyDescent="0.2">
      <c r="A2007" s="12" t="s">
        <v>32</v>
      </c>
      <c r="B2007" s="12">
        <v>2</v>
      </c>
      <c r="C2007" s="12">
        <v>1</v>
      </c>
      <c r="D2007" s="12">
        <v>1</v>
      </c>
      <c r="E2007" s="12" t="s">
        <v>25</v>
      </c>
      <c r="F2007" s="12" t="s">
        <v>52</v>
      </c>
      <c r="G2007" s="12" t="s">
        <v>11</v>
      </c>
      <c r="H2007" s="12">
        <v>9184860</v>
      </c>
      <c r="I2007" s="12" t="s">
        <v>112</v>
      </c>
      <c r="J2007" s="12" t="s">
        <v>113</v>
      </c>
    </row>
    <row r="2008" spans="1:10" ht="70" x14ac:dyDescent="0.2">
      <c r="A2008" s="12" t="s">
        <v>17</v>
      </c>
      <c r="B2008" s="12">
        <v>2</v>
      </c>
      <c r="C2008" s="12">
        <v>1</v>
      </c>
      <c r="D2008" s="12">
        <v>1</v>
      </c>
      <c r="E2008" s="12" t="s">
        <v>368</v>
      </c>
      <c r="F2008" s="12" t="s">
        <v>124</v>
      </c>
      <c r="G2008" s="12" t="s">
        <v>11</v>
      </c>
      <c r="H2008" s="12">
        <v>17266333</v>
      </c>
      <c r="I2008" s="12" t="s">
        <v>2078</v>
      </c>
      <c r="J2008" s="12" t="s">
        <v>2079</v>
      </c>
    </row>
    <row r="2009" spans="1:10" ht="126" x14ac:dyDescent="0.2">
      <c r="A2009" s="12" t="s">
        <v>92</v>
      </c>
      <c r="B2009" s="12">
        <v>2</v>
      </c>
      <c r="C2009" s="12">
        <v>1</v>
      </c>
      <c r="D2009" s="12">
        <v>1</v>
      </c>
      <c r="E2009" s="12" t="s">
        <v>25</v>
      </c>
      <c r="F2009" s="12" t="s">
        <v>594</v>
      </c>
      <c r="G2009" s="12" t="s">
        <v>11</v>
      </c>
      <c r="H2009" s="12">
        <v>11668407</v>
      </c>
      <c r="I2009" s="12" t="s">
        <v>5399</v>
      </c>
      <c r="J2009" s="12" t="s">
        <v>5400</v>
      </c>
    </row>
    <row r="2010" spans="1:10" ht="154" x14ac:dyDescent="0.2">
      <c r="A2010" s="12" t="s">
        <v>99</v>
      </c>
      <c r="B2010" s="12">
        <v>2</v>
      </c>
      <c r="C2010" s="12">
        <v>2</v>
      </c>
      <c r="D2010" s="12">
        <v>0</v>
      </c>
      <c r="E2010" s="12" t="s">
        <v>4260</v>
      </c>
      <c r="F2010" s="12"/>
      <c r="G2010" s="12" t="s">
        <v>11</v>
      </c>
      <c r="H2010" s="12">
        <v>5034598</v>
      </c>
      <c r="I2010" s="12" t="s">
        <v>4261</v>
      </c>
      <c r="J2010" s="12" t="s">
        <v>4262</v>
      </c>
    </row>
    <row r="2011" spans="1:10" ht="70" x14ac:dyDescent="0.2">
      <c r="A2011" s="12" t="s">
        <v>101</v>
      </c>
      <c r="B2011" s="12">
        <v>1</v>
      </c>
      <c r="C2011" s="12">
        <v>1</v>
      </c>
      <c r="D2011" s="12">
        <v>0</v>
      </c>
      <c r="E2011" s="12" t="s">
        <v>25</v>
      </c>
      <c r="F2011" s="12"/>
      <c r="G2011" s="12" t="s">
        <v>11</v>
      </c>
      <c r="H2011" s="12">
        <v>16639883</v>
      </c>
      <c r="I2011" s="12" t="s">
        <v>1361</v>
      </c>
      <c r="J2011" s="12" t="s">
        <v>1362</v>
      </c>
    </row>
    <row r="2012" spans="1:10" ht="56" x14ac:dyDescent="0.2">
      <c r="A2012" s="12" t="s">
        <v>64</v>
      </c>
      <c r="B2012" s="12">
        <v>2</v>
      </c>
      <c r="C2012" s="12">
        <v>1</v>
      </c>
      <c r="D2012" s="12">
        <v>1</v>
      </c>
      <c r="E2012" s="12" t="s">
        <v>1032</v>
      </c>
      <c r="F2012" s="12" t="s">
        <v>34</v>
      </c>
      <c r="G2012" s="12" t="s">
        <v>11</v>
      </c>
      <c r="H2012" s="12">
        <v>9238331</v>
      </c>
      <c r="I2012" s="12" t="s">
        <v>1106</v>
      </c>
      <c r="J2012" s="12" t="s">
        <v>1107</v>
      </c>
    </row>
    <row r="2013" spans="1:10" ht="98" x14ac:dyDescent="0.2">
      <c r="A2013" s="12" t="s">
        <v>50</v>
      </c>
      <c r="B2013" s="12">
        <v>2</v>
      </c>
      <c r="C2013" s="12">
        <v>1</v>
      </c>
      <c r="D2013" s="12">
        <v>1</v>
      </c>
      <c r="E2013" s="12" t="s">
        <v>1051</v>
      </c>
      <c r="F2013" s="12" t="s">
        <v>206</v>
      </c>
      <c r="G2013" s="12" t="s">
        <v>11</v>
      </c>
      <c r="H2013" s="12">
        <v>17034580</v>
      </c>
      <c r="I2013" s="12" t="s">
        <v>677</v>
      </c>
      <c r="J2013" s="12" t="s">
        <v>678</v>
      </c>
    </row>
    <row r="2014" spans="1:10" ht="84" x14ac:dyDescent="0.2">
      <c r="A2014" s="12" t="s">
        <v>143</v>
      </c>
      <c r="B2014" s="12">
        <v>1</v>
      </c>
      <c r="C2014" s="12">
        <v>0</v>
      </c>
      <c r="D2014" s="12">
        <v>1</v>
      </c>
      <c r="E2014" s="12"/>
      <c r="F2014" s="12" t="s">
        <v>352</v>
      </c>
      <c r="G2014" s="12" t="s">
        <v>11</v>
      </c>
      <c r="H2014" s="12">
        <v>9459658</v>
      </c>
      <c r="I2014" s="12" t="s">
        <v>1992</v>
      </c>
      <c r="J2014" s="12" t="s">
        <v>1993</v>
      </c>
    </row>
    <row r="2015" spans="1:10" ht="84" x14ac:dyDescent="0.2">
      <c r="A2015" s="12" t="s">
        <v>50</v>
      </c>
      <c r="B2015" s="12">
        <v>2</v>
      </c>
      <c r="C2015" s="12">
        <v>1</v>
      </c>
      <c r="D2015" s="12">
        <v>1</v>
      </c>
      <c r="E2015" s="12" t="s">
        <v>5401</v>
      </c>
      <c r="F2015" s="12" t="s">
        <v>52</v>
      </c>
      <c r="G2015" s="12" t="s">
        <v>26</v>
      </c>
      <c r="H2015" s="12">
        <v>10079127</v>
      </c>
      <c r="I2015" s="12" t="s">
        <v>3862</v>
      </c>
      <c r="J2015" s="12" t="s">
        <v>3863</v>
      </c>
    </row>
    <row r="2016" spans="1:10" ht="98" x14ac:dyDescent="0.2">
      <c r="A2016" s="12" t="s">
        <v>101</v>
      </c>
      <c r="B2016" s="12">
        <v>3</v>
      </c>
      <c r="C2016" s="12">
        <v>2</v>
      </c>
      <c r="D2016" s="12">
        <v>1</v>
      </c>
      <c r="E2016" s="12" t="s">
        <v>453</v>
      </c>
      <c r="F2016" s="12" t="s">
        <v>213</v>
      </c>
      <c r="G2016" s="12" t="s">
        <v>26</v>
      </c>
      <c r="H2016" s="12">
        <v>7560443</v>
      </c>
      <c r="I2016" s="12" t="s">
        <v>214</v>
      </c>
      <c r="J2016" s="12" t="s">
        <v>215</v>
      </c>
    </row>
    <row r="2017" spans="1:10" ht="84" x14ac:dyDescent="0.2">
      <c r="A2017" s="12" t="s">
        <v>64</v>
      </c>
      <c r="B2017" s="12">
        <v>1</v>
      </c>
      <c r="C2017" s="12">
        <v>1</v>
      </c>
      <c r="D2017" s="12">
        <v>0</v>
      </c>
      <c r="E2017" s="12" t="s">
        <v>756</v>
      </c>
      <c r="F2017" s="12"/>
      <c r="G2017" s="12" t="s">
        <v>11</v>
      </c>
      <c r="H2017" s="12">
        <v>10596243</v>
      </c>
      <c r="I2017" s="12" t="s">
        <v>4272</v>
      </c>
      <c r="J2017" s="12" t="s">
        <v>4273</v>
      </c>
    </row>
    <row r="2018" spans="1:10" ht="70" x14ac:dyDescent="0.2">
      <c r="A2018" s="12" t="s">
        <v>9</v>
      </c>
      <c r="B2018" s="12">
        <v>2</v>
      </c>
      <c r="C2018" s="12">
        <v>1</v>
      </c>
      <c r="D2018" s="12">
        <v>1</v>
      </c>
      <c r="E2018" s="12" t="s">
        <v>106</v>
      </c>
      <c r="F2018" s="12" t="s">
        <v>34</v>
      </c>
      <c r="G2018" s="12" t="s">
        <v>11</v>
      </c>
      <c r="H2018" s="12">
        <v>8228147</v>
      </c>
      <c r="I2018" s="12" t="s">
        <v>2715</v>
      </c>
      <c r="J2018" s="12" t="s">
        <v>2716</v>
      </c>
    </row>
    <row r="2019" spans="1:10" ht="84" x14ac:dyDescent="0.2">
      <c r="A2019" s="12" t="s">
        <v>9</v>
      </c>
      <c r="B2019" s="12">
        <v>2</v>
      </c>
      <c r="C2019" s="12">
        <v>1</v>
      </c>
      <c r="D2019" s="12">
        <v>1</v>
      </c>
      <c r="E2019" s="12" t="s">
        <v>44</v>
      </c>
      <c r="F2019" s="12" t="s">
        <v>34</v>
      </c>
      <c r="G2019" s="12" t="s">
        <v>11</v>
      </c>
      <c r="H2019" s="12">
        <v>9104190</v>
      </c>
      <c r="I2019" s="12" t="s">
        <v>141</v>
      </c>
      <c r="J2019" s="12" t="s">
        <v>142</v>
      </c>
    </row>
    <row r="2020" spans="1:10" ht="98" x14ac:dyDescent="0.2">
      <c r="A2020" s="12" t="s">
        <v>17</v>
      </c>
      <c r="B2020" s="12">
        <v>1</v>
      </c>
      <c r="C2020" s="12">
        <v>1</v>
      </c>
      <c r="D2020" s="12">
        <v>0</v>
      </c>
      <c r="E2020" s="12" t="s">
        <v>93</v>
      </c>
      <c r="F2020" s="12"/>
      <c r="G2020" s="12" t="s">
        <v>11</v>
      </c>
      <c r="H2020" s="12">
        <v>10140648</v>
      </c>
      <c r="I2020" s="12" t="s">
        <v>94</v>
      </c>
      <c r="J2020" s="12" t="s">
        <v>95</v>
      </c>
    </row>
    <row r="2021" spans="1:10" ht="70" x14ac:dyDescent="0.2">
      <c r="A2021" s="12" t="s">
        <v>143</v>
      </c>
      <c r="B2021" s="12">
        <v>3</v>
      </c>
      <c r="C2021" s="12">
        <v>1</v>
      </c>
      <c r="D2021" s="12">
        <v>2</v>
      </c>
      <c r="E2021" s="12" t="s">
        <v>537</v>
      </c>
      <c r="F2021" s="12" t="s">
        <v>985</v>
      </c>
      <c r="G2021" s="12" t="s">
        <v>11</v>
      </c>
      <c r="H2021" s="12">
        <v>11422710</v>
      </c>
      <c r="I2021" s="12" t="s">
        <v>2078</v>
      </c>
      <c r="J2021" s="12" t="s">
        <v>2079</v>
      </c>
    </row>
    <row r="2022" spans="1:10" ht="98" x14ac:dyDescent="0.2">
      <c r="A2022" s="12" t="s">
        <v>9</v>
      </c>
      <c r="B2022" s="12">
        <v>1</v>
      </c>
      <c r="C2022" s="12">
        <v>1</v>
      </c>
      <c r="D2022" s="12">
        <v>0</v>
      </c>
      <c r="E2022" s="12" t="s">
        <v>25</v>
      </c>
      <c r="F2022" s="12"/>
      <c r="G2022" s="12" t="s">
        <v>11</v>
      </c>
      <c r="H2022" s="12">
        <v>3275880</v>
      </c>
      <c r="I2022" s="12" t="s">
        <v>153</v>
      </c>
      <c r="J2022" s="12" t="s">
        <v>154</v>
      </c>
    </row>
    <row r="2023" spans="1:10" ht="140" x14ac:dyDescent="0.2">
      <c r="A2023" s="12" t="s">
        <v>92</v>
      </c>
      <c r="B2023" s="12">
        <v>1</v>
      </c>
      <c r="C2023" s="12">
        <v>1</v>
      </c>
      <c r="D2023" s="12">
        <v>0</v>
      </c>
      <c r="E2023" s="12" t="s">
        <v>25</v>
      </c>
      <c r="F2023" s="12"/>
      <c r="G2023" s="12" t="s">
        <v>11</v>
      </c>
      <c r="H2023" s="12">
        <v>4459704</v>
      </c>
      <c r="I2023" s="12" t="s">
        <v>255</v>
      </c>
      <c r="J2023" s="12" t="s">
        <v>256</v>
      </c>
    </row>
    <row r="2024" spans="1:10" ht="70" x14ac:dyDescent="0.2">
      <c r="A2024" s="12" t="s">
        <v>99</v>
      </c>
      <c r="B2024" s="12">
        <v>2</v>
      </c>
      <c r="C2024" s="12">
        <v>1</v>
      </c>
      <c r="D2024" s="12">
        <v>1</v>
      </c>
      <c r="E2024" s="12" t="s">
        <v>341</v>
      </c>
      <c r="F2024" s="12" t="s">
        <v>34</v>
      </c>
      <c r="G2024" s="12" t="s">
        <v>11</v>
      </c>
      <c r="H2024" s="12">
        <v>5583728</v>
      </c>
      <c r="I2024" s="12" t="s">
        <v>2684</v>
      </c>
      <c r="J2024" s="12" t="s">
        <v>2685</v>
      </c>
    </row>
    <row r="2025" spans="1:10" ht="98" x14ac:dyDescent="0.2">
      <c r="A2025" s="12" t="s">
        <v>17</v>
      </c>
      <c r="B2025" s="12">
        <v>1</v>
      </c>
      <c r="C2025" s="12">
        <v>1</v>
      </c>
      <c r="D2025" s="12">
        <v>0</v>
      </c>
      <c r="E2025" s="12" t="s">
        <v>25</v>
      </c>
      <c r="F2025" s="12"/>
      <c r="G2025" s="12" t="s">
        <v>11</v>
      </c>
      <c r="H2025" s="12">
        <v>5326421</v>
      </c>
      <c r="I2025" s="12" t="s">
        <v>112</v>
      </c>
      <c r="J2025" s="12" t="s">
        <v>113</v>
      </c>
    </row>
    <row r="2026" spans="1:10" ht="98" x14ac:dyDescent="0.2">
      <c r="A2026" s="12" t="s">
        <v>9</v>
      </c>
      <c r="B2026" s="12">
        <v>3</v>
      </c>
      <c r="C2026" s="12">
        <v>1</v>
      </c>
      <c r="D2026" s="12">
        <v>2</v>
      </c>
      <c r="E2026" s="12" t="s">
        <v>25</v>
      </c>
      <c r="F2026" s="12" t="s">
        <v>985</v>
      </c>
      <c r="G2026" s="12" t="s">
        <v>11</v>
      </c>
      <c r="H2026" s="12">
        <v>7438948</v>
      </c>
      <c r="I2026" s="12" t="s">
        <v>722</v>
      </c>
      <c r="J2026" s="12" t="s">
        <v>723</v>
      </c>
    </row>
    <row r="2027" spans="1:10" ht="70" x14ac:dyDescent="0.2">
      <c r="A2027" s="12" t="s">
        <v>99</v>
      </c>
      <c r="B2027" s="12">
        <v>2</v>
      </c>
      <c r="C2027" s="12">
        <v>1</v>
      </c>
      <c r="D2027" s="12">
        <v>1</v>
      </c>
      <c r="E2027" s="12" t="s">
        <v>123</v>
      </c>
      <c r="F2027" s="12" t="s">
        <v>124</v>
      </c>
      <c r="G2027" s="12" t="s">
        <v>11</v>
      </c>
      <c r="H2027" s="12">
        <v>16532068</v>
      </c>
      <c r="I2027" s="12" t="s">
        <v>577</v>
      </c>
      <c r="J2027" s="12" t="s">
        <v>578</v>
      </c>
    </row>
    <row r="2028" spans="1:10" ht="154" x14ac:dyDescent="0.2">
      <c r="A2028" s="12" t="s">
        <v>99</v>
      </c>
      <c r="B2028" s="12">
        <v>1</v>
      </c>
      <c r="C2028" s="12">
        <v>1</v>
      </c>
      <c r="D2028" s="12">
        <v>0</v>
      </c>
      <c r="E2028" s="12" t="s">
        <v>1617</v>
      </c>
      <c r="F2028" s="12"/>
      <c r="G2028" s="12" t="s">
        <v>11</v>
      </c>
      <c r="H2028" s="12">
        <v>8763066</v>
      </c>
      <c r="I2028" s="12" t="s">
        <v>167</v>
      </c>
      <c r="J2028" s="12" t="s">
        <v>168</v>
      </c>
    </row>
    <row r="2029" spans="1:10" ht="154" x14ac:dyDescent="0.2">
      <c r="A2029" s="12" t="s">
        <v>9</v>
      </c>
      <c r="B2029" s="12">
        <v>1</v>
      </c>
      <c r="C2029" s="12">
        <v>0</v>
      </c>
      <c r="D2029" s="12">
        <v>1</v>
      </c>
      <c r="E2029" s="12"/>
      <c r="F2029" s="12" t="s">
        <v>654</v>
      </c>
      <c r="G2029" s="12" t="s">
        <v>26</v>
      </c>
      <c r="H2029" s="12">
        <v>8395170</v>
      </c>
      <c r="I2029" s="12" t="s">
        <v>987</v>
      </c>
      <c r="J2029" s="12" t="s">
        <v>988</v>
      </c>
    </row>
    <row r="2030" spans="1:10" ht="70" x14ac:dyDescent="0.2">
      <c r="A2030" s="12" t="s">
        <v>99</v>
      </c>
      <c r="B2030" s="12">
        <v>2</v>
      </c>
      <c r="C2030" s="12">
        <v>1</v>
      </c>
      <c r="D2030" s="12">
        <v>1</v>
      </c>
      <c r="E2030" s="12" t="s">
        <v>25</v>
      </c>
      <c r="F2030" s="12" t="s">
        <v>654</v>
      </c>
      <c r="G2030" s="12" t="s">
        <v>11</v>
      </c>
      <c r="H2030" s="12">
        <v>4495155</v>
      </c>
      <c r="I2030" s="12" t="s">
        <v>228</v>
      </c>
      <c r="J2030" s="12" t="s">
        <v>229</v>
      </c>
    </row>
    <row r="2031" spans="1:10" ht="84" x14ac:dyDescent="0.2">
      <c r="A2031" s="12" t="s">
        <v>64</v>
      </c>
      <c r="B2031" s="12">
        <v>1</v>
      </c>
      <c r="C2031" s="12">
        <v>0</v>
      </c>
      <c r="D2031" s="12">
        <v>1</v>
      </c>
      <c r="E2031" s="12"/>
      <c r="F2031" s="12" t="s">
        <v>52</v>
      </c>
      <c r="G2031" s="12" t="s">
        <v>26</v>
      </c>
      <c r="H2031" s="12">
        <v>3054792</v>
      </c>
      <c r="I2031" s="12" t="s">
        <v>310</v>
      </c>
      <c r="J2031" s="12" t="s">
        <v>311</v>
      </c>
    </row>
    <row r="2032" spans="1:10" ht="154" x14ac:dyDescent="0.2">
      <c r="A2032" s="12" t="s">
        <v>99</v>
      </c>
      <c r="B2032" s="12">
        <v>1</v>
      </c>
      <c r="C2032" s="12">
        <v>1</v>
      </c>
      <c r="D2032" s="12">
        <v>0</v>
      </c>
      <c r="E2032" s="12" t="s">
        <v>640</v>
      </c>
      <c r="F2032" s="12"/>
      <c r="G2032" s="12" t="s">
        <v>11</v>
      </c>
      <c r="H2032" s="12">
        <v>7356759</v>
      </c>
      <c r="I2032" s="12" t="s">
        <v>1547</v>
      </c>
      <c r="J2032" s="12" t="s">
        <v>1548</v>
      </c>
    </row>
    <row r="2033" spans="1:10" ht="84" x14ac:dyDescent="0.2">
      <c r="A2033" s="12" t="s">
        <v>582</v>
      </c>
      <c r="B2033" s="12">
        <v>2</v>
      </c>
      <c r="C2033" s="12">
        <v>1</v>
      </c>
      <c r="D2033" s="12">
        <v>1</v>
      </c>
      <c r="E2033" s="12" t="s">
        <v>44</v>
      </c>
      <c r="F2033" s="12" t="s">
        <v>34</v>
      </c>
      <c r="G2033" s="12" t="s">
        <v>11</v>
      </c>
      <c r="H2033" s="12">
        <v>4407516</v>
      </c>
      <c r="I2033" s="12" t="s">
        <v>141</v>
      </c>
      <c r="J2033" s="12" t="s">
        <v>142</v>
      </c>
    </row>
    <row r="2034" spans="1:10" ht="70" x14ac:dyDescent="0.2">
      <c r="A2034" s="12" t="s">
        <v>101</v>
      </c>
      <c r="B2034" s="12">
        <v>1</v>
      </c>
      <c r="C2034" s="12">
        <v>1</v>
      </c>
      <c r="D2034" s="12">
        <v>0</v>
      </c>
      <c r="E2034" s="12" t="s">
        <v>3068</v>
      </c>
      <c r="F2034" s="12"/>
      <c r="G2034" s="12" t="s">
        <v>11</v>
      </c>
      <c r="H2034" s="12">
        <v>8426678</v>
      </c>
      <c r="I2034" s="12" t="s">
        <v>2506</v>
      </c>
      <c r="J2034" s="12" t="s">
        <v>2507</v>
      </c>
    </row>
    <row r="2035" spans="1:10" ht="84" x14ac:dyDescent="0.2">
      <c r="A2035" s="12" t="s">
        <v>582</v>
      </c>
      <c r="B2035" s="12">
        <v>2</v>
      </c>
      <c r="C2035" s="12">
        <v>1</v>
      </c>
      <c r="D2035" s="12">
        <v>1</v>
      </c>
      <c r="E2035" s="12" t="s">
        <v>341</v>
      </c>
      <c r="F2035" s="12" t="s">
        <v>34</v>
      </c>
      <c r="G2035" s="12" t="s">
        <v>11</v>
      </c>
      <c r="H2035" s="12">
        <v>7621192</v>
      </c>
      <c r="I2035" s="12" t="s">
        <v>646</v>
      </c>
      <c r="J2035" s="12" t="s">
        <v>647</v>
      </c>
    </row>
    <row r="2036" spans="1:10" ht="42" x14ac:dyDescent="0.2">
      <c r="A2036" s="12" t="s">
        <v>101</v>
      </c>
      <c r="B2036" s="12">
        <v>1</v>
      </c>
      <c r="C2036" s="12">
        <v>1</v>
      </c>
      <c r="D2036" s="12">
        <v>0</v>
      </c>
      <c r="E2036" s="12" t="s">
        <v>25</v>
      </c>
      <c r="F2036" s="12"/>
      <c r="G2036" s="12" t="s">
        <v>11</v>
      </c>
      <c r="H2036" s="12">
        <v>7836451</v>
      </c>
      <c r="I2036" s="12" t="s">
        <v>486</v>
      </c>
      <c r="J2036" s="12" t="s">
        <v>487</v>
      </c>
    </row>
    <row r="2037" spans="1:10" ht="126" x14ac:dyDescent="0.2">
      <c r="A2037" s="12" t="s">
        <v>9</v>
      </c>
      <c r="B2037" s="12">
        <v>2</v>
      </c>
      <c r="C2037" s="12">
        <v>1</v>
      </c>
      <c r="D2037" s="12">
        <v>1</v>
      </c>
      <c r="E2037" s="12" t="s">
        <v>25</v>
      </c>
      <c r="F2037" s="12" t="s">
        <v>206</v>
      </c>
      <c r="G2037" s="12" t="s">
        <v>11</v>
      </c>
      <c r="H2037" s="12">
        <v>7469922</v>
      </c>
      <c r="I2037" s="12" t="s">
        <v>19</v>
      </c>
      <c r="J2037" s="12" t="s">
        <v>20</v>
      </c>
    </row>
    <row r="2038" spans="1:10" ht="126" x14ac:dyDescent="0.2">
      <c r="A2038" s="12" t="s">
        <v>117</v>
      </c>
      <c r="B2038" s="12">
        <v>2</v>
      </c>
      <c r="C2038" s="12">
        <v>2</v>
      </c>
      <c r="D2038" s="12">
        <v>0</v>
      </c>
      <c r="E2038" s="12" t="s">
        <v>71</v>
      </c>
      <c r="F2038" s="12"/>
      <c r="G2038" s="12" t="s">
        <v>11</v>
      </c>
      <c r="H2038" s="12">
        <v>3000000</v>
      </c>
      <c r="I2038" s="12" t="s">
        <v>66</v>
      </c>
      <c r="J2038" s="12" t="s">
        <v>67</v>
      </c>
    </row>
    <row r="2039" spans="1:10" ht="70" x14ac:dyDescent="0.2">
      <c r="A2039" s="12" t="s">
        <v>77</v>
      </c>
      <c r="B2039" s="12">
        <v>0</v>
      </c>
      <c r="C2039" s="12">
        <v>0</v>
      </c>
      <c r="D2039" s="12">
        <v>0</v>
      </c>
      <c r="E2039" s="12"/>
      <c r="F2039" s="12"/>
      <c r="G2039" s="12" t="s">
        <v>26</v>
      </c>
      <c r="H2039" s="12">
        <v>3470908</v>
      </c>
      <c r="I2039" s="12" t="s">
        <v>4305</v>
      </c>
      <c r="J2039" s="12" t="s">
        <v>4306</v>
      </c>
    </row>
    <row r="2040" spans="1:10" ht="140" x14ac:dyDescent="0.2">
      <c r="A2040" s="12" t="s">
        <v>9</v>
      </c>
      <c r="B2040" s="12">
        <v>1</v>
      </c>
      <c r="C2040" s="12">
        <v>1</v>
      </c>
      <c r="D2040" s="12">
        <v>0</v>
      </c>
      <c r="E2040" s="12" t="s">
        <v>351</v>
      </c>
      <c r="F2040" s="12"/>
      <c r="G2040" s="12" t="s">
        <v>11</v>
      </c>
      <c r="H2040" s="12">
        <v>4563762</v>
      </c>
      <c r="I2040" s="12" t="s">
        <v>35</v>
      </c>
      <c r="J2040" s="12" t="s">
        <v>36</v>
      </c>
    </row>
    <row r="2041" spans="1:10" ht="84" x14ac:dyDescent="0.2">
      <c r="A2041" s="12" t="s">
        <v>9</v>
      </c>
      <c r="B2041" s="12">
        <v>2</v>
      </c>
      <c r="C2041" s="12">
        <v>1</v>
      </c>
      <c r="D2041" s="12">
        <v>1</v>
      </c>
      <c r="E2041" s="12" t="s">
        <v>896</v>
      </c>
      <c r="F2041" s="12" t="s">
        <v>897</v>
      </c>
      <c r="G2041" s="12" t="s">
        <v>11</v>
      </c>
      <c r="H2041" s="12">
        <v>5596237</v>
      </c>
      <c r="I2041" s="12" t="s">
        <v>1006</v>
      </c>
      <c r="J2041" s="12" t="s">
        <v>1007</v>
      </c>
    </row>
    <row r="2042" spans="1:10" ht="84" x14ac:dyDescent="0.2">
      <c r="A2042" s="12" t="s">
        <v>9</v>
      </c>
      <c r="B2042" s="12">
        <v>2</v>
      </c>
      <c r="C2042" s="12">
        <v>0</v>
      </c>
      <c r="D2042" s="12">
        <v>2</v>
      </c>
      <c r="E2042" s="12"/>
      <c r="F2042" s="12" t="s">
        <v>2497</v>
      </c>
      <c r="G2042" s="12" t="s">
        <v>11</v>
      </c>
      <c r="H2042" s="12">
        <v>15731131</v>
      </c>
      <c r="I2042" s="12" t="s">
        <v>3348</v>
      </c>
      <c r="J2042" s="12" t="s">
        <v>3349</v>
      </c>
    </row>
    <row r="2043" spans="1:10" ht="140" x14ac:dyDescent="0.2">
      <c r="A2043" s="12" t="s">
        <v>24</v>
      </c>
      <c r="B2043" s="12">
        <v>1</v>
      </c>
      <c r="C2043" s="12">
        <v>1</v>
      </c>
      <c r="D2043" s="12">
        <v>0</v>
      </c>
      <c r="E2043" s="12" t="s">
        <v>351</v>
      </c>
      <c r="F2043" s="12"/>
      <c r="G2043" s="12" t="s">
        <v>11</v>
      </c>
      <c r="H2043" s="12">
        <v>16936114</v>
      </c>
      <c r="I2043" s="12" t="s">
        <v>35</v>
      </c>
      <c r="J2043" s="12" t="s">
        <v>36</v>
      </c>
    </row>
    <row r="2044" spans="1:10" ht="112" x14ac:dyDescent="0.2">
      <c r="A2044" s="12" t="s">
        <v>101</v>
      </c>
      <c r="B2044" s="12">
        <v>2</v>
      </c>
      <c r="C2044" s="12">
        <v>1</v>
      </c>
      <c r="D2044" s="12">
        <v>1</v>
      </c>
      <c r="E2044" s="12" t="s">
        <v>25</v>
      </c>
      <c r="F2044" s="12" t="s">
        <v>79</v>
      </c>
      <c r="G2044" s="12" t="s">
        <v>11</v>
      </c>
      <c r="H2044" s="12">
        <v>13416032</v>
      </c>
      <c r="I2044" s="12" t="s">
        <v>58</v>
      </c>
      <c r="J2044" s="12" t="s">
        <v>59</v>
      </c>
    </row>
    <row r="2045" spans="1:10" ht="98" x14ac:dyDescent="0.2">
      <c r="A2045" s="12" t="s">
        <v>24</v>
      </c>
      <c r="B2045" s="12">
        <v>1</v>
      </c>
      <c r="C2045" s="12">
        <v>0</v>
      </c>
      <c r="D2045" s="12">
        <v>1</v>
      </c>
      <c r="E2045" s="12"/>
      <c r="F2045" s="12" t="s">
        <v>654</v>
      </c>
      <c r="G2045" s="12" t="s">
        <v>26</v>
      </c>
      <c r="H2045" s="12">
        <v>6173960</v>
      </c>
      <c r="I2045" s="12" t="s">
        <v>136</v>
      </c>
      <c r="J2045" s="12" t="s">
        <v>137</v>
      </c>
    </row>
    <row r="2046" spans="1:10" ht="112" x14ac:dyDescent="0.2">
      <c r="A2046" s="12" t="s">
        <v>17</v>
      </c>
      <c r="B2046" s="12">
        <v>1</v>
      </c>
      <c r="C2046" s="12">
        <v>1</v>
      </c>
      <c r="D2046" s="12">
        <v>0</v>
      </c>
      <c r="E2046" s="12" t="s">
        <v>351</v>
      </c>
      <c r="F2046" s="12"/>
      <c r="G2046" s="12" t="s">
        <v>11</v>
      </c>
      <c r="H2046" s="12">
        <v>6715244</v>
      </c>
      <c r="I2046" s="12" t="s">
        <v>4016</v>
      </c>
      <c r="J2046" s="12" t="s">
        <v>4017</v>
      </c>
    </row>
    <row r="2047" spans="1:10" ht="84" x14ac:dyDescent="0.2">
      <c r="A2047" s="12" t="s">
        <v>92</v>
      </c>
      <c r="B2047" s="12">
        <v>1</v>
      </c>
      <c r="C2047" s="12">
        <v>0</v>
      </c>
      <c r="D2047" s="12">
        <v>1</v>
      </c>
      <c r="E2047" s="12"/>
      <c r="F2047" s="12" t="s">
        <v>654</v>
      </c>
      <c r="G2047" s="12" t="s">
        <v>26</v>
      </c>
      <c r="H2047" s="12">
        <v>12000000</v>
      </c>
      <c r="I2047" s="12" t="s">
        <v>287</v>
      </c>
      <c r="J2047" s="12" t="s">
        <v>288</v>
      </c>
    </row>
    <row r="2048" spans="1:10" ht="98" x14ac:dyDescent="0.2">
      <c r="A2048" s="12" t="s">
        <v>9</v>
      </c>
      <c r="B2048" s="12">
        <v>0</v>
      </c>
      <c r="C2048" s="12">
        <v>0</v>
      </c>
      <c r="D2048" s="12">
        <v>0</v>
      </c>
      <c r="E2048" s="12"/>
      <c r="F2048" s="12"/>
      <c r="G2048" s="12" t="s">
        <v>26</v>
      </c>
      <c r="H2048" s="12">
        <v>9220082</v>
      </c>
      <c r="I2048" s="12" t="s">
        <v>4326</v>
      </c>
      <c r="J2048" s="12" t="s">
        <v>4327</v>
      </c>
    </row>
    <row r="2049" spans="1:10" ht="56" x14ac:dyDescent="0.2">
      <c r="A2049" s="12" t="s">
        <v>9</v>
      </c>
      <c r="B2049" s="12">
        <v>2</v>
      </c>
      <c r="C2049" s="12">
        <v>1</v>
      </c>
      <c r="D2049" s="12">
        <v>1</v>
      </c>
      <c r="E2049" s="12" t="s">
        <v>25</v>
      </c>
      <c r="F2049" s="12" t="s">
        <v>213</v>
      </c>
      <c r="G2049" s="12" t="s">
        <v>26</v>
      </c>
      <c r="H2049" s="12">
        <v>9076922</v>
      </c>
      <c r="I2049" s="12" t="s">
        <v>214</v>
      </c>
      <c r="J2049" s="12" t="s">
        <v>215</v>
      </c>
    </row>
    <row r="2050" spans="1:10" ht="42" x14ac:dyDescent="0.2">
      <c r="A2050" s="12" t="s">
        <v>85</v>
      </c>
      <c r="B2050" s="12">
        <v>1</v>
      </c>
      <c r="C2050" s="12">
        <v>0</v>
      </c>
      <c r="D2050" s="12">
        <v>1</v>
      </c>
      <c r="E2050" s="12"/>
      <c r="F2050" s="12" t="s">
        <v>52</v>
      </c>
      <c r="G2050" s="12" t="s">
        <v>26</v>
      </c>
      <c r="H2050" s="12">
        <v>12728087</v>
      </c>
      <c r="I2050" s="12" t="s">
        <v>4334</v>
      </c>
      <c r="J2050" s="12" t="s">
        <v>4335</v>
      </c>
    </row>
    <row r="2051" spans="1:10" ht="154" x14ac:dyDescent="0.2">
      <c r="A2051" s="12" t="s">
        <v>9</v>
      </c>
      <c r="B2051" s="12">
        <v>1</v>
      </c>
      <c r="C2051" s="12">
        <v>0</v>
      </c>
      <c r="D2051" s="12">
        <v>1</v>
      </c>
      <c r="E2051" s="12"/>
      <c r="F2051" s="12" t="s">
        <v>52</v>
      </c>
      <c r="G2051" s="12" t="s">
        <v>26</v>
      </c>
      <c r="H2051" s="12">
        <v>7434189</v>
      </c>
      <c r="I2051" s="12" t="s">
        <v>4338</v>
      </c>
      <c r="J2051" s="12" t="s">
        <v>4339</v>
      </c>
    </row>
    <row r="2052" spans="1:10" ht="56" x14ac:dyDescent="0.2">
      <c r="A2052" s="12" t="s">
        <v>64</v>
      </c>
      <c r="B2052" s="12">
        <v>3</v>
      </c>
      <c r="C2052" s="12">
        <v>2</v>
      </c>
      <c r="D2052" s="12">
        <v>1</v>
      </c>
      <c r="E2052" s="12" t="s">
        <v>40</v>
      </c>
      <c r="F2052" s="12" t="s">
        <v>34</v>
      </c>
      <c r="G2052" s="12" t="s">
        <v>11</v>
      </c>
      <c r="H2052" s="12">
        <v>13682308</v>
      </c>
      <c r="I2052" s="12" t="s">
        <v>363</v>
      </c>
      <c r="J2052" s="12" t="s">
        <v>364</v>
      </c>
    </row>
    <row r="2053" spans="1:10" ht="84" x14ac:dyDescent="0.2">
      <c r="A2053" s="12" t="s">
        <v>92</v>
      </c>
      <c r="B2053" s="12">
        <v>1</v>
      </c>
      <c r="C2053" s="12">
        <v>1</v>
      </c>
      <c r="D2053" s="12">
        <v>0</v>
      </c>
      <c r="E2053" s="12" t="s">
        <v>25</v>
      </c>
      <c r="F2053" s="12"/>
      <c r="G2053" s="12" t="s">
        <v>11</v>
      </c>
      <c r="H2053" s="12">
        <v>9404178</v>
      </c>
      <c r="I2053" s="12" t="s">
        <v>2468</v>
      </c>
      <c r="J2053" s="12" t="s">
        <v>2469</v>
      </c>
    </row>
    <row r="2054" spans="1:10" ht="126" x14ac:dyDescent="0.2">
      <c r="A2054" s="12" t="s">
        <v>9</v>
      </c>
      <c r="B2054" s="12">
        <v>2</v>
      </c>
      <c r="C2054" s="12">
        <v>2</v>
      </c>
      <c r="D2054" s="12">
        <v>0</v>
      </c>
      <c r="E2054" s="12" t="s">
        <v>71</v>
      </c>
      <c r="F2054" s="12"/>
      <c r="G2054" s="12" t="s">
        <v>11</v>
      </c>
      <c r="H2054" s="12">
        <v>11222881</v>
      </c>
      <c r="I2054" s="12" t="s">
        <v>58</v>
      </c>
      <c r="J2054" s="12" t="s">
        <v>59</v>
      </c>
    </row>
    <row r="2055" spans="1:10" ht="112" x14ac:dyDescent="0.2">
      <c r="A2055" s="12" t="s">
        <v>101</v>
      </c>
      <c r="B2055" s="12">
        <v>2</v>
      </c>
      <c r="C2055" s="12">
        <v>1</v>
      </c>
      <c r="D2055" s="12">
        <v>1</v>
      </c>
      <c r="E2055" s="12" t="s">
        <v>93</v>
      </c>
      <c r="F2055" s="12" t="s">
        <v>52</v>
      </c>
      <c r="G2055" s="12" t="s">
        <v>11</v>
      </c>
      <c r="H2055" s="12">
        <v>7606670</v>
      </c>
      <c r="I2055" s="12" t="s">
        <v>1858</v>
      </c>
      <c r="J2055" s="12" t="s">
        <v>1859</v>
      </c>
    </row>
    <row r="2056" spans="1:10" ht="112" x14ac:dyDescent="0.2">
      <c r="A2056" s="12" t="s">
        <v>117</v>
      </c>
      <c r="B2056" s="12">
        <v>2</v>
      </c>
      <c r="C2056" s="12">
        <v>1</v>
      </c>
      <c r="D2056" s="12">
        <v>1</v>
      </c>
      <c r="E2056" s="12" t="s">
        <v>273</v>
      </c>
      <c r="F2056" s="12" t="s">
        <v>34</v>
      </c>
      <c r="G2056" s="12" t="s">
        <v>11</v>
      </c>
      <c r="H2056" s="12">
        <v>6932424</v>
      </c>
      <c r="I2056" s="12" t="s">
        <v>274</v>
      </c>
      <c r="J2056" s="12" t="s">
        <v>275</v>
      </c>
    </row>
    <row r="2057" spans="1:10" ht="84" x14ac:dyDescent="0.2">
      <c r="A2057" s="12" t="s">
        <v>117</v>
      </c>
      <c r="B2057" s="12">
        <v>2</v>
      </c>
      <c r="C2057" s="12">
        <v>1</v>
      </c>
      <c r="D2057" s="12">
        <v>1</v>
      </c>
      <c r="E2057" s="12" t="s">
        <v>51</v>
      </c>
      <c r="F2057" s="12" t="s">
        <v>52</v>
      </c>
      <c r="G2057" s="12" t="s">
        <v>11</v>
      </c>
      <c r="H2057" s="12">
        <v>3571844</v>
      </c>
      <c r="I2057" s="12" t="s">
        <v>53</v>
      </c>
      <c r="J2057" s="12" t="s">
        <v>54</v>
      </c>
    </row>
    <row r="2058" spans="1:10" ht="140" x14ac:dyDescent="0.2">
      <c r="A2058" s="12" t="s">
        <v>9</v>
      </c>
      <c r="B2058" s="12">
        <v>2</v>
      </c>
      <c r="C2058" s="12">
        <v>1</v>
      </c>
      <c r="D2058" s="12">
        <v>1</v>
      </c>
      <c r="E2058" s="12" t="s">
        <v>341</v>
      </c>
      <c r="F2058" s="12" t="s">
        <v>34</v>
      </c>
      <c r="G2058" s="12" t="s">
        <v>11</v>
      </c>
      <c r="H2058" s="12">
        <v>1014655</v>
      </c>
      <c r="I2058" s="12" t="s">
        <v>160</v>
      </c>
      <c r="J2058" s="12" t="s">
        <v>161</v>
      </c>
    </row>
    <row r="2059" spans="1:10" ht="98" x14ac:dyDescent="0.2">
      <c r="A2059" s="12" t="s">
        <v>77</v>
      </c>
      <c r="B2059" s="12">
        <v>4</v>
      </c>
      <c r="C2059" s="12">
        <v>2</v>
      </c>
      <c r="D2059" s="12">
        <v>2</v>
      </c>
      <c r="E2059" s="12" t="s">
        <v>4349</v>
      </c>
      <c r="F2059" s="12" t="s">
        <v>239</v>
      </c>
      <c r="G2059" s="12" t="s">
        <v>11</v>
      </c>
      <c r="H2059" s="12">
        <v>15636059</v>
      </c>
      <c r="I2059" s="12" t="s">
        <v>186</v>
      </c>
      <c r="J2059" s="12" t="s">
        <v>187</v>
      </c>
    </row>
    <row r="2060" spans="1:10" ht="126" x14ac:dyDescent="0.2">
      <c r="A2060" s="12" t="s">
        <v>9</v>
      </c>
      <c r="B2060" s="12">
        <v>3</v>
      </c>
      <c r="C2060" s="12">
        <v>2</v>
      </c>
      <c r="D2060" s="12">
        <v>1</v>
      </c>
      <c r="E2060" s="12" t="s">
        <v>71</v>
      </c>
      <c r="F2060" s="12" t="s">
        <v>206</v>
      </c>
      <c r="G2060" s="12" t="s">
        <v>11</v>
      </c>
      <c r="H2060" s="12">
        <v>17288224</v>
      </c>
      <c r="I2060" s="12" t="s">
        <v>1111</v>
      </c>
      <c r="J2060" s="12" t="s">
        <v>1112</v>
      </c>
    </row>
    <row r="2061" spans="1:10" ht="84" x14ac:dyDescent="0.2">
      <c r="A2061" s="12" t="s">
        <v>92</v>
      </c>
      <c r="B2061" s="12">
        <v>2</v>
      </c>
      <c r="C2061" s="12">
        <v>1</v>
      </c>
      <c r="D2061" s="12">
        <v>1</v>
      </c>
      <c r="E2061" s="12" t="s">
        <v>44</v>
      </c>
      <c r="F2061" s="12" t="s">
        <v>34</v>
      </c>
      <c r="G2061" s="12" t="s">
        <v>11</v>
      </c>
      <c r="H2061" s="12">
        <v>4818154</v>
      </c>
      <c r="I2061" s="12" t="s">
        <v>141</v>
      </c>
      <c r="J2061" s="12" t="s">
        <v>142</v>
      </c>
    </row>
    <row r="2062" spans="1:10" ht="56" x14ac:dyDescent="0.2">
      <c r="A2062" s="12" t="s">
        <v>9</v>
      </c>
      <c r="B2062" s="12">
        <v>1</v>
      </c>
      <c r="C2062" s="12">
        <v>0</v>
      </c>
      <c r="D2062" s="12">
        <v>1</v>
      </c>
      <c r="E2062" s="12"/>
      <c r="F2062" s="12" t="s">
        <v>213</v>
      </c>
      <c r="G2062" s="12" t="s">
        <v>26</v>
      </c>
      <c r="H2062" s="12">
        <v>22535470</v>
      </c>
      <c r="I2062" s="12" t="s">
        <v>214</v>
      </c>
      <c r="J2062" s="12" t="s">
        <v>215</v>
      </c>
    </row>
    <row r="2063" spans="1:10" ht="84" x14ac:dyDescent="0.2">
      <c r="A2063" s="12" t="s">
        <v>9</v>
      </c>
      <c r="B2063" s="12">
        <v>1</v>
      </c>
      <c r="C2063" s="12">
        <v>0</v>
      </c>
      <c r="D2063" s="12">
        <v>1</v>
      </c>
      <c r="E2063" s="12"/>
      <c r="F2063" s="12" t="s">
        <v>124</v>
      </c>
      <c r="G2063" s="12" t="s">
        <v>26</v>
      </c>
      <c r="H2063" s="12">
        <v>12453178</v>
      </c>
      <c r="I2063" s="12" t="s">
        <v>641</v>
      </c>
      <c r="J2063" s="12" t="s">
        <v>642</v>
      </c>
    </row>
    <row r="2064" spans="1:10" ht="70" x14ac:dyDescent="0.2">
      <c r="A2064" s="12" t="s">
        <v>9</v>
      </c>
      <c r="B2064" s="12">
        <v>2</v>
      </c>
      <c r="C2064" s="12">
        <v>1</v>
      </c>
      <c r="D2064" s="12">
        <v>1</v>
      </c>
      <c r="E2064" s="12" t="s">
        <v>123</v>
      </c>
      <c r="F2064" s="12" t="s">
        <v>124</v>
      </c>
      <c r="G2064" s="12" t="s">
        <v>11</v>
      </c>
      <c r="H2064" s="12">
        <v>12801352</v>
      </c>
      <c r="I2064" s="12" t="s">
        <v>1484</v>
      </c>
      <c r="J2064" s="12" t="s">
        <v>1485</v>
      </c>
    </row>
    <row r="2065" spans="1:10" ht="140" x14ac:dyDescent="0.2">
      <c r="A2065" s="12" t="s">
        <v>9</v>
      </c>
      <c r="B2065" s="12">
        <v>1</v>
      </c>
      <c r="C2065" s="12">
        <v>0</v>
      </c>
      <c r="D2065" s="12">
        <v>1</v>
      </c>
      <c r="E2065" s="12"/>
      <c r="F2065" s="12" t="s">
        <v>34</v>
      </c>
      <c r="G2065" s="12" t="s">
        <v>11</v>
      </c>
      <c r="H2065" s="12">
        <v>3840000</v>
      </c>
      <c r="I2065" s="12" t="s">
        <v>35</v>
      </c>
      <c r="J2065" s="12" t="s">
        <v>36</v>
      </c>
    </row>
    <row r="2066" spans="1:10" ht="70" x14ac:dyDescent="0.2">
      <c r="A2066" s="12" t="s">
        <v>550</v>
      </c>
      <c r="B2066" s="12">
        <v>2</v>
      </c>
      <c r="C2066" s="12">
        <v>1</v>
      </c>
      <c r="D2066" s="12">
        <v>1</v>
      </c>
      <c r="E2066" s="12" t="s">
        <v>123</v>
      </c>
      <c r="F2066" s="12" t="s">
        <v>124</v>
      </c>
      <c r="G2066" s="12" t="s">
        <v>11</v>
      </c>
      <c r="H2066" s="12">
        <v>14208998</v>
      </c>
      <c r="I2066" s="12" t="s">
        <v>125</v>
      </c>
      <c r="J2066" s="12" t="s">
        <v>126</v>
      </c>
    </row>
    <row r="2067" spans="1:10" ht="84" x14ac:dyDescent="0.2">
      <c r="A2067" s="12" t="s">
        <v>101</v>
      </c>
      <c r="B2067" s="12">
        <v>1</v>
      </c>
      <c r="C2067" s="12">
        <v>1</v>
      </c>
      <c r="D2067" s="12">
        <v>0</v>
      </c>
      <c r="E2067" s="12" t="s">
        <v>25</v>
      </c>
      <c r="F2067" s="12"/>
      <c r="G2067" s="12" t="s">
        <v>11</v>
      </c>
      <c r="H2067" s="12">
        <v>4300559</v>
      </c>
      <c r="I2067" s="12" t="s">
        <v>310</v>
      </c>
      <c r="J2067" s="12" t="s">
        <v>311</v>
      </c>
    </row>
    <row r="2068" spans="1:10" ht="154" x14ac:dyDescent="0.2">
      <c r="A2068" s="12" t="s">
        <v>32</v>
      </c>
      <c r="B2068" s="12">
        <v>3</v>
      </c>
      <c r="C2068" s="12">
        <v>3</v>
      </c>
      <c r="D2068" s="12">
        <v>0</v>
      </c>
      <c r="E2068" s="12" t="s">
        <v>2411</v>
      </c>
      <c r="F2068" s="12"/>
      <c r="G2068" s="12" t="s">
        <v>11</v>
      </c>
      <c r="H2068" s="12">
        <v>13916509</v>
      </c>
      <c r="I2068" s="12" t="s">
        <v>479</v>
      </c>
      <c r="J2068" s="12" t="s">
        <v>480</v>
      </c>
    </row>
    <row r="2069" spans="1:10" ht="70" x14ac:dyDescent="0.2">
      <c r="A2069" s="12" t="s">
        <v>50</v>
      </c>
      <c r="B2069" s="12">
        <v>1</v>
      </c>
      <c r="C2069" s="12">
        <v>0</v>
      </c>
      <c r="D2069" s="12">
        <v>1</v>
      </c>
      <c r="E2069" s="12"/>
      <c r="F2069" s="12" t="s">
        <v>52</v>
      </c>
      <c r="G2069" s="12" t="s">
        <v>26</v>
      </c>
      <c r="H2069" s="12">
        <v>10289508</v>
      </c>
      <c r="I2069" s="12" t="s">
        <v>2460</v>
      </c>
      <c r="J2069" s="12" t="s">
        <v>2461</v>
      </c>
    </row>
    <row r="2070" spans="1:10" ht="84" x14ac:dyDescent="0.2">
      <c r="A2070" s="12" t="s">
        <v>50</v>
      </c>
      <c r="B2070" s="12">
        <v>1</v>
      </c>
      <c r="C2070" s="12">
        <v>1</v>
      </c>
      <c r="D2070" s="12">
        <v>0</v>
      </c>
      <c r="E2070" s="12" t="s">
        <v>25</v>
      </c>
      <c r="F2070" s="12"/>
      <c r="G2070" s="12" t="s">
        <v>11</v>
      </c>
      <c r="H2070" s="12">
        <v>5281562</v>
      </c>
      <c r="I2070" s="12" t="s">
        <v>3786</v>
      </c>
      <c r="J2070" s="12" t="s">
        <v>3787</v>
      </c>
    </row>
    <row r="2071" spans="1:10" ht="70" x14ac:dyDescent="0.2">
      <c r="A2071" s="12" t="s">
        <v>9</v>
      </c>
      <c r="B2071" s="12">
        <v>2</v>
      </c>
      <c r="C2071" s="12">
        <v>1</v>
      </c>
      <c r="D2071" s="12">
        <v>1</v>
      </c>
      <c r="E2071" s="12" t="s">
        <v>351</v>
      </c>
      <c r="F2071" s="12" t="s">
        <v>897</v>
      </c>
      <c r="G2071" s="12" t="s">
        <v>11</v>
      </c>
      <c r="H2071" s="12">
        <v>10453812</v>
      </c>
      <c r="I2071" s="12" t="s">
        <v>3624</v>
      </c>
      <c r="J2071" s="12" t="s">
        <v>3625</v>
      </c>
    </row>
    <row r="2072" spans="1:10" ht="84" x14ac:dyDescent="0.2">
      <c r="A2072" s="12" t="s">
        <v>17</v>
      </c>
      <c r="B2072" s="12">
        <v>2</v>
      </c>
      <c r="C2072" s="12">
        <v>1</v>
      </c>
      <c r="D2072" s="12">
        <v>1</v>
      </c>
      <c r="E2072" s="12" t="s">
        <v>44</v>
      </c>
      <c r="F2072" s="12" t="s">
        <v>34</v>
      </c>
      <c r="G2072" s="12" t="s">
        <v>11</v>
      </c>
      <c r="H2072" s="12">
        <v>3566901</v>
      </c>
      <c r="I2072" s="12" t="s">
        <v>141</v>
      </c>
      <c r="J2072" s="12" t="s">
        <v>142</v>
      </c>
    </row>
    <row r="2073" spans="1:10" ht="126" x14ac:dyDescent="0.2">
      <c r="A2073" s="12" t="s">
        <v>99</v>
      </c>
      <c r="B2073" s="12">
        <v>2</v>
      </c>
      <c r="C2073" s="12">
        <v>2</v>
      </c>
      <c r="D2073" s="12">
        <v>0</v>
      </c>
      <c r="E2073" s="12" t="s">
        <v>71</v>
      </c>
      <c r="F2073" s="12"/>
      <c r="G2073" s="12" t="s">
        <v>11</v>
      </c>
      <c r="H2073" s="12">
        <v>6728504</v>
      </c>
      <c r="I2073" s="12" t="s">
        <v>1106</v>
      </c>
      <c r="J2073" s="12" t="s">
        <v>1107</v>
      </c>
    </row>
    <row r="2074" spans="1:10" ht="154" x14ac:dyDescent="0.2">
      <c r="A2074" s="12" t="s">
        <v>99</v>
      </c>
      <c r="B2074" s="12">
        <v>1</v>
      </c>
      <c r="C2074" s="12">
        <v>1</v>
      </c>
      <c r="D2074" s="12">
        <v>0</v>
      </c>
      <c r="E2074" s="12" t="s">
        <v>640</v>
      </c>
      <c r="F2074" s="12"/>
      <c r="G2074" s="12" t="s">
        <v>11</v>
      </c>
      <c r="H2074" s="12">
        <v>13000000</v>
      </c>
      <c r="I2074" s="12" t="s">
        <v>1547</v>
      </c>
      <c r="J2074" s="12" t="s">
        <v>1548</v>
      </c>
    </row>
    <row r="2075" spans="1:10" ht="84" x14ac:dyDescent="0.2">
      <c r="A2075" s="12" t="s">
        <v>101</v>
      </c>
      <c r="B2075" s="12">
        <v>2</v>
      </c>
      <c r="C2075" s="12">
        <v>1</v>
      </c>
      <c r="D2075" s="12">
        <v>1</v>
      </c>
      <c r="E2075" s="12" t="s">
        <v>25</v>
      </c>
      <c r="F2075" s="12" t="s">
        <v>159</v>
      </c>
      <c r="G2075" s="12" t="s">
        <v>11</v>
      </c>
      <c r="H2075" s="12">
        <v>22525512</v>
      </c>
      <c r="I2075" s="12" t="s">
        <v>310</v>
      </c>
      <c r="J2075" s="12" t="s">
        <v>311</v>
      </c>
    </row>
    <row r="2076" spans="1:10" ht="84" x14ac:dyDescent="0.2">
      <c r="A2076" s="12" t="s">
        <v>85</v>
      </c>
      <c r="B2076" s="12">
        <v>2</v>
      </c>
      <c r="C2076" s="12">
        <v>1</v>
      </c>
      <c r="D2076" s="12">
        <v>1</v>
      </c>
      <c r="E2076" s="12" t="s">
        <v>44</v>
      </c>
      <c r="F2076" s="12" t="s">
        <v>34</v>
      </c>
      <c r="G2076" s="12" t="s">
        <v>11</v>
      </c>
      <c r="H2076" s="12">
        <v>3549299</v>
      </c>
      <c r="I2076" s="12" t="s">
        <v>141</v>
      </c>
      <c r="J2076" s="12" t="s">
        <v>142</v>
      </c>
    </row>
    <row r="2077" spans="1:10" ht="126" x14ac:dyDescent="0.2">
      <c r="A2077" s="12" t="s">
        <v>92</v>
      </c>
      <c r="B2077" s="12">
        <v>1</v>
      </c>
      <c r="C2077" s="12">
        <v>1</v>
      </c>
      <c r="D2077" s="12">
        <v>0</v>
      </c>
      <c r="E2077" s="12" t="s">
        <v>65</v>
      </c>
      <c r="F2077" s="12"/>
      <c r="G2077" s="12" t="s">
        <v>11</v>
      </c>
      <c r="H2077" s="12">
        <v>7937102</v>
      </c>
      <c r="I2077" s="12" t="s">
        <v>66</v>
      </c>
      <c r="J2077" s="12" t="s">
        <v>67</v>
      </c>
    </row>
    <row r="2078" spans="1:10" ht="70" x14ac:dyDescent="0.2">
      <c r="A2078" s="12" t="s">
        <v>143</v>
      </c>
      <c r="B2078" s="12">
        <v>3</v>
      </c>
      <c r="C2078" s="12">
        <v>2</v>
      </c>
      <c r="D2078" s="12">
        <v>1</v>
      </c>
      <c r="E2078" s="12" t="s">
        <v>4379</v>
      </c>
      <c r="F2078" s="12" t="s">
        <v>34</v>
      </c>
      <c r="G2078" s="12" t="s">
        <v>11</v>
      </c>
      <c r="H2078" s="12">
        <v>14731553</v>
      </c>
      <c r="I2078" s="12" t="s">
        <v>45</v>
      </c>
      <c r="J2078" s="12" t="s">
        <v>46</v>
      </c>
    </row>
    <row r="2079" spans="1:10" ht="56" x14ac:dyDescent="0.2">
      <c r="A2079" s="12" t="s">
        <v>9</v>
      </c>
      <c r="B2079" s="12">
        <v>0</v>
      </c>
      <c r="C2079" s="12">
        <v>0</v>
      </c>
      <c r="D2079" s="12">
        <v>0</v>
      </c>
      <c r="E2079" s="12"/>
      <c r="F2079" s="12"/>
      <c r="G2079" s="12" t="s">
        <v>11</v>
      </c>
      <c r="H2079" s="12">
        <v>8341809</v>
      </c>
      <c r="I2079" s="12" t="s">
        <v>214</v>
      </c>
      <c r="J2079" s="12" t="s">
        <v>215</v>
      </c>
    </row>
    <row r="2080" spans="1:10" ht="126" x14ac:dyDescent="0.2">
      <c r="A2080" s="12" t="s">
        <v>9</v>
      </c>
      <c r="B2080" s="12">
        <v>1</v>
      </c>
      <c r="C2080" s="12">
        <v>1</v>
      </c>
      <c r="D2080" s="12">
        <v>0</v>
      </c>
      <c r="E2080" s="12" t="s">
        <v>25</v>
      </c>
      <c r="F2080" s="12"/>
      <c r="G2080" s="12" t="s">
        <v>11</v>
      </c>
      <c r="H2080" s="12">
        <v>7055858</v>
      </c>
      <c r="I2080" s="12" t="s">
        <v>2770</v>
      </c>
      <c r="J2080" s="12" t="s">
        <v>2771</v>
      </c>
    </row>
    <row r="2081" spans="1:10" ht="98" x14ac:dyDescent="0.2">
      <c r="A2081" s="12" t="s">
        <v>64</v>
      </c>
      <c r="B2081" s="12">
        <v>3</v>
      </c>
      <c r="C2081" s="12">
        <v>1</v>
      </c>
      <c r="D2081" s="12">
        <v>2</v>
      </c>
      <c r="E2081" s="12" t="s">
        <v>1366</v>
      </c>
      <c r="F2081" s="12" t="s">
        <v>2435</v>
      </c>
      <c r="G2081" s="12" t="s">
        <v>11</v>
      </c>
      <c r="H2081" s="12">
        <v>3998087</v>
      </c>
      <c r="I2081" s="12" t="s">
        <v>2436</v>
      </c>
      <c r="J2081" s="12" t="s">
        <v>2437</v>
      </c>
    </row>
    <row r="2082" spans="1:10" ht="182" x14ac:dyDescent="0.2">
      <c r="A2082" s="12" t="s">
        <v>117</v>
      </c>
      <c r="B2082" s="12">
        <v>1</v>
      </c>
      <c r="C2082" s="12">
        <v>1</v>
      </c>
      <c r="D2082" s="12">
        <v>0</v>
      </c>
      <c r="E2082" s="12" t="s">
        <v>25</v>
      </c>
      <c r="F2082" s="12"/>
      <c r="G2082" s="12" t="s">
        <v>11</v>
      </c>
      <c r="H2082" s="12">
        <v>8724552</v>
      </c>
      <c r="I2082" s="12" t="s">
        <v>817</v>
      </c>
      <c r="J2082" s="12" t="s">
        <v>818</v>
      </c>
    </row>
    <row r="2083" spans="1:10" ht="70" x14ac:dyDescent="0.2">
      <c r="A2083" s="12" t="s">
        <v>64</v>
      </c>
      <c r="B2083" s="12">
        <v>1</v>
      </c>
      <c r="C2083" s="12">
        <v>1</v>
      </c>
      <c r="D2083" s="12">
        <v>0</v>
      </c>
      <c r="E2083" s="12" t="s">
        <v>93</v>
      </c>
      <c r="F2083" s="12"/>
      <c r="G2083" s="12" t="s">
        <v>11</v>
      </c>
      <c r="H2083" s="12">
        <v>3610000</v>
      </c>
      <c r="I2083" s="12" t="s">
        <v>233</v>
      </c>
      <c r="J2083" s="12" t="s">
        <v>234</v>
      </c>
    </row>
    <row r="2084" spans="1:10" ht="126" x14ac:dyDescent="0.2">
      <c r="A2084" s="12" t="s">
        <v>64</v>
      </c>
      <c r="B2084" s="12">
        <v>1</v>
      </c>
      <c r="C2084" s="12">
        <v>1</v>
      </c>
      <c r="D2084" s="12">
        <v>0</v>
      </c>
      <c r="E2084" s="12" t="s">
        <v>65</v>
      </c>
      <c r="F2084" s="12"/>
      <c r="G2084" s="12" t="s">
        <v>11</v>
      </c>
      <c r="H2084" s="12">
        <v>8059109</v>
      </c>
      <c r="I2084" s="12" t="s">
        <v>66</v>
      </c>
      <c r="J2084" s="12" t="s">
        <v>67</v>
      </c>
    </row>
    <row r="2085" spans="1:10" ht="70" x14ac:dyDescent="0.2">
      <c r="A2085" s="12" t="s">
        <v>64</v>
      </c>
      <c r="B2085" s="12">
        <v>1</v>
      </c>
      <c r="C2085" s="12">
        <v>1</v>
      </c>
      <c r="D2085" s="12">
        <v>0</v>
      </c>
      <c r="E2085" s="12" t="s">
        <v>351</v>
      </c>
      <c r="F2085" s="12"/>
      <c r="G2085" s="12" t="s">
        <v>11</v>
      </c>
      <c r="H2085" s="12">
        <v>14022090</v>
      </c>
      <c r="I2085" s="12" t="s">
        <v>401</v>
      </c>
      <c r="J2085" s="12" t="s">
        <v>402</v>
      </c>
    </row>
    <row r="2086" spans="1:10" ht="84" x14ac:dyDescent="0.2">
      <c r="A2086" s="12" t="s">
        <v>85</v>
      </c>
      <c r="B2086" s="12">
        <v>2</v>
      </c>
      <c r="C2086" s="12">
        <v>1</v>
      </c>
      <c r="D2086" s="12">
        <v>1</v>
      </c>
      <c r="E2086" s="12" t="s">
        <v>44</v>
      </c>
      <c r="F2086" s="12" t="s">
        <v>34</v>
      </c>
      <c r="G2086" s="12" t="s">
        <v>11</v>
      </c>
      <c r="H2086" s="12">
        <v>16716943</v>
      </c>
      <c r="I2086" s="12" t="s">
        <v>141</v>
      </c>
      <c r="J2086" s="12" t="s">
        <v>142</v>
      </c>
    </row>
    <row r="2087" spans="1:10" ht="112" x14ac:dyDescent="0.2">
      <c r="A2087" s="12" t="s">
        <v>92</v>
      </c>
      <c r="B2087" s="12">
        <v>1</v>
      </c>
      <c r="C2087" s="12">
        <v>0</v>
      </c>
      <c r="D2087" s="12">
        <v>1</v>
      </c>
      <c r="E2087" s="12"/>
      <c r="F2087" s="12" t="s">
        <v>213</v>
      </c>
      <c r="G2087" s="12" t="s">
        <v>26</v>
      </c>
      <c r="H2087" s="12">
        <v>4000000</v>
      </c>
      <c r="I2087" s="12" t="s">
        <v>3051</v>
      </c>
      <c r="J2087" s="12" t="s">
        <v>3052</v>
      </c>
    </row>
    <row r="2088" spans="1:10" ht="140" x14ac:dyDescent="0.2">
      <c r="A2088" s="12" t="s">
        <v>92</v>
      </c>
      <c r="B2088" s="12">
        <v>1</v>
      </c>
      <c r="C2088" s="12">
        <v>1</v>
      </c>
      <c r="D2088" s="12">
        <v>0</v>
      </c>
      <c r="E2088" s="12" t="s">
        <v>5402</v>
      </c>
      <c r="F2088" s="12"/>
      <c r="G2088" s="12" t="s">
        <v>26</v>
      </c>
      <c r="H2088" s="12">
        <v>12870610</v>
      </c>
      <c r="I2088" s="12" t="s">
        <v>292</v>
      </c>
      <c r="J2088" s="12" t="s">
        <v>293</v>
      </c>
    </row>
    <row r="2089" spans="1:10" ht="154" x14ac:dyDescent="0.2">
      <c r="A2089" s="12" t="s">
        <v>85</v>
      </c>
      <c r="B2089" s="12">
        <v>2</v>
      </c>
      <c r="C2089" s="12">
        <v>2</v>
      </c>
      <c r="D2089" s="12">
        <v>0</v>
      </c>
      <c r="E2089" s="12" t="s">
        <v>2066</v>
      </c>
      <c r="F2089" s="12"/>
      <c r="G2089" s="12" t="s">
        <v>11</v>
      </c>
      <c r="H2089" s="12">
        <v>17069508</v>
      </c>
      <c r="I2089" s="12" t="s">
        <v>848</v>
      </c>
      <c r="J2089" s="12" t="s">
        <v>849</v>
      </c>
    </row>
    <row r="2090" spans="1:10" ht="70" x14ac:dyDescent="0.2">
      <c r="A2090" s="12" t="s">
        <v>92</v>
      </c>
      <c r="B2090" s="12">
        <v>1</v>
      </c>
      <c r="C2090" s="12">
        <v>1</v>
      </c>
      <c r="D2090" s="12">
        <v>0</v>
      </c>
      <c r="E2090" s="12" t="s">
        <v>93</v>
      </c>
      <c r="F2090" s="12"/>
      <c r="G2090" s="12" t="s">
        <v>11</v>
      </c>
      <c r="H2090" s="12">
        <v>2603459</v>
      </c>
      <c r="I2090" s="12" t="s">
        <v>233</v>
      </c>
      <c r="J2090" s="12" t="s">
        <v>234</v>
      </c>
    </row>
    <row r="2091" spans="1:10" ht="126" x14ac:dyDescent="0.2">
      <c r="A2091" s="12" t="s">
        <v>9</v>
      </c>
      <c r="B2091" s="12">
        <v>2</v>
      </c>
      <c r="C2091" s="12">
        <v>2</v>
      </c>
      <c r="D2091" s="12">
        <v>0</v>
      </c>
      <c r="E2091" s="12" t="s">
        <v>71</v>
      </c>
      <c r="F2091" s="12"/>
      <c r="G2091" s="12" t="s">
        <v>26</v>
      </c>
      <c r="H2091" s="12">
        <v>5735856</v>
      </c>
      <c r="I2091" s="12" t="s">
        <v>180</v>
      </c>
      <c r="J2091" s="12" t="s">
        <v>181</v>
      </c>
    </row>
    <row r="2092" spans="1:10" ht="140" x14ac:dyDescent="0.2">
      <c r="A2092" s="12" t="s">
        <v>143</v>
      </c>
      <c r="B2092" s="12">
        <v>2</v>
      </c>
      <c r="C2092" s="12">
        <v>1</v>
      </c>
      <c r="D2092" s="12">
        <v>1</v>
      </c>
      <c r="E2092" s="12" t="s">
        <v>2230</v>
      </c>
      <c r="F2092" s="12" t="s">
        <v>34</v>
      </c>
      <c r="G2092" s="12" t="s">
        <v>11</v>
      </c>
      <c r="H2092" s="12">
        <v>4030417</v>
      </c>
      <c r="I2092" s="12" t="s">
        <v>35</v>
      </c>
      <c r="J2092" s="12" t="s">
        <v>36</v>
      </c>
    </row>
    <row r="2093" spans="1:10" ht="70" x14ac:dyDescent="0.2">
      <c r="A2093" s="12" t="s">
        <v>92</v>
      </c>
      <c r="B2093" s="12">
        <v>2</v>
      </c>
      <c r="C2093" s="12">
        <v>1</v>
      </c>
      <c r="D2093" s="12">
        <v>1</v>
      </c>
      <c r="E2093" s="12" t="s">
        <v>44</v>
      </c>
      <c r="F2093" s="12" t="s">
        <v>34</v>
      </c>
      <c r="G2093" s="12" t="s">
        <v>11</v>
      </c>
      <c r="H2093" s="12">
        <v>4378255</v>
      </c>
      <c r="I2093" s="12" t="s">
        <v>2370</v>
      </c>
      <c r="J2093" s="12" t="s">
        <v>2371</v>
      </c>
    </row>
    <row r="2094" spans="1:10" ht="56" x14ac:dyDescent="0.2">
      <c r="A2094" s="12" t="s">
        <v>92</v>
      </c>
      <c r="B2094" s="12">
        <v>1</v>
      </c>
      <c r="C2094" s="12">
        <v>1</v>
      </c>
      <c r="D2094" s="12">
        <v>0</v>
      </c>
      <c r="E2094" s="12" t="s">
        <v>10</v>
      </c>
      <c r="F2094" s="12"/>
      <c r="G2094" s="12" t="s">
        <v>11</v>
      </c>
      <c r="H2094" s="12">
        <v>10176836</v>
      </c>
      <c r="I2094" s="12" t="s">
        <v>12</v>
      </c>
      <c r="J2094" s="12" t="s">
        <v>13</v>
      </c>
    </row>
    <row r="2095" spans="1:10" ht="140" x14ac:dyDescent="0.2">
      <c r="A2095" s="12" t="s">
        <v>77</v>
      </c>
      <c r="B2095" s="12">
        <v>1</v>
      </c>
      <c r="C2095" s="12">
        <v>1</v>
      </c>
      <c r="D2095" s="12">
        <v>0</v>
      </c>
      <c r="E2095" s="12" t="s">
        <v>158</v>
      </c>
      <c r="F2095" s="12"/>
      <c r="G2095" s="12" t="s">
        <v>26</v>
      </c>
      <c r="H2095" s="12">
        <v>14796484</v>
      </c>
      <c r="I2095" s="12" t="s">
        <v>160</v>
      </c>
      <c r="J2095" s="12" t="s">
        <v>161</v>
      </c>
    </row>
    <row r="2096" spans="1:10" ht="70" x14ac:dyDescent="0.2">
      <c r="A2096" s="12" t="s">
        <v>9</v>
      </c>
      <c r="B2096" s="12">
        <v>0</v>
      </c>
      <c r="C2096" s="12">
        <v>0</v>
      </c>
      <c r="D2096" s="12">
        <v>0</v>
      </c>
      <c r="E2096" s="12"/>
      <c r="F2096" s="12"/>
      <c r="G2096" s="12" t="s">
        <v>11</v>
      </c>
      <c r="H2096" s="12">
        <v>7629736</v>
      </c>
      <c r="I2096" s="12" t="s">
        <v>2506</v>
      </c>
      <c r="J2096" s="12" t="s">
        <v>2507</v>
      </c>
    </row>
    <row r="2097" spans="1:10" ht="112" x14ac:dyDescent="0.2">
      <c r="A2097" s="12" t="s">
        <v>32</v>
      </c>
      <c r="B2097" s="12">
        <v>1</v>
      </c>
      <c r="C2097" s="12">
        <v>1</v>
      </c>
      <c r="D2097" s="12">
        <v>0</v>
      </c>
      <c r="E2097" s="12" t="s">
        <v>25</v>
      </c>
      <c r="F2097" s="12"/>
      <c r="G2097" s="12" t="s">
        <v>11</v>
      </c>
      <c r="H2097" s="12">
        <v>4724651</v>
      </c>
      <c r="I2097" s="12" t="s">
        <v>4418</v>
      </c>
      <c r="J2097" s="12" t="s">
        <v>4419</v>
      </c>
    </row>
    <row r="2098" spans="1:10" ht="140" x14ac:dyDescent="0.2">
      <c r="A2098" s="12" t="s">
        <v>50</v>
      </c>
      <c r="B2098" s="12">
        <v>3</v>
      </c>
      <c r="C2098" s="12">
        <v>2</v>
      </c>
      <c r="D2098" s="12">
        <v>1</v>
      </c>
      <c r="E2098" s="12" t="s">
        <v>1468</v>
      </c>
      <c r="F2098" s="12" t="s">
        <v>34</v>
      </c>
      <c r="G2098" s="12" t="s">
        <v>11</v>
      </c>
      <c r="H2098" s="12">
        <v>3472092</v>
      </c>
      <c r="I2098" s="12" t="s">
        <v>35</v>
      </c>
      <c r="J2098" s="12" t="s">
        <v>36</v>
      </c>
    </row>
    <row r="2099" spans="1:10" ht="112" x14ac:dyDescent="0.2">
      <c r="A2099" s="12" t="s">
        <v>101</v>
      </c>
      <c r="B2099" s="12">
        <v>1</v>
      </c>
      <c r="C2099" s="12">
        <v>1</v>
      </c>
      <c r="D2099" s="12">
        <v>0</v>
      </c>
      <c r="E2099" s="12" t="s">
        <v>25</v>
      </c>
      <c r="F2099" s="12"/>
      <c r="G2099" s="12" t="s">
        <v>11</v>
      </c>
      <c r="H2099" s="12">
        <v>4636286</v>
      </c>
      <c r="I2099" s="12" t="s">
        <v>58</v>
      </c>
      <c r="J2099" s="12" t="s">
        <v>59</v>
      </c>
    </row>
    <row r="2100" spans="1:10" ht="98" x14ac:dyDescent="0.2">
      <c r="A2100" s="12" t="s">
        <v>64</v>
      </c>
      <c r="B2100" s="12">
        <v>1</v>
      </c>
      <c r="C2100" s="12">
        <v>1</v>
      </c>
      <c r="D2100" s="12">
        <v>0</v>
      </c>
      <c r="E2100" s="12" t="s">
        <v>25</v>
      </c>
      <c r="F2100" s="12"/>
      <c r="G2100" s="12" t="s">
        <v>11</v>
      </c>
      <c r="H2100" s="12">
        <v>11712930</v>
      </c>
      <c r="I2100" s="12" t="s">
        <v>153</v>
      </c>
      <c r="J2100" s="12" t="s">
        <v>154</v>
      </c>
    </row>
    <row r="2101" spans="1:10" ht="70" x14ac:dyDescent="0.2">
      <c r="A2101" s="12" t="s">
        <v>101</v>
      </c>
      <c r="B2101" s="12">
        <v>1</v>
      </c>
      <c r="C2101" s="12">
        <v>1</v>
      </c>
      <c r="D2101" s="12">
        <v>0</v>
      </c>
      <c r="E2101" s="12" t="s">
        <v>123</v>
      </c>
      <c r="F2101" s="12"/>
      <c r="G2101" s="12" t="s">
        <v>11</v>
      </c>
      <c r="H2101" s="12">
        <v>6800470</v>
      </c>
      <c r="I2101" s="12" t="s">
        <v>125</v>
      </c>
      <c r="J2101" s="12" t="s">
        <v>126</v>
      </c>
    </row>
    <row r="2102" spans="1:10" ht="84" x14ac:dyDescent="0.2">
      <c r="A2102" s="12" t="s">
        <v>9</v>
      </c>
      <c r="B2102" s="12">
        <v>2</v>
      </c>
      <c r="C2102" s="12">
        <v>1</v>
      </c>
      <c r="D2102" s="12">
        <v>1</v>
      </c>
      <c r="E2102" s="12" t="s">
        <v>44</v>
      </c>
      <c r="F2102" s="12" t="s">
        <v>34</v>
      </c>
      <c r="G2102" s="12" t="s">
        <v>11</v>
      </c>
      <c r="H2102" s="12">
        <v>9453066</v>
      </c>
      <c r="I2102" s="12" t="s">
        <v>141</v>
      </c>
      <c r="J2102" s="12" t="s">
        <v>142</v>
      </c>
    </row>
    <row r="2103" spans="1:10" ht="84" x14ac:dyDescent="0.2">
      <c r="A2103" s="12" t="s">
        <v>17</v>
      </c>
      <c r="B2103" s="12">
        <v>2</v>
      </c>
      <c r="C2103" s="12">
        <v>1</v>
      </c>
      <c r="D2103" s="12">
        <v>1</v>
      </c>
      <c r="E2103" s="12" t="s">
        <v>44</v>
      </c>
      <c r="F2103" s="12" t="s">
        <v>34</v>
      </c>
      <c r="G2103" s="12" t="s">
        <v>11</v>
      </c>
      <c r="H2103" s="12">
        <v>5197924</v>
      </c>
      <c r="I2103" s="12" t="s">
        <v>141</v>
      </c>
      <c r="J2103" s="12" t="s">
        <v>142</v>
      </c>
    </row>
    <row r="2104" spans="1:10" ht="70" x14ac:dyDescent="0.2">
      <c r="A2104" s="12" t="s">
        <v>9</v>
      </c>
      <c r="B2104" s="12">
        <v>2</v>
      </c>
      <c r="C2104" s="12">
        <v>1</v>
      </c>
      <c r="D2104" s="12">
        <v>1</v>
      </c>
      <c r="E2104" s="12" t="s">
        <v>1032</v>
      </c>
      <c r="F2104" s="12" t="s">
        <v>34</v>
      </c>
      <c r="G2104" s="12" t="s">
        <v>11</v>
      </c>
      <c r="H2104" s="12">
        <v>8672928</v>
      </c>
      <c r="I2104" s="12" t="s">
        <v>233</v>
      </c>
      <c r="J2104" s="12" t="s">
        <v>234</v>
      </c>
    </row>
    <row r="2105" spans="1:10" ht="84" x14ac:dyDescent="0.2">
      <c r="A2105" s="12" t="s">
        <v>32</v>
      </c>
      <c r="B2105" s="12">
        <v>2</v>
      </c>
      <c r="C2105" s="12">
        <v>1</v>
      </c>
      <c r="D2105" s="12">
        <v>1</v>
      </c>
      <c r="E2105" s="12" t="s">
        <v>44</v>
      </c>
      <c r="F2105" s="12" t="s">
        <v>34</v>
      </c>
      <c r="G2105" s="12" t="s">
        <v>11</v>
      </c>
      <c r="H2105" s="12">
        <v>4705293</v>
      </c>
      <c r="I2105" s="12" t="s">
        <v>141</v>
      </c>
      <c r="J2105" s="12" t="s">
        <v>142</v>
      </c>
    </row>
    <row r="2106" spans="1:10" ht="84" x14ac:dyDescent="0.2">
      <c r="A2106" s="12" t="s">
        <v>9</v>
      </c>
      <c r="B2106" s="12">
        <v>2</v>
      </c>
      <c r="C2106" s="12">
        <v>1</v>
      </c>
      <c r="D2106" s="12">
        <v>1</v>
      </c>
      <c r="E2106" s="12" t="s">
        <v>33</v>
      </c>
      <c r="F2106" s="12" t="s">
        <v>34</v>
      </c>
      <c r="G2106" s="12" t="s">
        <v>11</v>
      </c>
      <c r="H2106" s="12">
        <v>10031036</v>
      </c>
      <c r="I2106" s="12" t="s">
        <v>141</v>
      </c>
      <c r="J2106" s="12" t="s">
        <v>142</v>
      </c>
    </row>
    <row r="2107" spans="1:10" ht="84" x14ac:dyDescent="0.2">
      <c r="A2107" s="12" t="s">
        <v>17</v>
      </c>
      <c r="B2107" s="12">
        <v>2</v>
      </c>
      <c r="C2107" s="12">
        <v>1</v>
      </c>
      <c r="D2107" s="12">
        <v>1</v>
      </c>
      <c r="E2107" s="12" t="s">
        <v>44</v>
      </c>
      <c r="F2107" s="12" t="s">
        <v>34</v>
      </c>
      <c r="G2107" s="12" t="s">
        <v>11</v>
      </c>
      <c r="H2107" s="12">
        <v>2937667</v>
      </c>
      <c r="I2107" s="12" t="s">
        <v>141</v>
      </c>
      <c r="J2107" s="12" t="s">
        <v>142</v>
      </c>
    </row>
    <row r="2108" spans="1:10" ht="168" x14ac:dyDescent="0.2">
      <c r="A2108" s="12" t="s">
        <v>32</v>
      </c>
      <c r="B2108" s="12">
        <v>5</v>
      </c>
      <c r="C2108" s="12">
        <v>4</v>
      </c>
      <c r="D2108" s="12">
        <v>1</v>
      </c>
      <c r="E2108" s="12" t="s">
        <v>4441</v>
      </c>
      <c r="F2108" s="12" t="s">
        <v>34</v>
      </c>
      <c r="G2108" s="12" t="s">
        <v>11</v>
      </c>
      <c r="H2108" s="12">
        <v>5412416</v>
      </c>
      <c r="I2108" s="12" t="s">
        <v>45</v>
      </c>
      <c r="J2108" s="12" t="s">
        <v>46</v>
      </c>
    </row>
    <row r="2109" spans="1:10" ht="84" x14ac:dyDescent="0.2">
      <c r="A2109" s="12" t="s">
        <v>9</v>
      </c>
      <c r="B2109" s="12">
        <v>1</v>
      </c>
      <c r="C2109" s="12">
        <v>0</v>
      </c>
      <c r="D2109" s="12">
        <v>1</v>
      </c>
      <c r="E2109" s="12"/>
      <c r="F2109" s="12" t="s">
        <v>654</v>
      </c>
      <c r="G2109" s="12" t="s">
        <v>11</v>
      </c>
      <c r="H2109" s="12">
        <v>4808938</v>
      </c>
      <c r="I2109" s="12" t="s">
        <v>454</v>
      </c>
      <c r="J2109" s="12" t="s">
        <v>455</v>
      </c>
    </row>
    <row r="2110" spans="1:10" ht="70" x14ac:dyDescent="0.2">
      <c r="A2110" s="12" t="s">
        <v>32</v>
      </c>
      <c r="B2110" s="12">
        <v>2</v>
      </c>
      <c r="C2110" s="12">
        <v>1</v>
      </c>
      <c r="D2110" s="12">
        <v>1</v>
      </c>
      <c r="E2110" s="12" t="s">
        <v>93</v>
      </c>
      <c r="F2110" s="12" t="s">
        <v>52</v>
      </c>
      <c r="G2110" s="12" t="s">
        <v>11</v>
      </c>
      <c r="H2110" s="12">
        <v>4670837</v>
      </c>
      <c r="I2110" s="12" t="s">
        <v>233</v>
      </c>
      <c r="J2110" s="12" t="s">
        <v>234</v>
      </c>
    </row>
    <row r="2111" spans="1:10" ht="84" x14ac:dyDescent="0.2">
      <c r="A2111" s="12" t="s">
        <v>85</v>
      </c>
      <c r="B2111" s="12">
        <v>2</v>
      </c>
      <c r="C2111" s="12">
        <v>1</v>
      </c>
      <c r="D2111" s="12">
        <v>1</v>
      </c>
      <c r="E2111" s="12" t="s">
        <v>44</v>
      </c>
      <c r="F2111" s="12" t="s">
        <v>34</v>
      </c>
      <c r="G2111" s="12" t="s">
        <v>11</v>
      </c>
      <c r="H2111" s="12">
        <v>9367232</v>
      </c>
      <c r="I2111" s="12" t="s">
        <v>141</v>
      </c>
      <c r="J2111" s="12" t="s">
        <v>142</v>
      </c>
    </row>
    <row r="2112" spans="1:10" ht="98" x14ac:dyDescent="0.2">
      <c r="A2112" s="12" t="s">
        <v>24</v>
      </c>
      <c r="B2112" s="12">
        <v>1</v>
      </c>
      <c r="C2112" s="12">
        <v>1</v>
      </c>
      <c r="D2112" s="12">
        <v>0</v>
      </c>
      <c r="E2112" s="12" t="s">
        <v>25</v>
      </c>
      <c r="F2112" s="12"/>
      <c r="G2112" s="12" t="s">
        <v>11</v>
      </c>
      <c r="H2112" s="12">
        <v>10524501</v>
      </c>
      <c r="I2112" s="12" t="s">
        <v>722</v>
      </c>
      <c r="J2112" s="12" t="s">
        <v>723</v>
      </c>
    </row>
    <row r="2113" spans="1:10" ht="98" x14ac:dyDescent="0.2">
      <c r="A2113" s="12" t="s">
        <v>24</v>
      </c>
      <c r="B2113" s="12">
        <v>2</v>
      </c>
      <c r="C2113" s="12">
        <v>1</v>
      </c>
      <c r="D2113" s="12">
        <v>1</v>
      </c>
      <c r="E2113" s="12" t="s">
        <v>25</v>
      </c>
      <c r="F2113" s="12" t="s">
        <v>206</v>
      </c>
      <c r="G2113" s="12" t="s">
        <v>11</v>
      </c>
      <c r="H2113" s="12">
        <v>17298869</v>
      </c>
      <c r="I2113" s="12" t="s">
        <v>207</v>
      </c>
      <c r="J2113" s="12" t="s">
        <v>208</v>
      </c>
    </row>
    <row r="2114" spans="1:10" ht="84" x14ac:dyDescent="0.2">
      <c r="A2114" s="12" t="s">
        <v>9</v>
      </c>
      <c r="B2114" s="12">
        <v>2</v>
      </c>
      <c r="C2114" s="12">
        <v>1</v>
      </c>
      <c r="D2114" s="12">
        <v>1</v>
      </c>
      <c r="E2114" s="12" t="s">
        <v>896</v>
      </c>
      <c r="F2114" s="12" t="s">
        <v>897</v>
      </c>
      <c r="G2114" s="12" t="s">
        <v>11</v>
      </c>
      <c r="H2114" s="12">
        <v>5740000</v>
      </c>
      <c r="I2114" s="12" t="s">
        <v>1006</v>
      </c>
      <c r="J2114" s="12" t="s">
        <v>1007</v>
      </c>
    </row>
    <row r="2115" spans="1:10" ht="56" x14ac:dyDescent="0.2">
      <c r="A2115" s="12" t="s">
        <v>143</v>
      </c>
      <c r="B2115" s="12">
        <v>1</v>
      </c>
      <c r="C2115" s="12">
        <v>1</v>
      </c>
      <c r="D2115" s="12">
        <v>0</v>
      </c>
      <c r="E2115" s="12" t="s">
        <v>25</v>
      </c>
      <c r="F2115" s="12"/>
      <c r="G2115" s="12" t="s">
        <v>11</v>
      </c>
      <c r="H2115" s="12">
        <v>8783844</v>
      </c>
      <c r="I2115" s="12" t="s">
        <v>301</v>
      </c>
      <c r="J2115" s="12" t="s">
        <v>302</v>
      </c>
    </row>
    <row r="2116" spans="1:10" ht="70" x14ac:dyDescent="0.2">
      <c r="A2116" s="12" t="s">
        <v>143</v>
      </c>
      <c r="B2116" s="12">
        <v>2</v>
      </c>
      <c r="C2116" s="12">
        <v>1</v>
      </c>
      <c r="D2116" s="12">
        <v>1</v>
      </c>
      <c r="E2116" s="12" t="s">
        <v>123</v>
      </c>
      <c r="F2116" s="12" t="s">
        <v>124</v>
      </c>
      <c r="G2116" s="12" t="s">
        <v>11</v>
      </c>
      <c r="H2116" s="12">
        <v>6799810</v>
      </c>
      <c r="I2116" s="12" t="s">
        <v>125</v>
      </c>
      <c r="J2116" s="12" t="s">
        <v>126</v>
      </c>
    </row>
    <row r="2117" spans="1:10" ht="70" x14ac:dyDescent="0.2">
      <c r="A2117" s="12" t="s">
        <v>92</v>
      </c>
      <c r="B2117" s="12">
        <v>1</v>
      </c>
      <c r="C2117" s="12">
        <v>0</v>
      </c>
      <c r="D2117" s="12">
        <v>1</v>
      </c>
      <c r="E2117" s="12"/>
      <c r="F2117" s="12" t="s">
        <v>897</v>
      </c>
      <c r="G2117" s="12" t="s">
        <v>11</v>
      </c>
      <c r="H2117" s="12">
        <v>6334049</v>
      </c>
      <c r="I2117" s="12" t="s">
        <v>5403</v>
      </c>
      <c r="J2117" s="12" t="s">
        <v>5404</v>
      </c>
    </row>
    <row r="2118" spans="1:10" ht="140" x14ac:dyDescent="0.2">
      <c r="A2118" s="12" t="s">
        <v>9</v>
      </c>
      <c r="B2118" s="12">
        <v>2</v>
      </c>
      <c r="C2118" s="12">
        <v>2</v>
      </c>
      <c r="D2118" s="12">
        <v>0</v>
      </c>
      <c r="E2118" s="12" t="s">
        <v>71</v>
      </c>
      <c r="F2118" s="12"/>
      <c r="G2118" s="12" t="s">
        <v>26</v>
      </c>
      <c r="H2118" s="12">
        <v>6508122</v>
      </c>
      <c r="I2118" s="12" t="s">
        <v>255</v>
      </c>
      <c r="J2118" s="12" t="s">
        <v>256</v>
      </c>
    </row>
    <row r="2119" spans="1:10" ht="84" x14ac:dyDescent="0.2">
      <c r="A2119" s="12" t="s">
        <v>212</v>
      </c>
      <c r="B2119" s="12">
        <v>1</v>
      </c>
      <c r="C2119" s="12">
        <v>1</v>
      </c>
      <c r="D2119" s="12">
        <v>0</v>
      </c>
      <c r="E2119" s="12" t="s">
        <v>25</v>
      </c>
      <c r="F2119" s="12"/>
      <c r="G2119" s="12" t="s">
        <v>11</v>
      </c>
      <c r="H2119" s="12">
        <v>12394993</v>
      </c>
      <c r="I2119" s="12" t="s">
        <v>4458</v>
      </c>
      <c r="J2119" s="12" t="s">
        <v>4459</v>
      </c>
    </row>
    <row r="2120" spans="1:10" ht="84" x14ac:dyDescent="0.2">
      <c r="A2120" s="12" t="s">
        <v>105</v>
      </c>
      <c r="B2120" s="12">
        <v>1</v>
      </c>
      <c r="C2120" s="12">
        <v>1</v>
      </c>
      <c r="D2120" s="12">
        <v>0</v>
      </c>
      <c r="E2120" s="12" t="s">
        <v>25</v>
      </c>
      <c r="F2120" s="12"/>
      <c r="G2120" s="12" t="s">
        <v>26</v>
      </c>
      <c r="H2120" s="12">
        <v>14887145</v>
      </c>
      <c r="I2120" s="12" t="s">
        <v>4458</v>
      </c>
      <c r="J2120" s="12" t="s">
        <v>4459</v>
      </c>
    </row>
    <row r="2121" spans="1:10" ht="140" x14ac:dyDescent="0.2">
      <c r="A2121" s="12" t="s">
        <v>24</v>
      </c>
      <c r="B2121" s="12">
        <v>1</v>
      </c>
      <c r="C2121" s="12">
        <v>1</v>
      </c>
      <c r="D2121" s="12">
        <v>0</v>
      </c>
      <c r="E2121" s="12" t="s">
        <v>25</v>
      </c>
      <c r="F2121" s="12"/>
      <c r="G2121" s="12" t="s">
        <v>11</v>
      </c>
      <c r="H2121" s="12">
        <v>7658644</v>
      </c>
      <c r="I2121" s="12" t="s">
        <v>87</v>
      </c>
      <c r="J2121" s="12" t="s">
        <v>88</v>
      </c>
    </row>
    <row r="2122" spans="1:10" ht="56" x14ac:dyDescent="0.2">
      <c r="A2122" s="12" t="s">
        <v>77</v>
      </c>
      <c r="B2122" s="12">
        <v>1</v>
      </c>
      <c r="C2122" s="12">
        <v>1</v>
      </c>
      <c r="D2122" s="12">
        <v>0</v>
      </c>
      <c r="E2122" s="12" t="s">
        <v>25</v>
      </c>
      <c r="F2122" s="12"/>
      <c r="G2122" s="12" t="s">
        <v>11</v>
      </c>
      <c r="H2122" s="12">
        <v>10272959</v>
      </c>
      <c r="I2122" s="12" t="s">
        <v>301</v>
      </c>
      <c r="J2122" s="12" t="s">
        <v>302</v>
      </c>
    </row>
    <row r="2123" spans="1:10" ht="56" x14ac:dyDescent="0.2">
      <c r="A2123" s="12" t="s">
        <v>64</v>
      </c>
      <c r="B2123" s="12">
        <v>2</v>
      </c>
      <c r="C2123" s="12">
        <v>1</v>
      </c>
      <c r="D2123" s="12">
        <v>1</v>
      </c>
      <c r="E2123" s="12" t="s">
        <v>106</v>
      </c>
      <c r="F2123" s="12" t="s">
        <v>34</v>
      </c>
      <c r="G2123" s="12" t="s">
        <v>11</v>
      </c>
      <c r="H2123" s="12">
        <v>10050613</v>
      </c>
      <c r="I2123" s="12" t="s">
        <v>45</v>
      </c>
      <c r="J2123" s="12" t="s">
        <v>46</v>
      </c>
    </row>
    <row r="2124" spans="1:10" ht="28" x14ac:dyDescent="0.2">
      <c r="A2124" s="12" t="s">
        <v>64</v>
      </c>
      <c r="B2124" s="12">
        <v>2</v>
      </c>
      <c r="C2124" s="12">
        <v>1</v>
      </c>
      <c r="D2124" s="12">
        <v>1</v>
      </c>
      <c r="E2124" s="12" t="s">
        <v>467</v>
      </c>
      <c r="F2124" s="12" t="s">
        <v>34</v>
      </c>
      <c r="G2124" s="12" t="s">
        <v>11</v>
      </c>
      <c r="H2124" s="12">
        <v>9322763</v>
      </c>
      <c r="I2124" s="12" t="s">
        <v>363</v>
      </c>
      <c r="J2124" s="12" t="s">
        <v>364</v>
      </c>
    </row>
    <row r="2125" spans="1:10" ht="126" x14ac:dyDescent="0.2">
      <c r="A2125" s="12" t="s">
        <v>9</v>
      </c>
      <c r="B2125" s="12">
        <v>2</v>
      </c>
      <c r="C2125" s="12">
        <v>1</v>
      </c>
      <c r="D2125" s="12">
        <v>1</v>
      </c>
      <c r="E2125" s="12" t="s">
        <v>341</v>
      </c>
      <c r="F2125" s="12" t="s">
        <v>34</v>
      </c>
      <c r="G2125" s="12" t="s">
        <v>11</v>
      </c>
      <c r="H2125" s="12">
        <v>17056741</v>
      </c>
      <c r="I2125" s="12" t="s">
        <v>2720</v>
      </c>
      <c r="J2125" s="12" t="s">
        <v>2721</v>
      </c>
    </row>
    <row r="2126" spans="1:10" ht="98" x14ac:dyDescent="0.2">
      <c r="A2126" s="12" t="s">
        <v>9</v>
      </c>
      <c r="B2126" s="12">
        <v>1</v>
      </c>
      <c r="C2126" s="12">
        <v>0</v>
      </c>
      <c r="D2126" s="12">
        <v>1</v>
      </c>
      <c r="E2126" s="12"/>
      <c r="F2126" s="12" t="s">
        <v>52</v>
      </c>
      <c r="G2126" s="12" t="s">
        <v>26</v>
      </c>
      <c r="H2126" s="12">
        <v>5144892</v>
      </c>
      <c r="I2126" s="12" t="s">
        <v>743</v>
      </c>
      <c r="J2126" s="12" t="s">
        <v>744</v>
      </c>
    </row>
    <row r="2127" spans="1:10" ht="112" x14ac:dyDescent="0.2">
      <c r="A2127" s="12" t="s">
        <v>212</v>
      </c>
      <c r="B2127" s="12">
        <v>3</v>
      </c>
      <c r="C2127" s="12">
        <v>1</v>
      </c>
      <c r="D2127" s="12">
        <v>2</v>
      </c>
      <c r="E2127" s="12" t="s">
        <v>93</v>
      </c>
      <c r="F2127" s="12" t="s">
        <v>86</v>
      </c>
      <c r="G2127" s="12" t="s">
        <v>11</v>
      </c>
      <c r="H2127" s="12">
        <v>4800276</v>
      </c>
      <c r="I2127" s="12" t="s">
        <v>1858</v>
      </c>
      <c r="J2127" s="12" t="s">
        <v>1859</v>
      </c>
    </row>
    <row r="2128" spans="1:10" ht="112" x14ac:dyDescent="0.2">
      <c r="A2128" s="12" t="s">
        <v>101</v>
      </c>
      <c r="B2128" s="12">
        <v>1</v>
      </c>
      <c r="C2128" s="12">
        <v>1</v>
      </c>
      <c r="D2128" s="12">
        <v>0</v>
      </c>
      <c r="E2128" s="12" t="s">
        <v>25</v>
      </c>
      <c r="F2128" s="12"/>
      <c r="G2128" s="12" t="s">
        <v>11</v>
      </c>
      <c r="H2128" s="12">
        <v>3824658</v>
      </c>
      <c r="I2128" s="12" t="s">
        <v>58</v>
      </c>
      <c r="J2128" s="12" t="s">
        <v>59</v>
      </c>
    </row>
    <row r="2129" spans="1:10" ht="126" x14ac:dyDescent="0.2">
      <c r="A2129" s="12" t="s">
        <v>9</v>
      </c>
      <c r="B2129" s="12">
        <v>2</v>
      </c>
      <c r="C2129" s="12">
        <v>2</v>
      </c>
      <c r="D2129" s="12">
        <v>0</v>
      </c>
      <c r="E2129" s="12" t="s">
        <v>71</v>
      </c>
      <c r="F2129" s="12"/>
      <c r="G2129" s="12" t="s">
        <v>11</v>
      </c>
      <c r="H2129" s="12">
        <v>9740000</v>
      </c>
      <c r="I2129" s="12" t="s">
        <v>1888</v>
      </c>
      <c r="J2129" s="12" t="s">
        <v>1889</v>
      </c>
    </row>
    <row r="2130" spans="1:10" ht="84" x14ac:dyDescent="0.2">
      <c r="A2130" s="12" t="s">
        <v>85</v>
      </c>
      <c r="B2130" s="12">
        <v>2</v>
      </c>
      <c r="C2130" s="12">
        <v>1</v>
      </c>
      <c r="D2130" s="12">
        <v>1</v>
      </c>
      <c r="E2130" s="12" t="s">
        <v>44</v>
      </c>
      <c r="F2130" s="12" t="s">
        <v>34</v>
      </c>
      <c r="G2130" s="12" t="s">
        <v>11</v>
      </c>
      <c r="H2130" s="12">
        <v>4988399</v>
      </c>
      <c r="I2130" s="12" t="s">
        <v>141</v>
      </c>
      <c r="J2130" s="12" t="s">
        <v>142</v>
      </c>
    </row>
    <row r="2131" spans="1:10" ht="140" x14ac:dyDescent="0.2">
      <c r="A2131" s="12" t="s">
        <v>9</v>
      </c>
      <c r="B2131" s="12">
        <v>2</v>
      </c>
      <c r="C2131" s="12">
        <v>2</v>
      </c>
      <c r="D2131" s="12">
        <v>0</v>
      </c>
      <c r="E2131" s="12" t="s">
        <v>71</v>
      </c>
      <c r="F2131" s="12"/>
      <c r="G2131" s="12" t="s">
        <v>26</v>
      </c>
      <c r="H2131" s="12">
        <v>4952564</v>
      </c>
      <c r="I2131" s="12" t="s">
        <v>1208</v>
      </c>
      <c r="J2131" s="12" t="s">
        <v>1209</v>
      </c>
    </row>
    <row r="2132" spans="1:10" ht="154" x14ac:dyDescent="0.2">
      <c r="A2132" s="12" t="s">
        <v>99</v>
      </c>
      <c r="B2132" s="12">
        <v>1</v>
      </c>
      <c r="C2132" s="12">
        <v>1</v>
      </c>
      <c r="D2132" s="12">
        <v>0</v>
      </c>
      <c r="E2132" s="12" t="s">
        <v>25</v>
      </c>
      <c r="F2132" s="12"/>
      <c r="G2132" s="12" t="s">
        <v>11</v>
      </c>
      <c r="H2132" s="12">
        <v>3488288</v>
      </c>
      <c r="I2132" s="12" t="s">
        <v>2904</v>
      </c>
      <c r="J2132" s="12" t="s">
        <v>2905</v>
      </c>
    </row>
    <row r="2133" spans="1:10" ht="126" x14ac:dyDescent="0.2">
      <c r="A2133" s="12" t="s">
        <v>85</v>
      </c>
      <c r="B2133" s="12">
        <v>2</v>
      </c>
      <c r="C2133" s="12">
        <v>2</v>
      </c>
      <c r="D2133" s="12">
        <v>0</v>
      </c>
      <c r="E2133" s="12" t="s">
        <v>71</v>
      </c>
      <c r="F2133" s="12"/>
      <c r="G2133" s="12" t="s">
        <v>11</v>
      </c>
      <c r="H2133" s="12">
        <v>20794313</v>
      </c>
      <c r="I2133" s="12" t="s">
        <v>2460</v>
      </c>
      <c r="J2133" s="12" t="s">
        <v>2461</v>
      </c>
    </row>
    <row r="2134" spans="1:10" ht="56" x14ac:dyDescent="0.2">
      <c r="A2134" s="12" t="s">
        <v>9</v>
      </c>
      <c r="B2134" s="12">
        <v>2</v>
      </c>
      <c r="C2134" s="12">
        <v>1</v>
      </c>
      <c r="D2134" s="12">
        <v>1</v>
      </c>
      <c r="E2134" s="12" t="s">
        <v>273</v>
      </c>
      <c r="F2134" s="12" t="s">
        <v>34</v>
      </c>
      <c r="G2134" s="12" t="s">
        <v>11</v>
      </c>
      <c r="H2134" s="12">
        <v>4751159</v>
      </c>
      <c r="I2134" s="12" t="s">
        <v>45</v>
      </c>
      <c r="J2134" s="12" t="s">
        <v>46</v>
      </c>
    </row>
    <row r="2135" spans="1:10" ht="42" x14ac:dyDescent="0.2">
      <c r="A2135" s="12" t="s">
        <v>9</v>
      </c>
      <c r="B2135" s="12">
        <v>0</v>
      </c>
      <c r="C2135" s="12">
        <v>0</v>
      </c>
      <c r="D2135" s="12">
        <v>0</v>
      </c>
      <c r="E2135" s="12"/>
      <c r="F2135" s="12"/>
      <c r="G2135" s="12" t="s">
        <v>11</v>
      </c>
      <c r="H2135" s="12">
        <v>5632506</v>
      </c>
      <c r="I2135" s="12" t="s">
        <v>12</v>
      </c>
      <c r="J2135" s="12" t="s">
        <v>13</v>
      </c>
    </row>
    <row r="2136" spans="1:10" ht="84" x14ac:dyDescent="0.2">
      <c r="A2136" s="12" t="s">
        <v>101</v>
      </c>
      <c r="B2136" s="12">
        <v>1</v>
      </c>
      <c r="C2136" s="12">
        <v>1</v>
      </c>
      <c r="D2136" s="12">
        <v>0</v>
      </c>
      <c r="E2136" s="12" t="s">
        <v>25</v>
      </c>
      <c r="F2136" s="12"/>
      <c r="G2136" s="12" t="s">
        <v>26</v>
      </c>
      <c r="H2136" s="12">
        <v>14957338</v>
      </c>
      <c r="I2136" s="12" t="s">
        <v>454</v>
      </c>
      <c r="J2136" s="12" t="s">
        <v>455</v>
      </c>
    </row>
    <row r="2137" spans="1:10" ht="112" x14ac:dyDescent="0.2">
      <c r="A2137" s="12" t="s">
        <v>9</v>
      </c>
      <c r="B2137" s="12">
        <v>1</v>
      </c>
      <c r="C2137" s="12">
        <v>1</v>
      </c>
      <c r="D2137" s="12">
        <v>0</v>
      </c>
      <c r="E2137" s="12" t="s">
        <v>25</v>
      </c>
      <c r="F2137" s="12"/>
      <c r="G2137" s="12" t="s">
        <v>11</v>
      </c>
      <c r="H2137" s="12">
        <v>19418647</v>
      </c>
      <c r="I2137" s="12" t="s">
        <v>58</v>
      </c>
      <c r="J2137" s="12" t="s">
        <v>59</v>
      </c>
    </row>
    <row r="2138" spans="1:10" ht="112" x14ac:dyDescent="0.2">
      <c r="A2138" s="12" t="s">
        <v>77</v>
      </c>
      <c r="B2138" s="12">
        <v>4</v>
      </c>
      <c r="C2138" s="12">
        <v>2</v>
      </c>
      <c r="D2138" s="12">
        <v>2</v>
      </c>
      <c r="E2138" s="12" t="s">
        <v>5405</v>
      </c>
      <c r="F2138" s="12" t="s">
        <v>985</v>
      </c>
      <c r="G2138" s="12" t="s">
        <v>11</v>
      </c>
      <c r="H2138" s="12">
        <v>16828277</v>
      </c>
      <c r="I2138" s="12" t="s">
        <v>377</v>
      </c>
      <c r="J2138" s="12" t="s">
        <v>378</v>
      </c>
    </row>
    <row r="2139" spans="1:10" ht="70" x14ac:dyDescent="0.2">
      <c r="A2139" s="12" t="s">
        <v>9</v>
      </c>
      <c r="B2139" s="12">
        <v>2</v>
      </c>
      <c r="C2139" s="12">
        <v>1</v>
      </c>
      <c r="D2139" s="12">
        <v>1</v>
      </c>
      <c r="E2139" s="12" t="s">
        <v>123</v>
      </c>
      <c r="F2139" s="12" t="s">
        <v>124</v>
      </c>
      <c r="G2139" s="12" t="s">
        <v>11</v>
      </c>
      <c r="H2139" s="12">
        <v>6552155</v>
      </c>
      <c r="I2139" s="12" t="s">
        <v>125</v>
      </c>
      <c r="J2139" s="12" t="s">
        <v>126</v>
      </c>
    </row>
    <row r="2140" spans="1:10" ht="84" x14ac:dyDescent="0.2">
      <c r="A2140" s="12" t="s">
        <v>50</v>
      </c>
      <c r="B2140" s="12">
        <v>3</v>
      </c>
      <c r="C2140" s="12">
        <v>2</v>
      </c>
      <c r="D2140" s="12">
        <v>1</v>
      </c>
      <c r="E2140" s="12" t="s">
        <v>1468</v>
      </c>
      <c r="F2140" s="12" t="s">
        <v>34</v>
      </c>
      <c r="G2140" s="12" t="s">
        <v>11</v>
      </c>
      <c r="H2140" s="12">
        <v>5431540</v>
      </c>
      <c r="I2140" s="12" t="s">
        <v>771</v>
      </c>
      <c r="J2140" s="12" t="s">
        <v>772</v>
      </c>
    </row>
    <row r="2141" spans="1:10" ht="98" x14ac:dyDescent="0.2">
      <c r="A2141" s="12" t="s">
        <v>212</v>
      </c>
      <c r="B2141" s="12">
        <v>1</v>
      </c>
      <c r="C2141" s="12">
        <v>1</v>
      </c>
      <c r="D2141" s="12">
        <v>0</v>
      </c>
      <c r="E2141" s="12" t="s">
        <v>25</v>
      </c>
      <c r="F2141" s="12"/>
      <c r="G2141" s="12" t="s">
        <v>11</v>
      </c>
      <c r="H2141" s="12">
        <v>18417134</v>
      </c>
      <c r="I2141" s="12" t="s">
        <v>3991</v>
      </c>
      <c r="J2141" s="12" t="s">
        <v>3992</v>
      </c>
    </row>
    <row r="2142" spans="1:10" ht="84" x14ac:dyDescent="0.2">
      <c r="A2142" s="12" t="s">
        <v>77</v>
      </c>
      <c r="B2142" s="12">
        <v>2</v>
      </c>
      <c r="C2142" s="12">
        <v>1</v>
      </c>
      <c r="D2142" s="12">
        <v>1</v>
      </c>
      <c r="E2142" s="12" t="s">
        <v>106</v>
      </c>
      <c r="F2142" s="12" t="s">
        <v>34</v>
      </c>
      <c r="G2142" s="12" t="s">
        <v>11</v>
      </c>
      <c r="H2142" s="12">
        <v>9995189</v>
      </c>
      <c r="I2142" s="12" t="s">
        <v>141</v>
      </c>
      <c r="J2142" s="12" t="s">
        <v>142</v>
      </c>
    </row>
    <row r="2143" spans="1:10" ht="98" x14ac:dyDescent="0.2">
      <c r="A2143" s="12" t="s">
        <v>50</v>
      </c>
      <c r="B2143" s="12">
        <v>2</v>
      </c>
      <c r="C2143" s="12">
        <v>2</v>
      </c>
      <c r="D2143" s="12">
        <v>0</v>
      </c>
      <c r="E2143" s="12" t="s">
        <v>1887</v>
      </c>
      <c r="F2143" s="12"/>
      <c r="G2143" s="12" t="s">
        <v>11</v>
      </c>
      <c r="H2143" s="12">
        <v>7410721</v>
      </c>
      <c r="I2143" s="12" t="s">
        <v>1361</v>
      </c>
      <c r="J2143" s="12" t="s">
        <v>1362</v>
      </c>
    </row>
    <row r="2144" spans="1:10" ht="56" x14ac:dyDescent="0.2">
      <c r="A2144" s="12" t="s">
        <v>24</v>
      </c>
      <c r="B2144" s="12">
        <v>2</v>
      </c>
      <c r="C2144" s="12">
        <v>1</v>
      </c>
      <c r="D2144" s="12">
        <v>1</v>
      </c>
      <c r="E2144" s="12" t="s">
        <v>467</v>
      </c>
      <c r="F2144" s="12" t="s">
        <v>34</v>
      </c>
      <c r="G2144" s="12" t="s">
        <v>11</v>
      </c>
      <c r="H2144" s="12">
        <v>4136619</v>
      </c>
      <c r="I2144" s="12" t="s">
        <v>45</v>
      </c>
      <c r="J2144" s="12" t="s">
        <v>46</v>
      </c>
    </row>
    <row r="2145" spans="1:10" ht="98" x14ac:dyDescent="0.2">
      <c r="A2145" s="12" t="s">
        <v>9</v>
      </c>
      <c r="B2145" s="12">
        <v>4</v>
      </c>
      <c r="C2145" s="12">
        <v>1</v>
      </c>
      <c r="D2145" s="12">
        <v>3</v>
      </c>
      <c r="E2145" s="12" t="s">
        <v>351</v>
      </c>
      <c r="F2145" s="12" t="s">
        <v>4504</v>
      </c>
      <c r="G2145" s="12" t="s">
        <v>11</v>
      </c>
      <c r="H2145" s="12">
        <v>17966955</v>
      </c>
      <c r="I2145" s="12" t="s">
        <v>207</v>
      </c>
      <c r="J2145" s="12" t="s">
        <v>208</v>
      </c>
    </row>
    <row r="2146" spans="1:10" ht="126" x14ac:dyDescent="0.2">
      <c r="A2146" s="12" t="s">
        <v>99</v>
      </c>
      <c r="B2146" s="12">
        <v>1</v>
      </c>
      <c r="C2146" s="12">
        <v>1</v>
      </c>
      <c r="D2146" s="12">
        <v>0</v>
      </c>
      <c r="E2146" s="12" t="s">
        <v>65</v>
      </c>
      <c r="F2146" s="12"/>
      <c r="G2146" s="12" t="s">
        <v>11</v>
      </c>
      <c r="H2146" s="12">
        <v>7401372</v>
      </c>
      <c r="I2146" s="12" t="s">
        <v>4508</v>
      </c>
      <c r="J2146" s="12" t="s">
        <v>4509</v>
      </c>
    </row>
    <row r="2147" spans="1:10" ht="140" x14ac:dyDescent="0.2">
      <c r="A2147" s="12" t="s">
        <v>9</v>
      </c>
      <c r="B2147" s="12">
        <v>2</v>
      </c>
      <c r="C2147" s="12">
        <v>1</v>
      </c>
      <c r="D2147" s="12">
        <v>1</v>
      </c>
      <c r="E2147" s="12" t="s">
        <v>524</v>
      </c>
      <c r="F2147" s="12" t="s">
        <v>34</v>
      </c>
      <c r="G2147" s="12" t="s">
        <v>11</v>
      </c>
      <c r="H2147" s="12">
        <v>13985714</v>
      </c>
      <c r="I2147" s="12" t="s">
        <v>35</v>
      </c>
      <c r="J2147" s="12" t="s">
        <v>36</v>
      </c>
    </row>
    <row r="2148" spans="1:10" ht="140" x14ac:dyDescent="0.2">
      <c r="A2148" s="12" t="s">
        <v>17</v>
      </c>
      <c r="B2148" s="12">
        <v>2</v>
      </c>
      <c r="C2148" s="12">
        <v>1</v>
      </c>
      <c r="D2148" s="12">
        <v>1</v>
      </c>
      <c r="E2148" s="12" t="s">
        <v>524</v>
      </c>
      <c r="F2148" s="12" t="s">
        <v>34</v>
      </c>
      <c r="G2148" s="12" t="s">
        <v>11</v>
      </c>
      <c r="H2148" s="12">
        <v>13020131</v>
      </c>
      <c r="I2148" s="12" t="s">
        <v>35</v>
      </c>
      <c r="J2148" s="12" t="s">
        <v>36</v>
      </c>
    </row>
    <row r="2149" spans="1:10" ht="56" x14ac:dyDescent="0.2">
      <c r="A2149" s="12" t="s">
        <v>50</v>
      </c>
      <c r="B2149" s="12">
        <v>1</v>
      </c>
      <c r="C2149" s="12">
        <v>1</v>
      </c>
      <c r="D2149" s="12">
        <v>0</v>
      </c>
      <c r="E2149" s="12" t="s">
        <v>25</v>
      </c>
      <c r="F2149" s="12"/>
      <c r="G2149" s="12" t="s">
        <v>11</v>
      </c>
      <c r="H2149" s="12">
        <v>6344920</v>
      </c>
      <c r="I2149" s="12" t="s">
        <v>1106</v>
      </c>
      <c r="J2149" s="12" t="s">
        <v>1107</v>
      </c>
    </row>
    <row r="2150" spans="1:10" ht="112" x14ac:dyDescent="0.2">
      <c r="A2150" s="12" t="s">
        <v>9</v>
      </c>
      <c r="B2150" s="12">
        <v>2</v>
      </c>
      <c r="C2150" s="12">
        <v>1</v>
      </c>
      <c r="D2150" s="12">
        <v>1</v>
      </c>
      <c r="E2150" s="12" t="s">
        <v>3260</v>
      </c>
      <c r="F2150" s="12" t="s">
        <v>34</v>
      </c>
      <c r="G2150" s="12" t="s">
        <v>11</v>
      </c>
      <c r="H2150" s="12">
        <v>8349445</v>
      </c>
      <c r="I2150" s="12" t="s">
        <v>3261</v>
      </c>
      <c r="J2150" s="12" t="s">
        <v>3262</v>
      </c>
    </row>
    <row r="2151" spans="1:10" ht="42" x14ac:dyDescent="0.2">
      <c r="A2151" s="12" t="s">
        <v>85</v>
      </c>
      <c r="B2151" s="12">
        <v>0</v>
      </c>
      <c r="C2151" s="12">
        <v>0</v>
      </c>
      <c r="D2151" s="12">
        <v>0</v>
      </c>
      <c r="E2151" s="12"/>
      <c r="F2151" s="12"/>
      <c r="G2151" s="12" t="s">
        <v>26</v>
      </c>
      <c r="H2151" s="12">
        <v>13845697</v>
      </c>
      <c r="I2151" s="12" t="s">
        <v>3049</v>
      </c>
      <c r="J2151" s="12" t="s">
        <v>3050</v>
      </c>
    </row>
    <row r="2152" spans="1:10" ht="140" x14ac:dyDescent="0.2">
      <c r="A2152" s="12" t="s">
        <v>32</v>
      </c>
      <c r="B2152" s="12">
        <v>1</v>
      </c>
      <c r="C2152" s="12">
        <v>1</v>
      </c>
      <c r="D2152" s="12">
        <v>0</v>
      </c>
      <c r="E2152" s="12" t="s">
        <v>158</v>
      </c>
      <c r="F2152" s="12"/>
      <c r="G2152" s="12" t="s">
        <v>26</v>
      </c>
      <c r="H2152" s="12">
        <v>19505387</v>
      </c>
      <c r="I2152" s="12" t="s">
        <v>160</v>
      </c>
      <c r="J2152" s="12" t="s">
        <v>161</v>
      </c>
    </row>
    <row r="2153" spans="1:10" ht="112" x14ac:dyDescent="0.2">
      <c r="A2153" s="12" t="s">
        <v>9</v>
      </c>
      <c r="B2153" s="12">
        <v>1</v>
      </c>
      <c r="C2153" s="12">
        <v>0</v>
      </c>
      <c r="D2153" s="12">
        <v>1</v>
      </c>
      <c r="E2153" s="12"/>
      <c r="F2153" s="12" t="s">
        <v>159</v>
      </c>
      <c r="G2153" s="12" t="s">
        <v>26</v>
      </c>
      <c r="H2153" s="12">
        <v>4687915</v>
      </c>
      <c r="I2153" s="12" t="s">
        <v>150</v>
      </c>
      <c r="J2153" s="12" t="s">
        <v>151</v>
      </c>
    </row>
    <row r="2154" spans="1:10" ht="168" x14ac:dyDescent="0.2">
      <c r="A2154" s="12" t="s">
        <v>99</v>
      </c>
      <c r="B2154" s="12">
        <v>1</v>
      </c>
      <c r="C2154" s="12">
        <v>1</v>
      </c>
      <c r="D2154" s="12">
        <v>0</v>
      </c>
      <c r="E2154" s="12" t="s">
        <v>2336</v>
      </c>
      <c r="F2154" s="12"/>
      <c r="G2154" s="12" t="s">
        <v>11</v>
      </c>
      <c r="H2154" s="12">
        <v>4173610</v>
      </c>
      <c r="I2154" s="12" t="s">
        <v>2710</v>
      </c>
      <c r="J2154" s="12" t="s">
        <v>2711</v>
      </c>
    </row>
    <row r="2155" spans="1:10" ht="70" x14ac:dyDescent="0.2">
      <c r="A2155" s="12" t="s">
        <v>92</v>
      </c>
      <c r="B2155" s="12">
        <v>1</v>
      </c>
      <c r="C2155" s="12">
        <v>1</v>
      </c>
      <c r="D2155" s="12">
        <v>0</v>
      </c>
      <c r="E2155" s="12" t="s">
        <v>5402</v>
      </c>
      <c r="F2155" s="12"/>
      <c r="G2155" s="12" t="s">
        <v>26</v>
      </c>
      <c r="H2155" s="12">
        <v>6240752</v>
      </c>
      <c r="I2155" s="12" t="s">
        <v>706</v>
      </c>
      <c r="J2155" s="12" t="s">
        <v>707</v>
      </c>
    </row>
    <row r="2156" spans="1:10" ht="126" x14ac:dyDescent="0.2">
      <c r="A2156" s="12" t="s">
        <v>9</v>
      </c>
      <c r="B2156" s="12">
        <v>2</v>
      </c>
      <c r="C2156" s="12">
        <v>1</v>
      </c>
      <c r="D2156" s="12">
        <v>1</v>
      </c>
      <c r="E2156" s="12" t="s">
        <v>1213</v>
      </c>
      <c r="F2156" s="12" t="s">
        <v>159</v>
      </c>
      <c r="G2156" s="12" t="s">
        <v>26</v>
      </c>
      <c r="H2156" s="12">
        <v>8178052</v>
      </c>
      <c r="I2156" s="12" t="s">
        <v>1124</v>
      </c>
      <c r="J2156" s="12" t="s">
        <v>1125</v>
      </c>
    </row>
    <row r="2157" spans="1:10" ht="98" x14ac:dyDescent="0.2">
      <c r="A2157" s="12" t="s">
        <v>550</v>
      </c>
      <c r="B2157" s="12">
        <v>1</v>
      </c>
      <c r="C2157" s="12">
        <v>1</v>
      </c>
      <c r="D2157" s="12">
        <v>0</v>
      </c>
      <c r="E2157" s="12" t="s">
        <v>25</v>
      </c>
      <c r="F2157" s="12"/>
      <c r="G2157" s="12" t="s">
        <v>11</v>
      </c>
      <c r="H2157" s="12">
        <v>4108457</v>
      </c>
      <c r="I2157" s="12" t="s">
        <v>153</v>
      </c>
      <c r="J2157" s="12" t="s">
        <v>154</v>
      </c>
    </row>
    <row r="2158" spans="1:10" ht="70" x14ac:dyDescent="0.2">
      <c r="A2158" s="12" t="s">
        <v>9</v>
      </c>
      <c r="B2158" s="12">
        <v>1</v>
      </c>
      <c r="C2158" s="12">
        <v>1</v>
      </c>
      <c r="D2158" s="12">
        <v>0</v>
      </c>
      <c r="E2158" s="12" t="s">
        <v>149</v>
      </c>
      <c r="F2158" s="12"/>
      <c r="G2158" s="12" t="s">
        <v>11</v>
      </c>
      <c r="H2158" s="12">
        <v>5170401</v>
      </c>
      <c r="I2158" s="12" t="s">
        <v>5406</v>
      </c>
      <c r="J2158" s="12" t="s">
        <v>5407</v>
      </c>
    </row>
    <row r="2159" spans="1:10" ht="98" x14ac:dyDescent="0.2">
      <c r="A2159" s="12" t="s">
        <v>9</v>
      </c>
      <c r="B2159" s="12">
        <v>4</v>
      </c>
      <c r="C2159" s="12">
        <v>2</v>
      </c>
      <c r="D2159" s="12">
        <v>2</v>
      </c>
      <c r="E2159" s="12" t="s">
        <v>5408</v>
      </c>
      <c r="F2159" s="12" t="s">
        <v>5409</v>
      </c>
      <c r="G2159" s="12" t="s">
        <v>11</v>
      </c>
      <c r="H2159" s="12">
        <v>10821742</v>
      </c>
      <c r="I2159" s="12" t="s">
        <v>1006</v>
      </c>
      <c r="J2159" s="12" t="s">
        <v>1007</v>
      </c>
    </row>
    <row r="2160" spans="1:10" ht="70" x14ac:dyDescent="0.2">
      <c r="A2160" s="12" t="s">
        <v>64</v>
      </c>
      <c r="B2160" s="12">
        <v>0</v>
      </c>
      <c r="C2160" s="12">
        <v>0</v>
      </c>
      <c r="D2160" s="12">
        <v>0</v>
      </c>
      <c r="E2160" s="12"/>
      <c r="F2160" s="12"/>
      <c r="G2160" s="12" t="s">
        <v>11</v>
      </c>
      <c r="H2160" s="12">
        <v>12992857</v>
      </c>
      <c r="I2160" s="12" t="s">
        <v>2370</v>
      </c>
      <c r="J2160" s="12" t="s">
        <v>2371</v>
      </c>
    </row>
    <row r="2161" spans="1:10" ht="56" x14ac:dyDescent="0.2">
      <c r="A2161" s="12" t="s">
        <v>9</v>
      </c>
      <c r="B2161" s="12">
        <v>1</v>
      </c>
      <c r="C2161" s="12">
        <v>0</v>
      </c>
      <c r="D2161" s="12">
        <v>1</v>
      </c>
      <c r="E2161" s="12"/>
      <c r="F2161" s="12" t="s">
        <v>213</v>
      </c>
      <c r="G2161" s="12" t="s">
        <v>26</v>
      </c>
      <c r="H2161" s="12">
        <v>5513000</v>
      </c>
      <c r="I2161" s="12" t="s">
        <v>214</v>
      </c>
      <c r="J2161" s="12" t="s">
        <v>215</v>
      </c>
    </row>
    <row r="2162" spans="1:10" ht="84" x14ac:dyDescent="0.2">
      <c r="A2162" s="12" t="s">
        <v>9</v>
      </c>
      <c r="B2162" s="12">
        <v>2</v>
      </c>
      <c r="C2162" s="12">
        <v>1</v>
      </c>
      <c r="D2162" s="12">
        <v>1</v>
      </c>
      <c r="E2162" s="12" t="s">
        <v>44</v>
      </c>
      <c r="F2162" s="12" t="s">
        <v>34</v>
      </c>
      <c r="G2162" s="12" t="s">
        <v>11</v>
      </c>
      <c r="H2162" s="12">
        <v>13311494</v>
      </c>
      <c r="I2162" s="12" t="s">
        <v>141</v>
      </c>
      <c r="J2162" s="12" t="s">
        <v>142</v>
      </c>
    </row>
    <row r="2163" spans="1:10" ht="112" x14ac:dyDescent="0.2">
      <c r="A2163" s="12" t="s">
        <v>117</v>
      </c>
      <c r="B2163" s="12">
        <v>3</v>
      </c>
      <c r="C2163" s="12">
        <v>2</v>
      </c>
      <c r="D2163" s="12">
        <v>1</v>
      </c>
      <c r="E2163" s="12" t="s">
        <v>2110</v>
      </c>
      <c r="F2163" s="12" t="s">
        <v>34</v>
      </c>
      <c r="G2163" s="12" t="s">
        <v>11</v>
      </c>
      <c r="H2163" s="12">
        <v>12584790</v>
      </c>
      <c r="I2163" s="12" t="s">
        <v>45</v>
      </c>
      <c r="J2163" s="12" t="s">
        <v>46</v>
      </c>
    </row>
    <row r="2164" spans="1:10" ht="140" x14ac:dyDescent="0.2">
      <c r="A2164" s="12" t="s">
        <v>212</v>
      </c>
      <c r="B2164" s="12">
        <v>2</v>
      </c>
      <c r="C2164" s="12">
        <v>1</v>
      </c>
      <c r="D2164" s="12">
        <v>1</v>
      </c>
      <c r="E2164" s="12" t="s">
        <v>833</v>
      </c>
      <c r="F2164" s="12" t="s">
        <v>34</v>
      </c>
      <c r="G2164" s="12" t="s">
        <v>11</v>
      </c>
      <c r="H2164" s="12">
        <v>12721122</v>
      </c>
      <c r="I2164" s="12" t="s">
        <v>35</v>
      </c>
      <c r="J2164" s="12" t="s">
        <v>36</v>
      </c>
    </row>
    <row r="2165" spans="1:10" ht="126" x14ac:dyDescent="0.2">
      <c r="A2165" s="12" t="s">
        <v>9</v>
      </c>
      <c r="B2165" s="12">
        <v>2</v>
      </c>
      <c r="C2165" s="12">
        <v>1</v>
      </c>
      <c r="D2165" s="12">
        <v>1</v>
      </c>
      <c r="E2165" s="12" t="s">
        <v>123</v>
      </c>
      <c r="F2165" s="12" t="s">
        <v>124</v>
      </c>
      <c r="G2165" s="12" t="s">
        <v>11</v>
      </c>
      <c r="H2165" s="12">
        <v>7046599</v>
      </c>
      <c r="I2165" s="12" t="s">
        <v>5410</v>
      </c>
      <c r="J2165" s="12" t="s">
        <v>5411</v>
      </c>
    </row>
    <row r="2166" spans="1:10" ht="70" x14ac:dyDescent="0.2">
      <c r="A2166" s="12" t="s">
        <v>212</v>
      </c>
      <c r="B2166" s="12">
        <v>2</v>
      </c>
      <c r="C2166" s="12">
        <v>1</v>
      </c>
      <c r="D2166" s="12">
        <v>1</v>
      </c>
      <c r="E2166" s="12" t="s">
        <v>123</v>
      </c>
      <c r="F2166" s="12" t="s">
        <v>124</v>
      </c>
      <c r="G2166" s="12" t="s">
        <v>11</v>
      </c>
      <c r="H2166" s="12">
        <v>8200000</v>
      </c>
      <c r="I2166" s="12" t="s">
        <v>125</v>
      </c>
      <c r="J2166" s="12" t="s">
        <v>126</v>
      </c>
    </row>
    <row r="2167" spans="1:10" ht="42" x14ac:dyDescent="0.2">
      <c r="A2167" s="12" t="s">
        <v>99</v>
      </c>
      <c r="B2167" s="12">
        <v>2</v>
      </c>
      <c r="C2167" s="12">
        <v>1</v>
      </c>
      <c r="D2167" s="12">
        <v>1</v>
      </c>
      <c r="E2167" s="12" t="s">
        <v>467</v>
      </c>
      <c r="F2167" s="12" t="s">
        <v>34</v>
      </c>
      <c r="G2167" s="12" t="s">
        <v>11</v>
      </c>
      <c r="H2167" s="12">
        <v>3752416</v>
      </c>
      <c r="I2167" s="12" t="s">
        <v>363</v>
      </c>
      <c r="J2167" s="12" t="s">
        <v>364</v>
      </c>
    </row>
    <row r="2168" spans="1:10" ht="70" x14ac:dyDescent="0.2">
      <c r="A2168" s="12" t="s">
        <v>101</v>
      </c>
      <c r="B2168" s="12">
        <v>2</v>
      </c>
      <c r="C2168" s="12">
        <v>1</v>
      </c>
      <c r="D2168" s="12">
        <v>1</v>
      </c>
      <c r="E2168" s="12" t="s">
        <v>44</v>
      </c>
      <c r="F2168" s="12" t="s">
        <v>34</v>
      </c>
      <c r="G2168" s="12" t="s">
        <v>11</v>
      </c>
      <c r="H2168" s="12">
        <v>3416931</v>
      </c>
      <c r="I2168" s="12" t="s">
        <v>2715</v>
      </c>
      <c r="J2168" s="12" t="s">
        <v>2716</v>
      </c>
    </row>
    <row r="2169" spans="1:10" ht="84" x14ac:dyDescent="0.2">
      <c r="A2169" s="12" t="s">
        <v>85</v>
      </c>
      <c r="B2169" s="12">
        <v>2</v>
      </c>
      <c r="C2169" s="12">
        <v>1</v>
      </c>
      <c r="D2169" s="12">
        <v>1</v>
      </c>
      <c r="E2169" s="12" t="s">
        <v>44</v>
      </c>
      <c r="F2169" s="12" t="s">
        <v>34</v>
      </c>
      <c r="G2169" s="12" t="s">
        <v>11</v>
      </c>
      <c r="H2169" s="12">
        <v>7735507</v>
      </c>
      <c r="I2169" s="12" t="s">
        <v>141</v>
      </c>
      <c r="J2169" s="12" t="s">
        <v>142</v>
      </c>
    </row>
    <row r="2170" spans="1:10" ht="98" x14ac:dyDescent="0.2">
      <c r="A2170" s="12" t="s">
        <v>582</v>
      </c>
      <c r="B2170" s="12">
        <v>0</v>
      </c>
      <c r="C2170" s="12">
        <v>0</v>
      </c>
      <c r="D2170" s="12">
        <v>0</v>
      </c>
      <c r="E2170" s="12"/>
      <c r="F2170" s="12"/>
      <c r="G2170" s="12" t="s">
        <v>11</v>
      </c>
      <c r="H2170" s="12">
        <v>6292680</v>
      </c>
      <c r="I2170" s="12" t="s">
        <v>2337</v>
      </c>
      <c r="J2170" s="12" t="s">
        <v>2338</v>
      </c>
    </row>
    <row r="2171" spans="1:10" ht="56" x14ac:dyDescent="0.2">
      <c r="A2171" s="12" t="s">
        <v>243</v>
      </c>
      <c r="B2171" s="12">
        <v>2</v>
      </c>
      <c r="C2171" s="12">
        <v>1</v>
      </c>
      <c r="D2171" s="12">
        <v>1</v>
      </c>
      <c r="E2171" s="12" t="s">
        <v>341</v>
      </c>
      <c r="F2171" s="12" t="s">
        <v>34</v>
      </c>
      <c r="G2171" s="12" t="s">
        <v>11</v>
      </c>
      <c r="H2171" s="12">
        <v>5254222</v>
      </c>
      <c r="I2171" s="12" t="s">
        <v>279</v>
      </c>
      <c r="J2171" s="12" t="s">
        <v>280</v>
      </c>
    </row>
    <row r="2172" spans="1:10" ht="98" x14ac:dyDescent="0.2">
      <c r="A2172" s="12" t="s">
        <v>50</v>
      </c>
      <c r="B2172" s="12">
        <v>3</v>
      </c>
      <c r="C2172" s="12">
        <v>1</v>
      </c>
      <c r="D2172" s="12">
        <v>2</v>
      </c>
      <c r="E2172" s="12" t="s">
        <v>537</v>
      </c>
      <c r="F2172" s="12" t="s">
        <v>985</v>
      </c>
      <c r="G2172" s="12" t="s">
        <v>11</v>
      </c>
      <c r="H2172" s="12">
        <v>6230199</v>
      </c>
      <c r="I2172" s="12" t="s">
        <v>144</v>
      </c>
      <c r="J2172" s="12" t="s">
        <v>145</v>
      </c>
    </row>
    <row r="2173" spans="1:10" ht="98" x14ac:dyDescent="0.2">
      <c r="A2173" s="12" t="s">
        <v>32</v>
      </c>
      <c r="B2173" s="12">
        <v>2</v>
      </c>
      <c r="C2173" s="12">
        <v>1</v>
      </c>
      <c r="D2173" s="12">
        <v>1</v>
      </c>
      <c r="E2173" s="12" t="s">
        <v>123</v>
      </c>
      <c r="F2173" s="12" t="s">
        <v>124</v>
      </c>
      <c r="G2173" s="12" t="s">
        <v>11</v>
      </c>
      <c r="H2173" s="12">
        <v>10230111</v>
      </c>
      <c r="I2173" s="12" t="s">
        <v>186</v>
      </c>
      <c r="J2173" s="12" t="s">
        <v>187</v>
      </c>
    </row>
    <row r="2174" spans="1:10" ht="112" x14ac:dyDescent="0.2">
      <c r="A2174" s="12" t="s">
        <v>17</v>
      </c>
      <c r="B2174" s="12">
        <v>0</v>
      </c>
      <c r="C2174" s="12">
        <v>0</v>
      </c>
      <c r="D2174" s="12">
        <v>0</v>
      </c>
      <c r="E2174" s="12"/>
      <c r="F2174" s="12"/>
      <c r="G2174" s="12" t="s">
        <v>11</v>
      </c>
      <c r="H2174" s="12">
        <v>9358103</v>
      </c>
      <c r="I2174" s="12" t="s">
        <v>1772</v>
      </c>
      <c r="J2174" s="12" t="s">
        <v>1773</v>
      </c>
    </row>
    <row r="2175" spans="1:10" ht="140" x14ac:dyDescent="0.2">
      <c r="A2175" s="12" t="s">
        <v>92</v>
      </c>
      <c r="B2175" s="12">
        <v>2</v>
      </c>
      <c r="C2175" s="12">
        <v>1</v>
      </c>
      <c r="D2175" s="12">
        <v>1</v>
      </c>
      <c r="E2175" s="12" t="s">
        <v>467</v>
      </c>
      <c r="F2175" s="12" t="s">
        <v>34</v>
      </c>
      <c r="G2175" s="12" t="s">
        <v>11</v>
      </c>
      <c r="H2175" s="12">
        <v>9025195</v>
      </c>
      <c r="I2175" s="12" t="s">
        <v>35</v>
      </c>
      <c r="J2175" s="12" t="s">
        <v>36</v>
      </c>
    </row>
    <row r="2176" spans="1:10" ht="42" x14ac:dyDescent="0.2">
      <c r="A2176" s="12" t="s">
        <v>9</v>
      </c>
      <c r="B2176" s="12">
        <v>2</v>
      </c>
      <c r="C2176" s="12">
        <v>0</v>
      </c>
      <c r="D2176" s="12">
        <v>2</v>
      </c>
      <c r="E2176" s="12"/>
      <c r="F2176" s="12" t="s">
        <v>2497</v>
      </c>
      <c r="G2176" s="12" t="s">
        <v>26</v>
      </c>
      <c r="H2176" s="12">
        <v>5017842</v>
      </c>
      <c r="I2176" s="12" t="s">
        <v>3049</v>
      </c>
      <c r="J2176" s="12" t="s">
        <v>3050</v>
      </c>
    </row>
    <row r="2177" spans="1:10" ht="98" x14ac:dyDescent="0.2">
      <c r="A2177" s="12" t="s">
        <v>101</v>
      </c>
      <c r="B2177" s="12">
        <v>1</v>
      </c>
      <c r="C2177" s="12">
        <v>1</v>
      </c>
      <c r="D2177" s="12">
        <v>0</v>
      </c>
      <c r="E2177" s="12" t="s">
        <v>25</v>
      </c>
      <c r="F2177" s="12"/>
      <c r="G2177" s="12" t="s">
        <v>11</v>
      </c>
      <c r="H2177" s="12">
        <v>11731285</v>
      </c>
      <c r="I2177" s="12" t="s">
        <v>153</v>
      </c>
      <c r="J2177" s="12" t="s">
        <v>154</v>
      </c>
    </row>
    <row r="2178" spans="1:10" ht="140" x14ac:dyDescent="0.2">
      <c r="A2178" s="12" t="s">
        <v>9</v>
      </c>
      <c r="B2178" s="12">
        <v>2</v>
      </c>
      <c r="C2178" s="12">
        <v>0</v>
      </c>
      <c r="D2178" s="12">
        <v>2</v>
      </c>
      <c r="E2178" s="12"/>
      <c r="F2178" s="12" t="s">
        <v>5412</v>
      </c>
      <c r="G2178" s="12" t="s">
        <v>26</v>
      </c>
      <c r="H2178" s="12">
        <v>4559083</v>
      </c>
      <c r="I2178" s="12" t="s">
        <v>160</v>
      </c>
      <c r="J2178" s="12" t="s">
        <v>161</v>
      </c>
    </row>
    <row r="2179" spans="1:10" ht="70" x14ac:dyDescent="0.2">
      <c r="A2179" s="12" t="s">
        <v>85</v>
      </c>
      <c r="B2179" s="12">
        <v>2</v>
      </c>
      <c r="C2179" s="12">
        <v>1</v>
      </c>
      <c r="D2179" s="12">
        <v>1</v>
      </c>
      <c r="E2179" s="12" t="s">
        <v>123</v>
      </c>
      <c r="F2179" s="12" t="s">
        <v>124</v>
      </c>
      <c r="G2179" s="12" t="s">
        <v>11</v>
      </c>
      <c r="H2179" s="12">
        <v>12898086</v>
      </c>
      <c r="I2179" s="12" t="s">
        <v>125</v>
      </c>
      <c r="J2179" s="12" t="s">
        <v>126</v>
      </c>
    </row>
    <row r="2180" spans="1:10" ht="56" x14ac:dyDescent="0.2">
      <c r="A2180" s="12" t="s">
        <v>92</v>
      </c>
      <c r="B2180" s="12">
        <v>2</v>
      </c>
      <c r="C2180" s="12">
        <v>1</v>
      </c>
      <c r="D2180" s="12">
        <v>1</v>
      </c>
      <c r="E2180" s="12" t="s">
        <v>415</v>
      </c>
      <c r="F2180" s="12" t="s">
        <v>34</v>
      </c>
      <c r="G2180" s="12" t="s">
        <v>11</v>
      </c>
      <c r="H2180" s="12">
        <v>6727751</v>
      </c>
      <c r="I2180" s="12" t="s">
        <v>669</v>
      </c>
      <c r="J2180" s="12" t="s">
        <v>670</v>
      </c>
    </row>
    <row r="2181" spans="1:10" ht="126" x14ac:dyDescent="0.2">
      <c r="A2181" s="12" t="s">
        <v>143</v>
      </c>
      <c r="B2181" s="12">
        <v>1</v>
      </c>
      <c r="C2181" s="12">
        <v>1</v>
      </c>
      <c r="D2181" s="12">
        <v>0</v>
      </c>
      <c r="E2181" s="12" t="s">
        <v>25</v>
      </c>
      <c r="F2181" s="12"/>
      <c r="G2181" s="12" t="s">
        <v>11</v>
      </c>
      <c r="H2181" s="12">
        <v>4118477</v>
      </c>
      <c r="I2181" s="12" t="s">
        <v>27</v>
      </c>
      <c r="J2181" s="12" t="s">
        <v>28</v>
      </c>
    </row>
    <row r="2182" spans="1:10" ht="56" x14ac:dyDescent="0.2">
      <c r="A2182" s="12" t="s">
        <v>24</v>
      </c>
      <c r="B2182" s="12">
        <v>1</v>
      </c>
      <c r="C2182" s="12">
        <v>1</v>
      </c>
      <c r="D2182" s="12">
        <v>0</v>
      </c>
      <c r="E2182" s="12" t="s">
        <v>25</v>
      </c>
      <c r="F2182" s="12"/>
      <c r="G2182" s="12" t="s">
        <v>11</v>
      </c>
      <c r="H2182" s="12">
        <v>9489473</v>
      </c>
      <c r="I2182" s="12" t="s">
        <v>301</v>
      </c>
      <c r="J2182" s="12" t="s">
        <v>302</v>
      </c>
    </row>
    <row r="2183" spans="1:10" ht="42" x14ac:dyDescent="0.2">
      <c r="A2183" s="12" t="s">
        <v>117</v>
      </c>
      <c r="B2183" s="12">
        <v>2</v>
      </c>
      <c r="C2183" s="12">
        <v>1</v>
      </c>
      <c r="D2183" s="12">
        <v>1</v>
      </c>
      <c r="E2183" s="12" t="s">
        <v>467</v>
      </c>
      <c r="F2183" s="12" t="s">
        <v>34</v>
      </c>
      <c r="G2183" s="12" t="s">
        <v>11</v>
      </c>
      <c r="H2183" s="12">
        <v>3984141</v>
      </c>
      <c r="I2183" s="12" t="s">
        <v>363</v>
      </c>
      <c r="J2183" s="12" t="s">
        <v>364</v>
      </c>
    </row>
    <row r="2184" spans="1:10" ht="70" x14ac:dyDescent="0.2">
      <c r="A2184" s="12" t="s">
        <v>77</v>
      </c>
      <c r="B2184" s="12">
        <v>2</v>
      </c>
      <c r="C2184" s="12">
        <v>1</v>
      </c>
      <c r="D2184" s="12">
        <v>1</v>
      </c>
      <c r="E2184" s="12" t="s">
        <v>93</v>
      </c>
      <c r="F2184" s="12" t="s">
        <v>79</v>
      </c>
      <c r="G2184" s="12" t="s">
        <v>11</v>
      </c>
      <c r="H2184" s="12">
        <v>3575250</v>
      </c>
      <c r="I2184" s="12" t="s">
        <v>5292</v>
      </c>
      <c r="J2184" s="12" t="s">
        <v>5293</v>
      </c>
    </row>
    <row r="2185" spans="1:10" ht="98" x14ac:dyDescent="0.2">
      <c r="A2185" s="12" t="s">
        <v>92</v>
      </c>
      <c r="B2185" s="12">
        <v>2</v>
      </c>
      <c r="C2185" s="12">
        <v>1</v>
      </c>
      <c r="D2185" s="12">
        <v>1</v>
      </c>
      <c r="E2185" s="12" t="s">
        <v>537</v>
      </c>
      <c r="F2185" s="12" t="s">
        <v>52</v>
      </c>
      <c r="G2185" s="12" t="s">
        <v>11</v>
      </c>
      <c r="H2185" s="12">
        <v>9999249</v>
      </c>
      <c r="I2185" s="12" t="s">
        <v>164</v>
      </c>
      <c r="J2185" s="12" t="s">
        <v>165</v>
      </c>
    </row>
    <row r="2186" spans="1:10" ht="70" x14ac:dyDescent="0.2">
      <c r="A2186" s="12" t="s">
        <v>64</v>
      </c>
      <c r="B2186" s="12">
        <v>2</v>
      </c>
      <c r="C2186" s="12">
        <v>1</v>
      </c>
      <c r="D2186" s="12">
        <v>1</v>
      </c>
      <c r="E2186" s="12" t="s">
        <v>123</v>
      </c>
      <c r="F2186" s="12" t="s">
        <v>124</v>
      </c>
      <c r="G2186" s="12" t="s">
        <v>11</v>
      </c>
      <c r="H2186" s="12">
        <v>10444618</v>
      </c>
      <c r="I2186" s="12" t="s">
        <v>125</v>
      </c>
      <c r="J2186" s="12" t="s">
        <v>126</v>
      </c>
    </row>
    <row r="2187" spans="1:10" ht="140" x14ac:dyDescent="0.2">
      <c r="A2187" s="12" t="s">
        <v>64</v>
      </c>
      <c r="B2187" s="12">
        <v>2</v>
      </c>
      <c r="C2187" s="12">
        <v>1</v>
      </c>
      <c r="D2187" s="12">
        <v>1</v>
      </c>
      <c r="E2187" s="12" t="s">
        <v>106</v>
      </c>
      <c r="F2187" s="12" t="s">
        <v>34</v>
      </c>
      <c r="G2187" s="12" t="s">
        <v>11</v>
      </c>
      <c r="H2187" s="12">
        <v>5809589</v>
      </c>
      <c r="I2187" s="12" t="s">
        <v>35</v>
      </c>
      <c r="J2187" s="12" t="s">
        <v>36</v>
      </c>
    </row>
    <row r="2188" spans="1:10" ht="140" x14ac:dyDescent="0.2">
      <c r="A2188" s="12" t="s">
        <v>50</v>
      </c>
      <c r="B2188" s="12">
        <v>1</v>
      </c>
      <c r="C2188" s="12">
        <v>1</v>
      </c>
      <c r="D2188" s="12">
        <v>0</v>
      </c>
      <c r="E2188" s="12" t="s">
        <v>158</v>
      </c>
      <c r="F2188" s="12"/>
      <c r="G2188" s="12" t="s">
        <v>26</v>
      </c>
      <c r="H2188" s="12">
        <v>5601288</v>
      </c>
      <c r="I2188" s="12" t="s">
        <v>160</v>
      </c>
      <c r="J2188" s="12" t="s">
        <v>161</v>
      </c>
    </row>
    <row r="2189" spans="1:10" ht="70" x14ac:dyDescent="0.2">
      <c r="A2189" s="12" t="s">
        <v>105</v>
      </c>
      <c r="B2189" s="12">
        <v>2</v>
      </c>
      <c r="C2189" s="12">
        <v>1</v>
      </c>
      <c r="D2189" s="12">
        <v>1</v>
      </c>
      <c r="E2189" s="12" t="s">
        <v>93</v>
      </c>
      <c r="F2189" s="12" t="s">
        <v>52</v>
      </c>
      <c r="G2189" s="12" t="s">
        <v>11</v>
      </c>
      <c r="H2189" s="12">
        <v>6160162</v>
      </c>
      <c r="I2189" s="12" t="s">
        <v>233</v>
      </c>
      <c r="J2189" s="12" t="s">
        <v>234</v>
      </c>
    </row>
    <row r="2190" spans="1:10" ht="56" x14ac:dyDescent="0.2">
      <c r="A2190" s="12" t="s">
        <v>24</v>
      </c>
      <c r="B2190" s="12">
        <v>1</v>
      </c>
      <c r="C2190" s="12">
        <v>1</v>
      </c>
      <c r="D2190" s="12">
        <v>0</v>
      </c>
      <c r="E2190" s="12" t="s">
        <v>93</v>
      </c>
      <c r="F2190" s="12"/>
      <c r="G2190" s="12" t="s">
        <v>11</v>
      </c>
      <c r="H2190" s="12">
        <v>7064741</v>
      </c>
      <c r="I2190" s="12" t="s">
        <v>2556</v>
      </c>
      <c r="J2190" s="12" t="s">
        <v>2557</v>
      </c>
    </row>
    <row r="2191" spans="1:10" ht="84" x14ac:dyDescent="0.2">
      <c r="A2191" s="12" t="s">
        <v>17</v>
      </c>
      <c r="B2191" s="12">
        <v>3</v>
      </c>
      <c r="C2191" s="12">
        <v>2</v>
      </c>
      <c r="D2191" s="12">
        <v>1</v>
      </c>
      <c r="E2191" s="12" t="s">
        <v>945</v>
      </c>
      <c r="F2191" s="12" t="s">
        <v>34</v>
      </c>
      <c r="G2191" s="12" t="s">
        <v>11</v>
      </c>
      <c r="H2191" s="12">
        <v>9657498</v>
      </c>
      <c r="I2191" s="12" t="s">
        <v>141</v>
      </c>
      <c r="J2191" s="12" t="s">
        <v>142</v>
      </c>
    </row>
    <row r="2192" spans="1:10" ht="56" x14ac:dyDescent="0.2">
      <c r="A2192" s="12" t="s">
        <v>64</v>
      </c>
      <c r="B2192" s="12">
        <v>2</v>
      </c>
      <c r="C2192" s="12">
        <v>1</v>
      </c>
      <c r="D2192" s="12">
        <v>1</v>
      </c>
      <c r="E2192" s="12" t="s">
        <v>668</v>
      </c>
      <c r="F2192" s="12" t="s">
        <v>34</v>
      </c>
      <c r="G2192" s="12" t="s">
        <v>11</v>
      </c>
      <c r="H2192" s="12">
        <v>10775510</v>
      </c>
      <c r="I2192" s="12" t="s">
        <v>669</v>
      </c>
      <c r="J2192" s="12" t="s">
        <v>670</v>
      </c>
    </row>
    <row r="2193" spans="1:10" ht="126" x14ac:dyDescent="0.2">
      <c r="A2193" s="12" t="s">
        <v>9</v>
      </c>
      <c r="B2193" s="12">
        <v>1</v>
      </c>
      <c r="C2193" s="12">
        <v>1</v>
      </c>
      <c r="D2193" s="12">
        <v>0</v>
      </c>
      <c r="E2193" s="12" t="s">
        <v>65</v>
      </c>
      <c r="F2193" s="12"/>
      <c r="G2193" s="12" t="s">
        <v>11</v>
      </c>
      <c r="H2193" s="12">
        <v>3393662</v>
      </c>
      <c r="I2193" s="12" t="s">
        <v>66</v>
      </c>
      <c r="J2193" s="12" t="s">
        <v>67</v>
      </c>
    </row>
    <row r="2194" spans="1:10" ht="84" x14ac:dyDescent="0.2">
      <c r="A2194" s="12" t="s">
        <v>77</v>
      </c>
      <c r="B2194" s="12">
        <v>3</v>
      </c>
      <c r="C2194" s="12">
        <v>2</v>
      </c>
      <c r="D2194" s="12">
        <v>1</v>
      </c>
      <c r="E2194" s="12" t="s">
        <v>40</v>
      </c>
      <c r="F2194" s="12" t="s">
        <v>34</v>
      </c>
      <c r="G2194" s="12" t="s">
        <v>11</v>
      </c>
      <c r="H2194" s="12">
        <v>6938253</v>
      </c>
      <c r="I2194" s="12" t="s">
        <v>141</v>
      </c>
      <c r="J2194" s="12" t="s">
        <v>142</v>
      </c>
    </row>
    <row r="2195" spans="1:10" ht="56" x14ac:dyDescent="0.2">
      <c r="A2195" s="12" t="s">
        <v>32</v>
      </c>
      <c r="B2195" s="12">
        <v>1</v>
      </c>
      <c r="C2195" s="12">
        <v>1</v>
      </c>
      <c r="D2195" s="12">
        <v>0</v>
      </c>
      <c r="E2195" s="12" t="s">
        <v>10</v>
      </c>
      <c r="F2195" s="12"/>
      <c r="G2195" s="12" t="s">
        <v>11</v>
      </c>
      <c r="H2195" s="12">
        <v>3481574</v>
      </c>
      <c r="I2195" s="12" t="s">
        <v>12</v>
      </c>
      <c r="J2195" s="12" t="s">
        <v>13</v>
      </c>
    </row>
    <row r="2196" spans="1:10" ht="70" x14ac:dyDescent="0.2">
      <c r="A2196" s="12" t="s">
        <v>64</v>
      </c>
      <c r="B2196" s="12">
        <v>2</v>
      </c>
      <c r="C2196" s="12">
        <v>1</v>
      </c>
      <c r="D2196" s="12">
        <v>1</v>
      </c>
      <c r="E2196" s="12" t="s">
        <v>341</v>
      </c>
      <c r="F2196" s="12" t="s">
        <v>34</v>
      </c>
      <c r="G2196" s="12" t="s">
        <v>11</v>
      </c>
      <c r="H2196" s="12">
        <v>3277796</v>
      </c>
      <c r="I2196" s="12" t="s">
        <v>131</v>
      </c>
      <c r="J2196" s="12" t="s">
        <v>132</v>
      </c>
    </row>
    <row r="2197" spans="1:10" ht="112" x14ac:dyDescent="0.2">
      <c r="A2197" s="12" t="s">
        <v>9</v>
      </c>
      <c r="B2197" s="12">
        <v>1</v>
      </c>
      <c r="C2197" s="12">
        <v>1</v>
      </c>
      <c r="D2197" s="12">
        <v>0</v>
      </c>
      <c r="E2197" s="12" t="s">
        <v>65</v>
      </c>
      <c r="F2197" s="12"/>
      <c r="G2197" s="12" t="s">
        <v>11</v>
      </c>
      <c r="H2197" s="12">
        <v>3829470</v>
      </c>
      <c r="I2197" s="12" t="s">
        <v>551</v>
      </c>
      <c r="J2197" s="12" t="s">
        <v>552</v>
      </c>
    </row>
    <row r="2198" spans="1:10" ht="84" x14ac:dyDescent="0.2">
      <c r="A2198" s="12" t="s">
        <v>9</v>
      </c>
      <c r="B2198" s="12">
        <v>2</v>
      </c>
      <c r="C2198" s="12">
        <v>1</v>
      </c>
      <c r="D2198" s="12">
        <v>1</v>
      </c>
      <c r="E2198" s="12" t="s">
        <v>33</v>
      </c>
      <c r="F2198" s="12" t="s">
        <v>34</v>
      </c>
      <c r="G2198" s="12" t="s">
        <v>11</v>
      </c>
      <c r="H2198" s="12">
        <v>6003655</v>
      </c>
      <c r="I2198" s="12" t="s">
        <v>141</v>
      </c>
      <c r="J2198" s="12" t="s">
        <v>142</v>
      </c>
    </row>
    <row r="2199" spans="1:10" ht="70" x14ac:dyDescent="0.2">
      <c r="A2199" s="12" t="s">
        <v>101</v>
      </c>
      <c r="B2199" s="12">
        <v>1</v>
      </c>
      <c r="C2199" s="12">
        <v>1</v>
      </c>
      <c r="D2199" s="12">
        <v>0</v>
      </c>
      <c r="E2199" s="12" t="s">
        <v>351</v>
      </c>
      <c r="F2199" s="12"/>
      <c r="G2199" s="12" t="s">
        <v>26</v>
      </c>
      <c r="H2199" s="12">
        <v>3551472</v>
      </c>
      <c r="I2199" s="12" t="s">
        <v>220</v>
      </c>
      <c r="J2199" s="12" t="s">
        <v>221</v>
      </c>
    </row>
    <row r="2200" spans="1:10" ht="70" x14ac:dyDescent="0.2">
      <c r="A2200" s="12" t="s">
        <v>64</v>
      </c>
      <c r="B2200" s="12">
        <v>2</v>
      </c>
      <c r="C2200" s="12">
        <v>1</v>
      </c>
      <c r="D2200" s="12">
        <v>1</v>
      </c>
      <c r="E2200" s="12" t="s">
        <v>123</v>
      </c>
      <c r="F2200" s="12" t="s">
        <v>124</v>
      </c>
      <c r="G2200" s="12" t="s">
        <v>11</v>
      </c>
      <c r="H2200" s="12">
        <v>10640032</v>
      </c>
      <c r="I2200" s="12" t="s">
        <v>125</v>
      </c>
      <c r="J2200" s="12" t="s">
        <v>126</v>
      </c>
    </row>
    <row r="2201" spans="1:10" ht="84" x14ac:dyDescent="0.2">
      <c r="A2201" s="12" t="s">
        <v>17</v>
      </c>
      <c r="B2201" s="12">
        <v>3</v>
      </c>
      <c r="C2201" s="12">
        <v>2</v>
      </c>
      <c r="D2201" s="12">
        <v>1</v>
      </c>
      <c r="E2201" s="12" t="s">
        <v>945</v>
      </c>
      <c r="F2201" s="12" t="s">
        <v>34</v>
      </c>
      <c r="G2201" s="12" t="s">
        <v>11</v>
      </c>
      <c r="H2201" s="12">
        <v>6776724</v>
      </c>
      <c r="I2201" s="12" t="s">
        <v>141</v>
      </c>
      <c r="J2201" s="12" t="s">
        <v>142</v>
      </c>
    </row>
    <row r="2202" spans="1:10" ht="126" x14ac:dyDescent="0.2">
      <c r="A2202" s="12" t="s">
        <v>105</v>
      </c>
      <c r="B2202" s="12">
        <v>1</v>
      </c>
      <c r="C2202" s="12">
        <v>1</v>
      </c>
      <c r="D2202" s="12">
        <v>0</v>
      </c>
      <c r="E2202" s="12" t="s">
        <v>65</v>
      </c>
      <c r="F2202" s="12"/>
      <c r="G2202" s="12" t="s">
        <v>11</v>
      </c>
      <c r="H2202" s="12">
        <v>16069101</v>
      </c>
      <c r="I2202" s="12" t="s">
        <v>66</v>
      </c>
      <c r="J2202" s="12" t="s">
        <v>67</v>
      </c>
    </row>
    <row r="2203" spans="1:10" ht="56" x14ac:dyDescent="0.2">
      <c r="A2203" s="12" t="s">
        <v>64</v>
      </c>
      <c r="B2203" s="12">
        <v>2</v>
      </c>
      <c r="C2203" s="12">
        <v>1</v>
      </c>
      <c r="D2203" s="12">
        <v>1</v>
      </c>
      <c r="E2203" s="12" t="s">
        <v>668</v>
      </c>
      <c r="F2203" s="12" t="s">
        <v>34</v>
      </c>
      <c r="G2203" s="12" t="s">
        <v>11</v>
      </c>
      <c r="H2203" s="12">
        <v>5595514</v>
      </c>
      <c r="I2203" s="12" t="s">
        <v>669</v>
      </c>
      <c r="J2203" s="12" t="s">
        <v>670</v>
      </c>
    </row>
    <row r="2204" spans="1:10" ht="84" x14ac:dyDescent="0.2">
      <c r="A2204" s="12" t="s">
        <v>143</v>
      </c>
      <c r="B2204" s="12">
        <v>3</v>
      </c>
      <c r="C2204" s="12">
        <v>2</v>
      </c>
      <c r="D2204" s="12">
        <v>1</v>
      </c>
      <c r="E2204" s="12" t="s">
        <v>40</v>
      </c>
      <c r="F2204" s="12" t="s">
        <v>34</v>
      </c>
      <c r="G2204" s="12" t="s">
        <v>11</v>
      </c>
      <c r="H2204" s="12">
        <v>8138297</v>
      </c>
      <c r="I2204" s="12" t="s">
        <v>141</v>
      </c>
      <c r="J2204" s="12" t="s">
        <v>142</v>
      </c>
    </row>
    <row r="2205" spans="1:10" ht="98" x14ac:dyDescent="0.2">
      <c r="A2205" s="12" t="s">
        <v>92</v>
      </c>
      <c r="B2205" s="12">
        <v>2</v>
      </c>
      <c r="C2205" s="12">
        <v>0</v>
      </c>
      <c r="D2205" s="12">
        <v>2</v>
      </c>
      <c r="E2205" s="12"/>
      <c r="F2205" s="12" t="s">
        <v>388</v>
      </c>
      <c r="G2205" s="12" t="s">
        <v>26</v>
      </c>
      <c r="H2205" s="12">
        <v>6183075</v>
      </c>
      <c r="I2205" s="12" t="s">
        <v>136</v>
      </c>
      <c r="J2205" s="12" t="s">
        <v>137</v>
      </c>
    </row>
    <row r="2206" spans="1:10" ht="56" x14ac:dyDescent="0.2">
      <c r="A2206" s="12" t="s">
        <v>85</v>
      </c>
      <c r="B2206" s="12">
        <v>1</v>
      </c>
      <c r="C2206" s="12">
        <v>0</v>
      </c>
      <c r="D2206" s="12">
        <v>1</v>
      </c>
      <c r="E2206" s="12"/>
      <c r="F2206" s="12" t="s">
        <v>213</v>
      </c>
      <c r="G2206" s="12" t="s">
        <v>26</v>
      </c>
      <c r="H2206" s="12">
        <v>13774550</v>
      </c>
      <c r="I2206" s="12" t="s">
        <v>214</v>
      </c>
      <c r="J2206" s="12" t="s">
        <v>215</v>
      </c>
    </row>
    <row r="2207" spans="1:10" ht="84" x14ac:dyDescent="0.2">
      <c r="A2207" s="12" t="s">
        <v>17</v>
      </c>
      <c r="B2207" s="12">
        <v>2</v>
      </c>
      <c r="C2207" s="12">
        <v>1</v>
      </c>
      <c r="D2207" s="12">
        <v>1</v>
      </c>
      <c r="E2207" s="12" t="s">
        <v>44</v>
      </c>
      <c r="F2207" s="12" t="s">
        <v>34</v>
      </c>
      <c r="G2207" s="12" t="s">
        <v>11</v>
      </c>
      <c r="H2207" s="12">
        <v>6492968</v>
      </c>
      <c r="I2207" s="12" t="s">
        <v>141</v>
      </c>
      <c r="J2207" s="12" t="s">
        <v>142</v>
      </c>
    </row>
    <row r="2208" spans="1:10" ht="112" x14ac:dyDescent="0.2">
      <c r="A2208" s="12" t="s">
        <v>24</v>
      </c>
      <c r="B2208" s="12">
        <v>1</v>
      </c>
      <c r="C2208" s="12">
        <v>1</v>
      </c>
      <c r="D2208" s="12">
        <v>0</v>
      </c>
      <c r="E2208" s="12" t="s">
        <v>25</v>
      </c>
      <c r="F2208" s="12"/>
      <c r="G2208" s="12" t="s">
        <v>11</v>
      </c>
      <c r="H2208" s="12">
        <v>3578809</v>
      </c>
      <c r="I2208" s="12" t="s">
        <v>58</v>
      </c>
      <c r="J2208" s="12" t="s">
        <v>59</v>
      </c>
    </row>
    <row r="2209" spans="1:10" ht="56" x14ac:dyDescent="0.2">
      <c r="A2209" s="12" t="s">
        <v>9</v>
      </c>
      <c r="B2209" s="12">
        <v>2</v>
      </c>
      <c r="C2209" s="12">
        <v>1</v>
      </c>
      <c r="D2209" s="12">
        <v>1</v>
      </c>
      <c r="E2209" s="12" t="s">
        <v>341</v>
      </c>
      <c r="F2209" s="12" t="s">
        <v>34</v>
      </c>
      <c r="G2209" s="12" t="s">
        <v>11</v>
      </c>
      <c r="H2209" s="12">
        <v>6041185</v>
      </c>
      <c r="I2209" s="12" t="s">
        <v>279</v>
      </c>
      <c r="J2209" s="12" t="s">
        <v>280</v>
      </c>
    </row>
    <row r="2210" spans="1:10" ht="98" x14ac:dyDescent="0.2">
      <c r="A2210" s="12" t="s">
        <v>24</v>
      </c>
      <c r="B2210" s="12">
        <v>1</v>
      </c>
      <c r="C2210" s="12">
        <v>1</v>
      </c>
      <c r="D2210" s="12">
        <v>0</v>
      </c>
      <c r="E2210" s="12" t="s">
        <v>25</v>
      </c>
      <c r="F2210" s="12"/>
      <c r="G2210" s="12" t="s">
        <v>11</v>
      </c>
      <c r="H2210" s="12">
        <v>39762326</v>
      </c>
      <c r="I2210" s="12" t="s">
        <v>3991</v>
      </c>
      <c r="J2210" s="12" t="s">
        <v>3992</v>
      </c>
    </row>
    <row r="2211" spans="1:10" ht="126" x14ac:dyDescent="0.2">
      <c r="A2211" s="12" t="s">
        <v>64</v>
      </c>
      <c r="B2211" s="12">
        <v>2</v>
      </c>
      <c r="C2211" s="12">
        <v>2</v>
      </c>
      <c r="D2211" s="12">
        <v>0</v>
      </c>
      <c r="E2211" s="12" t="s">
        <v>1887</v>
      </c>
      <c r="F2211" s="12"/>
      <c r="G2211" s="12" t="s">
        <v>11</v>
      </c>
      <c r="H2211" s="12">
        <v>3663505</v>
      </c>
      <c r="I2211" s="12" t="s">
        <v>27</v>
      </c>
      <c r="J2211" s="12" t="s">
        <v>28</v>
      </c>
    </row>
    <row r="2212" spans="1:10" ht="84" x14ac:dyDescent="0.2">
      <c r="A2212" s="12" t="s">
        <v>9</v>
      </c>
      <c r="B2212" s="12">
        <v>0</v>
      </c>
      <c r="C2212" s="12">
        <v>0</v>
      </c>
      <c r="D2212" s="12">
        <v>0</v>
      </c>
      <c r="E2212" s="12"/>
      <c r="F2212" s="12"/>
      <c r="G2212" s="12" t="s">
        <v>26</v>
      </c>
      <c r="H2212" s="12">
        <v>4500000</v>
      </c>
      <c r="I2212" s="12" t="s">
        <v>4604</v>
      </c>
      <c r="J2212" s="12" t="s">
        <v>4605</v>
      </c>
    </row>
    <row r="2213" spans="1:10" ht="140" x14ac:dyDescent="0.2">
      <c r="A2213" s="12" t="s">
        <v>85</v>
      </c>
      <c r="B2213" s="12">
        <v>3</v>
      </c>
      <c r="C2213" s="12">
        <v>1</v>
      </c>
      <c r="D2213" s="12">
        <v>2</v>
      </c>
      <c r="E2213" s="12" t="s">
        <v>25</v>
      </c>
      <c r="F2213" s="12" t="s">
        <v>2497</v>
      </c>
      <c r="G2213" s="12" t="s">
        <v>26</v>
      </c>
      <c r="H2213" s="12">
        <v>16469674</v>
      </c>
      <c r="I2213" s="12" t="s">
        <v>292</v>
      </c>
      <c r="J2213" s="12" t="s">
        <v>293</v>
      </c>
    </row>
    <row r="2214" spans="1:10" ht="56" x14ac:dyDescent="0.2">
      <c r="A2214" s="12" t="s">
        <v>50</v>
      </c>
      <c r="B2214" s="12">
        <v>2</v>
      </c>
      <c r="C2214" s="12">
        <v>1</v>
      </c>
      <c r="D2214" s="12">
        <v>1</v>
      </c>
      <c r="E2214" s="12" t="s">
        <v>341</v>
      </c>
      <c r="F2214" s="12" t="s">
        <v>34</v>
      </c>
      <c r="G2214" s="12" t="s">
        <v>11</v>
      </c>
      <c r="H2214" s="12">
        <v>4057254</v>
      </c>
      <c r="I2214" s="12" t="s">
        <v>5395</v>
      </c>
      <c r="J2214" s="12" t="s">
        <v>5396</v>
      </c>
    </row>
    <row r="2215" spans="1:10" ht="70" x14ac:dyDescent="0.2">
      <c r="A2215" s="12" t="s">
        <v>77</v>
      </c>
      <c r="B2215" s="12">
        <v>1</v>
      </c>
      <c r="C2215" s="12">
        <v>0</v>
      </c>
      <c r="D2215" s="12">
        <v>1</v>
      </c>
      <c r="E2215" s="12"/>
      <c r="F2215" s="12" t="s">
        <v>52</v>
      </c>
      <c r="G2215" s="12" t="s">
        <v>26</v>
      </c>
      <c r="H2215" s="12">
        <v>13630870</v>
      </c>
      <c r="I2215" s="12" t="s">
        <v>1818</v>
      </c>
      <c r="J2215" s="12" t="s">
        <v>1819</v>
      </c>
    </row>
    <row r="2216" spans="1:10" ht="112" x14ac:dyDescent="0.2">
      <c r="A2216" s="12" t="s">
        <v>9</v>
      </c>
      <c r="B2216" s="12">
        <v>1</v>
      </c>
      <c r="C2216" s="12">
        <v>0</v>
      </c>
      <c r="D2216" s="12">
        <v>1</v>
      </c>
      <c r="E2216" s="12"/>
      <c r="F2216" s="12" t="s">
        <v>213</v>
      </c>
      <c r="G2216" s="12" t="s">
        <v>26</v>
      </c>
      <c r="H2216" s="12">
        <v>10978486</v>
      </c>
      <c r="I2216" s="12" t="s">
        <v>150</v>
      </c>
      <c r="J2216" s="12" t="s">
        <v>151</v>
      </c>
    </row>
    <row r="2217" spans="1:10" ht="154" x14ac:dyDescent="0.2">
      <c r="A2217" s="12" t="s">
        <v>550</v>
      </c>
      <c r="B2217" s="12">
        <v>1</v>
      </c>
      <c r="C2217" s="12">
        <v>1</v>
      </c>
      <c r="D2217" s="12">
        <v>0</v>
      </c>
      <c r="E2217" s="12" t="s">
        <v>25</v>
      </c>
      <c r="F2217" s="12"/>
      <c r="G2217" s="12" t="s">
        <v>11</v>
      </c>
      <c r="H2217" s="12">
        <v>6981321</v>
      </c>
      <c r="I2217" s="12" t="s">
        <v>2904</v>
      </c>
      <c r="J2217" s="12" t="s">
        <v>2905</v>
      </c>
    </row>
    <row r="2218" spans="1:10" ht="56" x14ac:dyDescent="0.2">
      <c r="A2218" s="12" t="s">
        <v>9</v>
      </c>
      <c r="B2218" s="12">
        <v>1</v>
      </c>
      <c r="C2218" s="12">
        <v>0</v>
      </c>
      <c r="D2218" s="12">
        <v>1</v>
      </c>
      <c r="E2218" s="12"/>
      <c r="F2218" s="12" t="s">
        <v>213</v>
      </c>
      <c r="G2218" s="12" t="s">
        <v>11</v>
      </c>
      <c r="H2218" s="12">
        <v>4978280</v>
      </c>
      <c r="I2218" s="12" t="s">
        <v>2234</v>
      </c>
      <c r="J2218" s="12" t="s">
        <v>2235</v>
      </c>
    </row>
    <row r="2219" spans="1:10" ht="154" x14ac:dyDescent="0.2">
      <c r="A2219" s="12" t="s">
        <v>143</v>
      </c>
      <c r="B2219" s="12">
        <v>2</v>
      </c>
      <c r="C2219" s="12">
        <v>1</v>
      </c>
      <c r="D2219" s="12">
        <v>1</v>
      </c>
      <c r="E2219" s="12" t="s">
        <v>106</v>
      </c>
      <c r="F2219" s="12" t="s">
        <v>34</v>
      </c>
      <c r="G2219" s="12" t="s">
        <v>11</v>
      </c>
      <c r="H2219" s="12">
        <v>5200000</v>
      </c>
      <c r="I2219" s="12" t="s">
        <v>167</v>
      </c>
      <c r="J2219" s="12" t="s">
        <v>168</v>
      </c>
    </row>
    <row r="2220" spans="1:10" ht="140" x14ac:dyDescent="0.2">
      <c r="A2220" s="12" t="s">
        <v>92</v>
      </c>
      <c r="B2220" s="12">
        <v>2</v>
      </c>
      <c r="C2220" s="12">
        <v>1</v>
      </c>
      <c r="D2220" s="12">
        <v>1</v>
      </c>
      <c r="E2220" s="12" t="s">
        <v>25</v>
      </c>
      <c r="F2220" s="12" t="s">
        <v>206</v>
      </c>
      <c r="G2220" s="12" t="s">
        <v>11</v>
      </c>
      <c r="H2220" s="12">
        <v>6557313</v>
      </c>
      <c r="I2220" s="12" t="s">
        <v>255</v>
      </c>
      <c r="J2220" s="12" t="s">
        <v>256</v>
      </c>
    </row>
    <row r="2221" spans="1:10" ht="112" x14ac:dyDescent="0.2">
      <c r="A2221" s="12" t="s">
        <v>101</v>
      </c>
      <c r="B2221" s="12">
        <v>3</v>
      </c>
      <c r="C2221" s="12">
        <v>2</v>
      </c>
      <c r="D2221" s="12">
        <v>1</v>
      </c>
      <c r="E2221" s="12" t="s">
        <v>4625</v>
      </c>
      <c r="F2221" s="12" t="s">
        <v>52</v>
      </c>
      <c r="G2221" s="12" t="s">
        <v>11</v>
      </c>
      <c r="H2221" s="12">
        <v>7101197</v>
      </c>
      <c r="I2221" s="12" t="s">
        <v>1858</v>
      </c>
      <c r="J2221" s="12" t="s">
        <v>1859</v>
      </c>
    </row>
    <row r="2222" spans="1:10" ht="112" x14ac:dyDescent="0.2">
      <c r="A2222" s="12" t="s">
        <v>50</v>
      </c>
      <c r="B2222" s="12">
        <v>3</v>
      </c>
      <c r="C2222" s="12">
        <v>2</v>
      </c>
      <c r="D2222" s="12">
        <v>1</v>
      </c>
      <c r="E2222" s="12" t="s">
        <v>4629</v>
      </c>
      <c r="F2222" s="12" t="s">
        <v>34</v>
      </c>
      <c r="G2222" s="12" t="s">
        <v>11</v>
      </c>
      <c r="H2222" s="12">
        <v>14621540</v>
      </c>
      <c r="I2222" s="12" t="s">
        <v>274</v>
      </c>
      <c r="J2222" s="12" t="s">
        <v>275</v>
      </c>
    </row>
    <row r="2223" spans="1:10" ht="126" x14ac:dyDescent="0.2">
      <c r="A2223" s="12" t="s">
        <v>17</v>
      </c>
      <c r="B2223" s="12">
        <v>1</v>
      </c>
      <c r="C2223" s="12">
        <v>1</v>
      </c>
      <c r="D2223" s="12">
        <v>0</v>
      </c>
      <c r="E2223" s="12" t="s">
        <v>65</v>
      </c>
      <c r="F2223" s="12"/>
      <c r="G2223" s="12" t="s">
        <v>11</v>
      </c>
      <c r="H2223" s="12">
        <v>7962657</v>
      </c>
      <c r="I2223" s="12" t="s">
        <v>66</v>
      </c>
      <c r="J2223" s="12" t="s">
        <v>67</v>
      </c>
    </row>
    <row r="2224" spans="1:10" ht="126" x14ac:dyDescent="0.2">
      <c r="A2224" s="12" t="s">
        <v>101</v>
      </c>
      <c r="B2224" s="12">
        <v>1</v>
      </c>
      <c r="C2224" s="12">
        <v>1</v>
      </c>
      <c r="D2224" s="12">
        <v>0</v>
      </c>
      <c r="E2224" s="12" t="s">
        <v>65</v>
      </c>
      <c r="F2224" s="12"/>
      <c r="G2224" s="12" t="s">
        <v>11</v>
      </c>
      <c r="H2224" s="12">
        <v>4029621</v>
      </c>
      <c r="I2224" s="12" t="s">
        <v>66</v>
      </c>
      <c r="J2224" s="12" t="s">
        <v>67</v>
      </c>
    </row>
    <row r="2225" spans="1:10" ht="126" x14ac:dyDescent="0.2">
      <c r="A2225" s="12" t="s">
        <v>9</v>
      </c>
      <c r="B2225" s="12">
        <v>1</v>
      </c>
      <c r="C2225" s="12">
        <v>1</v>
      </c>
      <c r="D2225" s="12">
        <v>0</v>
      </c>
      <c r="E2225" s="12" t="s">
        <v>65</v>
      </c>
      <c r="F2225" s="12"/>
      <c r="G2225" s="12" t="s">
        <v>11</v>
      </c>
      <c r="H2225" s="12">
        <v>10222326</v>
      </c>
      <c r="I2225" s="12" t="s">
        <v>4508</v>
      </c>
      <c r="J2225" s="12" t="s">
        <v>4509</v>
      </c>
    </row>
    <row r="2226" spans="1:10" ht="70" x14ac:dyDescent="0.2">
      <c r="A2226" s="12" t="s">
        <v>9</v>
      </c>
      <c r="B2226" s="12">
        <v>1</v>
      </c>
      <c r="C2226" s="12">
        <v>1</v>
      </c>
      <c r="D2226" s="12">
        <v>0</v>
      </c>
      <c r="E2226" s="12" t="s">
        <v>5413</v>
      </c>
      <c r="F2226" s="12"/>
      <c r="G2226" s="12" t="s">
        <v>11</v>
      </c>
      <c r="H2226" s="12">
        <v>10187966</v>
      </c>
      <c r="I2226" s="12" t="s">
        <v>5414</v>
      </c>
      <c r="J2226" s="12" t="s">
        <v>5415</v>
      </c>
    </row>
    <row r="2227" spans="1:10" ht="112" x14ac:dyDescent="0.2">
      <c r="A2227" s="12" t="s">
        <v>212</v>
      </c>
      <c r="B2227" s="12">
        <v>2</v>
      </c>
      <c r="C2227" s="12">
        <v>2</v>
      </c>
      <c r="D2227" s="12">
        <v>0</v>
      </c>
      <c r="E2227" s="12" t="s">
        <v>1794</v>
      </c>
      <c r="F2227" s="12"/>
      <c r="G2227" s="12" t="s">
        <v>11</v>
      </c>
      <c r="H2227" s="12">
        <v>7487289</v>
      </c>
      <c r="I2227" s="12" t="s">
        <v>2753</v>
      </c>
      <c r="J2227" s="12" t="s">
        <v>2754</v>
      </c>
    </row>
    <row r="2228" spans="1:10" ht="70" x14ac:dyDescent="0.2">
      <c r="A2228" s="12" t="s">
        <v>77</v>
      </c>
      <c r="B2228" s="12">
        <v>1</v>
      </c>
      <c r="C2228" s="12">
        <v>1</v>
      </c>
      <c r="D2228" s="12">
        <v>0</v>
      </c>
      <c r="E2228" s="12" t="s">
        <v>123</v>
      </c>
      <c r="F2228" s="12"/>
      <c r="G2228" s="12" t="s">
        <v>11</v>
      </c>
      <c r="H2228" s="12">
        <v>4371069</v>
      </c>
      <c r="I2228" s="12" t="s">
        <v>125</v>
      </c>
      <c r="J2228" s="12" t="s">
        <v>126</v>
      </c>
    </row>
    <row r="2229" spans="1:10" ht="126" x14ac:dyDescent="0.2">
      <c r="A2229" s="12" t="s">
        <v>9</v>
      </c>
      <c r="B2229" s="12">
        <v>3</v>
      </c>
      <c r="C2229" s="12">
        <v>2</v>
      </c>
      <c r="D2229" s="12">
        <v>1</v>
      </c>
      <c r="E2229" s="12" t="s">
        <v>71</v>
      </c>
      <c r="F2229" s="12" t="s">
        <v>124</v>
      </c>
      <c r="G2229" s="12" t="s">
        <v>11</v>
      </c>
      <c r="H2229" s="12">
        <v>13792382</v>
      </c>
      <c r="I2229" s="12" t="s">
        <v>5284</v>
      </c>
      <c r="J2229" s="12" t="s">
        <v>5285</v>
      </c>
    </row>
    <row r="2230" spans="1:10" ht="98" x14ac:dyDescent="0.2">
      <c r="A2230" s="12" t="s">
        <v>92</v>
      </c>
      <c r="B2230" s="12">
        <v>1</v>
      </c>
      <c r="C2230" s="12">
        <v>0</v>
      </c>
      <c r="D2230" s="12">
        <v>1</v>
      </c>
      <c r="E2230" s="12"/>
      <c r="F2230" s="12" t="s">
        <v>52</v>
      </c>
      <c r="G2230" s="12" t="s">
        <v>26</v>
      </c>
      <c r="H2230" s="12">
        <v>15379795</v>
      </c>
      <c r="I2230" s="12" t="s">
        <v>743</v>
      </c>
      <c r="J2230" s="12" t="s">
        <v>744</v>
      </c>
    </row>
    <row r="2231" spans="1:10" ht="56" x14ac:dyDescent="0.2">
      <c r="A2231" s="12" t="s">
        <v>24</v>
      </c>
      <c r="B2231" s="12">
        <v>1</v>
      </c>
      <c r="C2231" s="12">
        <v>0</v>
      </c>
      <c r="D2231" s="12">
        <v>1</v>
      </c>
      <c r="E2231" s="12"/>
      <c r="F2231" s="12" t="s">
        <v>352</v>
      </c>
      <c r="G2231" s="12" t="s">
        <v>26</v>
      </c>
      <c r="H2231" s="12">
        <v>3600000</v>
      </c>
      <c r="I2231" s="12" t="s">
        <v>5416</v>
      </c>
      <c r="J2231" s="12" t="s">
        <v>5417</v>
      </c>
    </row>
    <row r="2232" spans="1:10" ht="112" x14ac:dyDescent="0.2">
      <c r="A2232" s="12" t="s">
        <v>9</v>
      </c>
      <c r="B2232" s="12">
        <v>1</v>
      </c>
      <c r="C2232" s="12">
        <v>0</v>
      </c>
      <c r="D2232" s="12">
        <v>1</v>
      </c>
      <c r="E2232" s="12"/>
      <c r="F2232" s="12" t="s">
        <v>213</v>
      </c>
      <c r="G2232" s="12" t="s">
        <v>26</v>
      </c>
      <c r="H2232" s="12">
        <v>10200000</v>
      </c>
      <c r="I2232" s="12" t="s">
        <v>1014</v>
      </c>
      <c r="J2232" s="12" t="s">
        <v>1015</v>
      </c>
    </row>
    <row r="2233" spans="1:10" ht="84" x14ac:dyDescent="0.2">
      <c r="A2233" s="12" t="s">
        <v>92</v>
      </c>
      <c r="B2233" s="12">
        <v>2</v>
      </c>
      <c r="C2233" s="12">
        <v>1</v>
      </c>
      <c r="D2233" s="12">
        <v>1</v>
      </c>
      <c r="E2233" s="12" t="s">
        <v>44</v>
      </c>
      <c r="F2233" s="12" t="s">
        <v>34</v>
      </c>
      <c r="G2233" s="12" t="s">
        <v>11</v>
      </c>
      <c r="H2233" s="12">
        <v>2797709</v>
      </c>
      <c r="I2233" s="12" t="s">
        <v>141</v>
      </c>
      <c r="J2233" s="12" t="s">
        <v>142</v>
      </c>
    </row>
    <row r="2234" spans="1:10" ht="70" x14ac:dyDescent="0.2">
      <c r="A2234" s="12" t="s">
        <v>24</v>
      </c>
      <c r="B2234" s="12">
        <v>1</v>
      </c>
      <c r="C2234" s="12">
        <v>1</v>
      </c>
      <c r="D2234" s="12">
        <v>0</v>
      </c>
      <c r="E2234" s="12" t="s">
        <v>123</v>
      </c>
      <c r="F2234" s="12"/>
      <c r="G2234" s="12" t="s">
        <v>11</v>
      </c>
      <c r="H2234" s="12">
        <v>17275268</v>
      </c>
      <c r="I2234" s="12" t="s">
        <v>125</v>
      </c>
      <c r="J2234" s="12" t="s">
        <v>126</v>
      </c>
    </row>
    <row r="2235" spans="1:10" ht="56" x14ac:dyDescent="0.2">
      <c r="A2235" s="12" t="s">
        <v>99</v>
      </c>
      <c r="B2235" s="12">
        <v>2</v>
      </c>
      <c r="C2235" s="12">
        <v>1</v>
      </c>
      <c r="D2235" s="12">
        <v>1</v>
      </c>
      <c r="E2235" s="12" t="s">
        <v>467</v>
      </c>
      <c r="F2235" s="12" t="s">
        <v>34</v>
      </c>
      <c r="G2235" s="12" t="s">
        <v>11</v>
      </c>
      <c r="H2235" s="12">
        <v>16108310</v>
      </c>
      <c r="I2235" s="12" t="s">
        <v>45</v>
      </c>
      <c r="J2235" s="12" t="s">
        <v>46</v>
      </c>
    </row>
    <row r="2236" spans="1:10" ht="70" x14ac:dyDescent="0.2">
      <c r="A2236" s="12" t="s">
        <v>550</v>
      </c>
      <c r="B2236" s="12">
        <v>2</v>
      </c>
      <c r="C2236" s="12">
        <v>1</v>
      </c>
      <c r="D2236" s="12">
        <v>1</v>
      </c>
      <c r="E2236" s="12" t="s">
        <v>123</v>
      </c>
      <c r="F2236" s="12" t="s">
        <v>124</v>
      </c>
      <c r="G2236" s="12" t="s">
        <v>11</v>
      </c>
      <c r="H2236" s="12">
        <v>10099757</v>
      </c>
      <c r="I2236" s="12" t="s">
        <v>125</v>
      </c>
      <c r="J2236" s="12" t="s">
        <v>126</v>
      </c>
    </row>
    <row r="2237" spans="1:10" ht="56" x14ac:dyDescent="0.2">
      <c r="A2237" s="12" t="s">
        <v>9</v>
      </c>
      <c r="B2237" s="12">
        <v>2</v>
      </c>
      <c r="C2237" s="12">
        <v>1</v>
      </c>
      <c r="D2237" s="12">
        <v>1</v>
      </c>
      <c r="E2237" s="12" t="s">
        <v>341</v>
      </c>
      <c r="F2237" s="12" t="s">
        <v>34</v>
      </c>
      <c r="G2237" s="12" t="s">
        <v>11</v>
      </c>
      <c r="H2237" s="12">
        <v>7116936</v>
      </c>
      <c r="I2237" s="12" t="s">
        <v>771</v>
      </c>
      <c r="J2237" s="12" t="s">
        <v>772</v>
      </c>
    </row>
    <row r="2238" spans="1:10" ht="84" x14ac:dyDescent="0.2">
      <c r="A2238" s="12" t="s">
        <v>9</v>
      </c>
      <c r="B2238" s="12">
        <v>2</v>
      </c>
      <c r="C2238" s="12">
        <v>1</v>
      </c>
      <c r="D2238" s="12">
        <v>1</v>
      </c>
      <c r="E2238" s="12" t="s">
        <v>44</v>
      </c>
      <c r="F2238" s="12" t="s">
        <v>34</v>
      </c>
      <c r="G2238" s="12" t="s">
        <v>11</v>
      </c>
      <c r="H2238" s="12">
        <v>2262652</v>
      </c>
      <c r="I2238" s="12" t="s">
        <v>141</v>
      </c>
      <c r="J2238" s="12" t="s">
        <v>142</v>
      </c>
    </row>
    <row r="2239" spans="1:10" ht="140" x14ac:dyDescent="0.2">
      <c r="A2239" s="12" t="s">
        <v>77</v>
      </c>
      <c r="B2239" s="12">
        <v>2</v>
      </c>
      <c r="C2239" s="12">
        <v>1</v>
      </c>
      <c r="D2239" s="12">
        <v>1</v>
      </c>
      <c r="E2239" s="12" t="s">
        <v>341</v>
      </c>
      <c r="F2239" s="12" t="s">
        <v>34</v>
      </c>
      <c r="G2239" s="12" t="s">
        <v>11</v>
      </c>
      <c r="H2239" s="12">
        <v>13195961</v>
      </c>
      <c r="I2239" s="12" t="s">
        <v>35</v>
      </c>
      <c r="J2239" s="12" t="s">
        <v>36</v>
      </c>
    </row>
    <row r="2240" spans="1:10" ht="112" x14ac:dyDescent="0.2">
      <c r="A2240" s="12" t="s">
        <v>32</v>
      </c>
      <c r="B2240" s="12">
        <v>4</v>
      </c>
      <c r="C2240" s="12">
        <v>3</v>
      </c>
      <c r="D2240" s="12">
        <v>1</v>
      </c>
      <c r="E2240" s="12" t="s">
        <v>4656</v>
      </c>
      <c r="F2240" s="12" t="s">
        <v>34</v>
      </c>
      <c r="G2240" s="12" t="s">
        <v>11</v>
      </c>
      <c r="H2240" s="12">
        <v>5348282</v>
      </c>
      <c r="I2240" s="12" t="s">
        <v>186</v>
      </c>
      <c r="J2240" s="12" t="s">
        <v>187</v>
      </c>
    </row>
    <row r="2241" spans="1:10" ht="56" x14ac:dyDescent="0.2">
      <c r="A2241" s="12" t="s">
        <v>9</v>
      </c>
      <c r="B2241" s="12">
        <v>1</v>
      </c>
      <c r="C2241" s="12">
        <v>1</v>
      </c>
      <c r="D2241" s="12">
        <v>0</v>
      </c>
      <c r="E2241" s="12" t="s">
        <v>25</v>
      </c>
      <c r="F2241" s="12"/>
      <c r="G2241" s="12" t="s">
        <v>11</v>
      </c>
      <c r="H2241" s="12">
        <v>6403616</v>
      </c>
      <c r="I2241" s="12" t="s">
        <v>301</v>
      </c>
      <c r="J2241" s="12" t="s">
        <v>302</v>
      </c>
    </row>
    <row r="2242" spans="1:10" ht="70" x14ac:dyDescent="0.2">
      <c r="A2242" s="12" t="s">
        <v>92</v>
      </c>
      <c r="B2242" s="12">
        <v>2</v>
      </c>
      <c r="C2242" s="12">
        <v>1</v>
      </c>
      <c r="D2242" s="12">
        <v>1</v>
      </c>
      <c r="E2242" s="12" t="s">
        <v>537</v>
      </c>
      <c r="F2242" s="12" t="s">
        <v>52</v>
      </c>
      <c r="G2242" s="12" t="s">
        <v>11</v>
      </c>
      <c r="H2242" s="12">
        <v>10894113</v>
      </c>
      <c r="I2242" s="12" t="s">
        <v>1387</v>
      </c>
      <c r="J2242" s="12" t="s">
        <v>1388</v>
      </c>
    </row>
    <row r="2243" spans="1:10" ht="70" x14ac:dyDescent="0.2">
      <c r="A2243" s="12" t="s">
        <v>99</v>
      </c>
      <c r="B2243" s="12">
        <v>2</v>
      </c>
      <c r="C2243" s="12">
        <v>1</v>
      </c>
      <c r="D2243" s="12">
        <v>1</v>
      </c>
      <c r="E2243" s="12" t="s">
        <v>896</v>
      </c>
      <c r="F2243" s="12" t="s">
        <v>897</v>
      </c>
      <c r="G2243" s="12" t="s">
        <v>11</v>
      </c>
      <c r="H2243" s="12">
        <v>3406184</v>
      </c>
      <c r="I2243" s="12" t="s">
        <v>898</v>
      </c>
      <c r="J2243" s="12" t="s">
        <v>899</v>
      </c>
    </row>
    <row r="2244" spans="1:10" ht="112" x14ac:dyDescent="0.2">
      <c r="A2244" s="12" t="s">
        <v>550</v>
      </c>
      <c r="B2244" s="12">
        <v>3</v>
      </c>
      <c r="C2244" s="12">
        <v>2</v>
      </c>
      <c r="D2244" s="12">
        <v>1</v>
      </c>
      <c r="E2244" s="12" t="s">
        <v>1411</v>
      </c>
      <c r="F2244" s="12" t="s">
        <v>34</v>
      </c>
      <c r="G2244" s="12" t="s">
        <v>11</v>
      </c>
      <c r="H2244" s="12">
        <v>7021863</v>
      </c>
      <c r="I2244" s="12" t="s">
        <v>1033</v>
      </c>
      <c r="J2244" s="12" t="s">
        <v>1034</v>
      </c>
    </row>
    <row r="2245" spans="1:10" ht="98" x14ac:dyDescent="0.2">
      <c r="A2245" s="12" t="s">
        <v>64</v>
      </c>
      <c r="B2245" s="12">
        <v>1</v>
      </c>
      <c r="C2245" s="12">
        <v>1</v>
      </c>
      <c r="D2245" s="12">
        <v>0</v>
      </c>
      <c r="E2245" s="12" t="s">
        <v>2336</v>
      </c>
      <c r="F2245" s="12"/>
      <c r="G2245" s="12" t="s">
        <v>11</v>
      </c>
      <c r="H2245" s="12">
        <v>8227134</v>
      </c>
      <c r="I2245" s="12" t="s">
        <v>2337</v>
      </c>
      <c r="J2245" s="12" t="s">
        <v>2338</v>
      </c>
    </row>
    <row r="2246" spans="1:10" ht="70" x14ac:dyDescent="0.2">
      <c r="A2246" s="12" t="s">
        <v>24</v>
      </c>
      <c r="B2246" s="12">
        <v>2</v>
      </c>
      <c r="C2246" s="12">
        <v>1</v>
      </c>
      <c r="D2246" s="12">
        <v>1</v>
      </c>
      <c r="E2246" s="12" t="s">
        <v>123</v>
      </c>
      <c r="F2246" s="12" t="s">
        <v>124</v>
      </c>
      <c r="G2246" s="12" t="s">
        <v>11</v>
      </c>
      <c r="H2246" s="12">
        <v>10268566</v>
      </c>
      <c r="I2246" s="12" t="s">
        <v>125</v>
      </c>
      <c r="J2246" s="12" t="s">
        <v>126</v>
      </c>
    </row>
    <row r="2247" spans="1:10" ht="84" x14ac:dyDescent="0.2">
      <c r="A2247" s="12" t="s">
        <v>92</v>
      </c>
      <c r="B2247" s="12">
        <v>2</v>
      </c>
      <c r="C2247" s="12">
        <v>1</v>
      </c>
      <c r="D2247" s="12">
        <v>1</v>
      </c>
      <c r="E2247" s="12" t="s">
        <v>44</v>
      </c>
      <c r="F2247" s="12" t="s">
        <v>34</v>
      </c>
      <c r="G2247" s="12" t="s">
        <v>11</v>
      </c>
      <c r="H2247" s="12">
        <v>13309988</v>
      </c>
      <c r="I2247" s="12" t="s">
        <v>141</v>
      </c>
      <c r="J2247" s="12" t="s">
        <v>142</v>
      </c>
    </row>
    <row r="2248" spans="1:10" ht="84" x14ac:dyDescent="0.2">
      <c r="A2248" s="12" t="s">
        <v>9</v>
      </c>
      <c r="B2248" s="12">
        <v>1</v>
      </c>
      <c r="C2248" s="12">
        <v>1</v>
      </c>
      <c r="D2248" s="12">
        <v>0</v>
      </c>
      <c r="E2248" s="12" t="s">
        <v>822</v>
      </c>
      <c r="F2248" s="12"/>
      <c r="G2248" s="12" t="s">
        <v>26</v>
      </c>
      <c r="H2248" s="12">
        <v>26352135</v>
      </c>
      <c r="I2248" s="12" t="s">
        <v>214</v>
      </c>
      <c r="J2248" s="12" t="s">
        <v>215</v>
      </c>
    </row>
    <row r="2249" spans="1:10" ht="84" x14ac:dyDescent="0.2">
      <c r="A2249" s="12" t="s">
        <v>17</v>
      </c>
      <c r="B2249" s="12">
        <v>1</v>
      </c>
      <c r="C2249" s="12">
        <v>1</v>
      </c>
      <c r="D2249" s="12">
        <v>0</v>
      </c>
      <c r="E2249" s="12" t="s">
        <v>756</v>
      </c>
      <c r="F2249" s="12"/>
      <c r="G2249" s="12" t="s">
        <v>11</v>
      </c>
      <c r="H2249" s="12">
        <v>5264160</v>
      </c>
      <c r="I2249" s="12" t="s">
        <v>3036</v>
      </c>
      <c r="J2249" s="12" t="s">
        <v>3037</v>
      </c>
    </row>
    <row r="2250" spans="1:10" ht="56" x14ac:dyDescent="0.2">
      <c r="A2250" s="12" t="s">
        <v>85</v>
      </c>
      <c r="B2250" s="12">
        <v>1</v>
      </c>
      <c r="C2250" s="12">
        <v>0</v>
      </c>
      <c r="D2250" s="12">
        <v>1</v>
      </c>
      <c r="E2250" s="12"/>
      <c r="F2250" s="12" t="s">
        <v>52</v>
      </c>
      <c r="G2250" s="12" t="s">
        <v>26</v>
      </c>
      <c r="H2250" s="12">
        <v>4313458</v>
      </c>
      <c r="I2250" s="12" t="s">
        <v>214</v>
      </c>
      <c r="J2250" s="12" t="s">
        <v>215</v>
      </c>
    </row>
    <row r="2251" spans="1:10" ht="98" x14ac:dyDescent="0.2">
      <c r="A2251" s="12" t="s">
        <v>85</v>
      </c>
      <c r="B2251" s="12">
        <v>2</v>
      </c>
      <c r="C2251" s="12">
        <v>0</v>
      </c>
      <c r="D2251" s="12">
        <v>2</v>
      </c>
      <c r="E2251" s="12"/>
      <c r="F2251" s="12" t="s">
        <v>5418</v>
      </c>
      <c r="G2251" s="12" t="s">
        <v>26</v>
      </c>
      <c r="H2251" s="12">
        <v>7933386</v>
      </c>
      <c r="I2251" s="12" t="s">
        <v>144</v>
      </c>
      <c r="J2251" s="12" t="s">
        <v>145</v>
      </c>
    </row>
    <row r="2252" spans="1:10" ht="56" x14ac:dyDescent="0.2">
      <c r="A2252" s="12" t="s">
        <v>92</v>
      </c>
      <c r="B2252" s="12">
        <v>1</v>
      </c>
      <c r="C2252" s="12">
        <v>0</v>
      </c>
      <c r="D2252" s="12">
        <v>1</v>
      </c>
      <c r="E2252" s="12"/>
      <c r="F2252" s="12" t="s">
        <v>213</v>
      </c>
      <c r="G2252" s="12" t="s">
        <v>26</v>
      </c>
      <c r="H2252" s="12">
        <v>18123216</v>
      </c>
      <c r="I2252" s="12" t="s">
        <v>4681</v>
      </c>
      <c r="J2252" s="12" t="s">
        <v>4682</v>
      </c>
    </row>
    <row r="2253" spans="1:10" ht="112" x14ac:dyDescent="0.2">
      <c r="A2253" s="12" t="s">
        <v>101</v>
      </c>
      <c r="B2253" s="12">
        <v>1</v>
      </c>
      <c r="C2253" s="12">
        <v>0</v>
      </c>
      <c r="D2253" s="12">
        <v>1</v>
      </c>
      <c r="E2253" s="12"/>
      <c r="F2253" s="12" t="s">
        <v>52</v>
      </c>
      <c r="G2253" s="12" t="s">
        <v>11</v>
      </c>
      <c r="H2253" s="12">
        <v>9275702</v>
      </c>
      <c r="I2253" s="12" t="s">
        <v>1858</v>
      </c>
      <c r="J2253" s="12" t="s">
        <v>1859</v>
      </c>
    </row>
    <row r="2254" spans="1:10" ht="28" x14ac:dyDescent="0.2">
      <c r="A2254" s="12" t="s">
        <v>550</v>
      </c>
      <c r="B2254" s="12">
        <v>2</v>
      </c>
      <c r="C2254" s="12">
        <v>1</v>
      </c>
      <c r="D2254" s="12">
        <v>1</v>
      </c>
      <c r="E2254" s="12" t="s">
        <v>467</v>
      </c>
      <c r="F2254" s="12" t="s">
        <v>34</v>
      </c>
      <c r="G2254" s="12" t="s">
        <v>11</v>
      </c>
      <c r="H2254" s="12">
        <v>4860681</v>
      </c>
      <c r="I2254" s="12" t="s">
        <v>363</v>
      </c>
      <c r="J2254" s="12" t="s">
        <v>364</v>
      </c>
    </row>
    <row r="2255" spans="1:10" ht="126" x14ac:dyDescent="0.2">
      <c r="A2255" s="12" t="s">
        <v>92</v>
      </c>
      <c r="B2255" s="12">
        <v>2</v>
      </c>
      <c r="C2255" s="12">
        <v>1</v>
      </c>
      <c r="D2255" s="12">
        <v>1</v>
      </c>
      <c r="E2255" s="12" t="s">
        <v>25</v>
      </c>
      <c r="F2255" s="12" t="s">
        <v>213</v>
      </c>
      <c r="G2255" s="12" t="s">
        <v>26</v>
      </c>
      <c r="H2255" s="12">
        <v>6750000</v>
      </c>
      <c r="I2255" s="12" t="s">
        <v>27</v>
      </c>
      <c r="J2255" s="12" t="s">
        <v>28</v>
      </c>
    </row>
    <row r="2256" spans="1:10" ht="112" x14ac:dyDescent="0.2">
      <c r="A2256" s="12" t="s">
        <v>101</v>
      </c>
      <c r="B2256" s="12">
        <v>1</v>
      </c>
      <c r="C2256" s="12">
        <v>0</v>
      </c>
      <c r="D2256" s="12">
        <v>1</v>
      </c>
      <c r="E2256" s="12"/>
      <c r="F2256" s="12" t="s">
        <v>52</v>
      </c>
      <c r="G2256" s="12" t="s">
        <v>26</v>
      </c>
      <c r="H2256" s="12">
        <v>4285470</v>
      </c>
      <c r="I2256" s="12" t="s">
        <v>4691</v>
      </c>
      <c r="J2256" s="12" t="s">
        <v>4692</v>
      </c>
    </row>
    <row r="2257" spans="1:10" ht="84" x14ac:dyDescent="0.2">
      <c r="A2257" s="12" t="s">
        <v>17</v>
      </c>
      <c r="B2257" s="12">
        <v>0</v>
      </c>
      <c r="C2257" s="12">
        <v>0</v>
      </c>
      <c r="D2257" s="12">
        <v>0</v>
      </c>
      <c r="E2257" s="12"/>
      <c r="F2257" s="12"/>
      <c r="G2257" s="12" t="s">
        <v>11</v>
      </c>
      <c r="H2257" s="12">
        <v>12059789</v>
      </c>
      <c r="I2257" s="12" t="s">
        <v>287</v>
      </c>
      <c r="J2257" s="12" t="s">
        <v>288</v>
      </c>
    </row>
    <row r="2258" spans="1:10" ht="84" x14ac:dyDescent="0.2">
      <c r="A2258" s="12" t="s">
        <v>143</v>
      </c>
      <c r="B2258" s="12">
        <v>2</v>
      </c>
      <c r="C2258" s="12">
        <v>1</v>
      </c>
      <c r="D2258" s="12">
        <v>1</v>
      </c>
      <c r="E2258" s="12" t="s">
        <v>44</v>
      </c>
      <c r="F2258" s="12" t="s">
        <v>34</v>
      </c>
      <c r="G2258" s="12" t="s">
        <v>11</v>
      </c>
      <c r="H2258" s="12">
        <v>8590713</v>
      </c>
      <c r="I2258" s="12" t="s">
        <v>141</v>
      </c>
      <c r="J2258" s="12" t="s">
        <v>142</v>
      </c>
    </row>
    <row r="2259" spans="1:10" ht="112" x14ac:dyDescent="0.2">
      <c r="A2259" s="12" t="s">
        <v>105</v>
      </c>
      <c r="B2259" s="12">
        <v>1</v>
      </c>
      <c r="C2259" s="12">
        <v>1</v>
      </c>
      <c r="D2259" s="12">
        <v>0</v>
      </c>
      <c r="E2259" s="12" t="s">
        <v>93</v>
      </c>
      <c r="F2259" s="12"/>
      <c r="G2259" s="12" t="s">
        <v>11</v>
      </c>
      <c r="H2259" s="12">
        <v>3118697</v>
      </c>
      <c r="I2259" s="12" t="s">
        <v>1858</v>
      </c>
      <c r="J2259" s="12" t="s">
        <v>1859</v>
      </c>
    </row>
    <row r="2260" spans="1:10" ht="84" x14ac:dyDescent="0.2">
      <c r="A2260" s="12" t="s">
        <v>243</v>
      </c>
      <c r="B2260" s="12">
        <v>1</v>
      </c>
      <c r="C2260" s="12">
        <v>1</v>
      </c>
      <c r="D2260" s="12">
        <v>0</v>
      </c>
      <c r="E2260" s="12" t="s">
        <v>25</v>
      </c>
      <c r="F2260" s="12"/>
      <c r="G2260" s="12" t="s">
        <v>11</v>
      </c>
      <c r="H2260" s="12">
        <v>6722958</v>
      </c>
      <c r="I2260" s="12" t="s">
        <v>72</v>
      </c>
      <c r="J2260" s="12" t="s">
        <v>73</v>
      </c>
    </row>
    <row r="2261" spans="1:10" ht="84" x14ac:dyDescent="0.2">
      <c r="A2261" s="12" t="s">
        <v>64</v>
      </c>
      <c r="B2261" s="12">
        <v>2</v>
      </c>
      <c r="C2261" s="12">
        <v>1</v>
      </c>
      <c r="D2261" s="12">
        <v>1</v>
      </c>
      <c r="E2261" s="12" t="s">
        <v>341</v>
      </c>
      <c r="F2261" s="12" t="s">
        <v>34</v>
      </c>
      <c r="G2261" s="12" t="s">
        <v>11</v>
      </c>
      <c r="H2261" s="12">
        <v>4961080</v>
      </c>
      <c r="I2261" s="12" t="s">
        <v>646</v>
      </c>
      <c r="J2261" s="12" t="s">
        <v>647</v>
      </c>
    </row>
    <row r="2262" spans="1:10" ht="84" x14ac:dyDescent="0.2">
      <c r="A2262" s="12" t="s">
        <v>101</v>
      </c>
      <c r="B2262" s="12">
        <v>2</v>
      </c>
      <c r="C2262" s="12">
        <v>1</v>
      </c>
      <c r="D2262" s="12">
        <v>1</v>
      </c>
      <c r="E2262" s="12" t="s">
        <v>44</v>
      </c>
      <c r="F2262" s="12" t="s">
        <v>34</v>
      </c>
      <c r="G2262" s="12" t="s">
        <v>11</v>
      </c>
      <c r="H2262" s="12">
        <v>12674390</v>
      </c>
      <c r="I2262" s="12" t="s">
        <v>141</v>
      </c>
      <c r="J2262" s="12" t="s">
        <v>142</v>
      </c>
    </row>
    <row r="2263" spans="1:10" ht="70" x14ac:dyDescent="0.2">
      <c r="A2263" s="12" t="s">
        <v>24</v>
      </c>
      <c r="B2263" s="12">
        <v>2</v>
      </c>
      <c r="C2263" s="12">
        <v>1</v>
      </c>
      <c r="D2263" s="12">
        <v>1</v>
      </c>
      <c r="E2263" s="12" t="s">
        <v>123</v>
      </c>
      <c r="F2263" s="12" t="s">
        <v>124</v>
      </c>
      <c r="G2263" s="12" t="s">
        <v>11</v>
      </c>
      <c r="H2263" s="12">
        <v>16325431</v>
      </c>
      <c r="I2263" s="12" t="s">
        <v>125</v>
      </c>
      <c r="J2263" s="12" t="s">
        <v>126</v>
      </c>
    </row>
    <row r="2264" spans="1:10" ht="56" x14ac:dyDescent="0.2">
      <c r="A2264" s="12" t="s">
        <v>9</v>
      </c>
      <c r="B2264" s="12">
        <v>2</v>
      </c>
      <c r="C2264" s="12">
        <v>1</v>
      </c>
      <c r="D2264" s="12">
        <v>1</v>
      </c>
      <c r="E2264" s="12" t="s">
        <v>10</v>
      </c>
      <c r="F2264" s="12" t="s">
        <v>159</v>
      </c>
      <c r="G2264" s="12" t="s">
        <v>11</v>
      </c>
      <c r="H2264" s="12">
        <v>14256755</v>
      </c>
      <c r="I2264" s="12" t="s">
        <v>12</v>
      </c>
      <c r="J2264" s="12" t="s">
        <v>13</v>
      </c>
    </row>
    <row r="2265" spans="1:10" ht="42" x14ac:dyDescent="0.2">
      <c r="A2265" s="12" t="s">
        <v>9</v>
      </c>
      <c r="B2265" s="12">
        <v>1</v>
      </c>
      <c r="C2265" s="12">
        <v>1</v>
      </c>
      <c r="D2265" s="12">
        <v>0</v>
      </c>
      <c r="E2265" s="12" t="s">
        <v>25</v>
      </c>
      <c r="F2265" s="12"/>
      <c r="G2265" s="12" t="s">
        <v>11</v>
      </c>
      <c r="H2265" s="12">
        <v>4910942</v>
      </c>
      <c r="I2265" s="12" t="s">
        <v>505</v>
      </c>
      <c r="J2265" s="12" t="s">
        <v>506</v>
      </c>
    </row>
    <row r="2266" spans="1:10" ht="112" x14ac:dyDescent="0.2">
      <c r="A2266" s="12" t="s">
        <v>32</v>
      </c>
      <c r="B2266" s="12">
        <v>1</v>
      </c>
      <c r="C2266" s="12">
        <v>0</v>
      </c>
      <c r="D2266" s="12">
        <v>1</v>
      </c>
      <c r="E2266" s="12"/>
      <c r="F2266" s="12" t="s">
        <v>52</v>
      </c>
      <c r="G2266" s="12" t="s">
        <v>11</v>
      </c>
      <c r="H2266" s="12">
        <v>9425472</v>
      </c>
      <c r="I2266" s="12" t="s">
        <v>863</v>
      </c>
      <c r="J2266" s="12" t="s">
        <v>864</v>
      </c>
    </row>
    <row r="2267" spans="1:10" ht="70" x14ac:dyDescent="0.2">
      <c r="A2267" s="12" t="s">
        <v>117</v>
      </c>
      <c r="B2267" s="12">
        <v>2</v>
      </c>
      <c r="C2267" s="12">
        <v>1</v>
      </c>
      <c r="D2267" s="12">
        <v>1</v>
      </c>
      <c r="E2267" s="12" t="s">
        <v>123</v>
      </c>
      <c r="F2267" s="12" t="s">
        <v>124</v>
      </c>
      <c r="G2267" s="12" t="s">
        <v>11</v>
      </c>
      <c r="H2267" s="12">
        <v>7207720</v>
      </c>
      <c r="I2267" s="12" t="s">
        <v>125</v>
      </c>
      <c r="J2267" s="12" t="s">
        <v>126</v>
      </c>
    </row>
    <row r="2268" spans="1:10" ht="140" x14ac:dyDescent="0.2">
      <c r="A2268" s="12" t="s">
        <v>101</v>
      </c>
      <c r="B2268" s="12">
        <v>2</v>
      </c>
      <c r="C2268" s="12">
        <v>1</v>
      </c>
      <c r="D2268" s="12">
        <v>1</v>
      </c>
      <c r="E2268" s="12" t="s">
        <v>106</v>
      </c>
      <c r="F2268" s="12" t="s">
        <v>34</v>
      </c>
      <c r="G2268" s="12" t="s">
        <v>11</v>
      </c>
      <c r="H2268" s="12">
        <v>5216249</v>
      </c>
      <c r="I2268" s="12" t="s">
        <v>35</v>
      </c>
      <c r="J2268" s="12" t="s">
        <v>36</v>
      </c>
    </row>
    <row r="2269" spans="1:10" ht="56" x14ac:dyDescent="0.2">
      <c r="A2269" s="12" t="s">
        <v>17</v>
      </c>
      <c r="B2269" s="12">
        <v>2</v>
      </c>
      <c r="C2269" s="12">
        <v>1</v>
      </c>
      <c r="D2269" s="12">
        <v>1</v>
      </c>
      <c r="E2269" s="12" t="s">
        <v>341</v>
      </c>
      <c r="F2269" s="12" t="s">
        <v>34</v>
      </c>
      <c r="G2269" s="12" t="s">
        <v>11</v>
      </c>
      <c r="H2269" s="12">
        <v>3916693</v>
      </c>
      <c r="I2269" s="12" t="s">
        <v>853</v>
      </c>
      <c r="J2269" s="12" t="s">
        <v>854</v>
      </c>
    </row>
    <row r="2270" spans="1:10" ht="98" x14ac:dyDescent="0.2">
      <c r="A2270" s="12" t="s">
        <v>50</v>
      </c>
      <c r="B2270" s="12">
        <v>3</v>
      </c>
      <c r="C2270" s="12">
        <v>2</v>
      </c>
      <c r="D2270" s="12">
        <v>1</v>
      </c>
      <c r="E2270" s="12" t="s">
        <v>5290</v>
      </c>
      <c r="F2270" s="12" t="s">
        <v>34</v>
      </c>
      <c r="G2270" s="12" t="s">
        <v>11</v>
      </c>
      <c r="H2270" s="12">
        <v>5669663</v>
      </c>
      <c r="I2270" s="12" t="s">
        <v>186</v>
      </c>
      <c r="J2270" s="12" t="s">
        <v>187</v>
      </c>
    </row>
    <row r="2271" spans="1:10" ht="70" x14ac:dyDescent="0.2">
      <c r="A2271" s="12" t="s">
        <v>101</v>
      </c>
      <c r="B2271" s="12">
        <v>2</v>
      </c>
      <c r="C2271" s="12">
        <v>1</v>
      </c>
      <c r="D2271" s="12">
        <v>1</v>
      </c>
      <c r="E2271" s="12" t="s">
        <v>123</v>
      </c>
      <c r="F2271" s="12" t="s">
        <v>124</v>
      </c>
      <c r="G2271" s="12" t="s">
        <v>11</v>
      </c>
      <c r="H2271" s="12">
        <v>9060910</v>
      </c>
      <c r="I2271" s="12" t="s">
        <v>125</v>
      </c>
      <c r="J2271" s="12" t="s">
        <v>126</v>
      </c>
    </row>
    <row r="2272" spans="1:10" ht="70" x14ac:dyDescent="0.2">
      <c r="A2272" s="12" t="s">
        <v>99</v>
      </c>
      <c r="B2272" s="12">
        <v>1</v>
      </c>
      <c r="C2272" s="12">
        <v>1</v>
      </c>
      <c r="D2272" s="12">
        <v>0</v>
      </c>
      <c r="E2272" s="12" t="s">
        <v>351</v>
      </c>
      <c r="F2272" s="12"/>
      <c r="G2272" s="12" t="s">
        <v>11</v>
      </c>
      <c r="H2272" s="12">
        <v>7522918</v>
      </c>
      <c r="I2272" s="12" t="s">
        <v>1106</v>
      </c>
      <c r="J2272" s="12" t="s">
        <v>1107</v>
      </c>
    </row>
    <row r="2273" spans="1:10" ht="70" x14ac:dyDescent="0.2">
      <c r="A2273" s="12" t="s">
        <v>92</v>
      </c>
      <c r="B2273" s="12">
        <v>1</v>
      </c>
      <c r="C2273" s="12">
        <v>0</v>
      </c>
      <c r="D2273" s="12">
        <v>1</v>
      </c>
      <c r="E2273" s="12"/>
      <c r="F2273" s="12" t="s">
        <v>52</v>
      </c>
      <c r="G2273" s="12" t="s">
        <v>26</v>
      </c>
      <c r="H2273" s="12">
        <v>18549471</v>
      </c>
      <c r="I2273" s="12" t="s">
        <v>5419</v>
      </c>
      <c r="J2273" s="12" t="s">
        <v>5420</v>
      </c>
    </row>
    <row r="2274" spans="1:10" ht="140" x14ac:dyDescent="0.2">
      <c r="A2274" s="12" t="s">
        <v>9</v>
      </c>
      <c r="B2274" s="12">
        <v>2</v>
      </c>
      <c r="C2274" s="12">
        <v>1</v>
      </c>
      <c r="D2274" s="12">
        <v>1</v>
      </c>
      <c r="E2274" s="12" t="s">
        <v>158</v>
      </c>
      <c r="F2274" s="12" t="s">
        <v>159</v>
      </c>
      <c r="G2274" s="12" t="s">
        <v>26</v>
      </c>
      <c r="H2274" s="12">
        <v>11528654</v>
      </c>
      <c r="I2274" s="12" t="s">
        <v>160</v>
      </c>
      <c r="J2274" s="12" t="s">
        <v>161</v>
      </c>
    </row>
    <row r="2275" spans="1:10" ht="84" x14ac:dyDescent="0.2">
      <c r="A2275" s="12" t="s">
        <v>101</v>
      </c>
      <c r="B2275" s="12">
        <v>3</v>
      </c>
      <c r="C2275" s="12">
        <v>2</v>
      </c>
      <c r="D2275" s="12">
        <v>1</v>
      </c>
      <c r="E2275" s="12" t="s">
        <v>1468</v>
      </c>
      <c r="F2275" s="12" t="s">
        <v>34</v>
      </c>
      <c r="G2275" s="12" t="s">
        <v>11</v>
      </c>
      <c r="H2275" s="12">
        <v>11673204</v>
      </c>
      <c r="I2275" s="12" t="s">
        <v>771</v>
      </c>
      <c r="J2275" s="12" t="s">
        <v>772</v>
      </c>
    </row>
    <row r="2276" spans="1:10" ht="140" x14ac:dyDescent="0.2">
      <c r="A2276" s="12" t="s">
        <v>9</v>
      </c>
      <c r="B2276" s="12">
        <v>2</v>
      </c>
      <c r="C2276" s="12">
        <v>1</v>
      </c>
      <c r="D2276" s="12">
        <v>1</v>
      </c>
      <c r="E2276" s="12" t="s">
        <v>2230</v>
      </c>
      <c r="F2276" s="12" t="s">
        <v>34</v>
      </c>
      <c r="G2276" s="12" t="s">
        <v>11</v>
      </c>
      <c r="H2276" s="12">
        <v>12478906</v>
      </c>
      <c r="I2276" s="12" t="s">
        <v>35</v>
      </c>
      <c r="J2276" s="12" t="s">
        <v>36</v>
      </c>
    </row>
    <row r="2277" spans="1:10" ht="140" x14ac:dyDescent="0.2">
      <c r="A2277" s="12" t="s">
        <v>85</v>
      </c>
      <c r="B2277" s="12">
        <v>2</v>
      </c>
      <c r="C2277" s="12">
        <v>1</v>
      </c>
      <c r="D2277" s="12">
        <v>1</v>
      </c>
      <c r="E2277" s="12" t="s">
        <v>106</v>
      </c>
      <c r="F2277" s="12" t="s">
        <v>34</v>
      </c>
      <c r="G2277" s="12" t="s">
        <v>11</v>
      </c>
      <c r="H2277" s="12">
        <v>5414302</v>
      </c>
      <c r="I2277" s="12" t="s">
        <v>35</v>
      </c>
      <c r="J2277" s="12" t="s">
        <v>36</v>
      </c>
    </row>
    <row r="2278" spans="1:10" ht="56" x14ac:dyDescent="0.2">
      <c r="A2278" s="12" t="s">
        <v>9</v>
      </c>
      <c r="B2278" s="12">
        <v>2</v>
      </c>
      <c r="C2278" s="12">
        <v>1</v>
      </c>
      <c r="D2278" s="12">
        <v>1</v>
      </c>
      <c r="E2278" s="12" t="s">
        <v>10</v>
      </c>
      <c r="F2278" s="12" t="s">
        <v>159</v>
      </c>
      <c r="G2278" s="12" t="s">
        <v>11</v>
      </c>
      <c r="H2278" s="12">
        <v>7663041</v>
      </c>
      <c r="I2278" s="12" t="s">
        <v>12</v>
      </c>
      <c r="J2278" s="12" t="s">
        <v>13</v>
      </c>
    </row>
    <row r="2279" spans="1:10" ht="98" x14ac:dyDescent="0.2">
      <c r="A2279" s="12" t="s">
        <v>24</v>
      </c>
      <c r="B2279" s="12">
        <v>2</v>
      </c>
      <c r="C2279" s="12">
        <v>2</v>
      </c>
      <c r="D2279" s="12">
        <v>0</v>
      </c>
      <c r="E2279" s="12" t="s">
        <v>453</v>
      </c>
      <c r="F2279" s="12"/>
      <c r="G2279" s="12" t="s">
        <v>11</v>
      </c>
      <c r="H2279" s="12">
        <v>19248896</v>
      </c>
      <c r="I2279" s="12" t="s">
        <v>214</v>
      </c>
      <c r="J2279" s="12" t="s">
        <v>215</v>
      </c>
    </row>
    <row r="2280" spans="1:10" ht="84" x14ac:dyDescent="0.2">
      <c r="A2280" s="12" t="s">
        <v>117</v>
      </c>
      <c r="B2280" s="12">
        <v>2</v>
      </c>
      <c r="C2280" s="12">
        <v>2</v>
      </c>
      <c r="D2280" s="12">
        <v>0</v>
      </c>
      <c r="E2280" s="12" t="s">
        <v>300</v>
      </c>
      <c r="F2280" s="12"/>
      <c r="G2280" s="12" t="s">
        <v>11</v>
      </c>
      <c r="H2280" s="12">
        <v>12976090</v>
      </c>
      <c r="I2280" s="12" t="s">
        <v>301</v>
      </c>
      <c r="J2280" s="12" t="s">
        <v>302</v>
      </c>
    </row>
    <row r="2281" spans="1:10" ht="70" x14ac:dyDescent="0.2">
      <c r="A2281" s="12" t="s">
        <v>212</v>
      </c>
      <c r="B2281" s="12">
        <v>2</v>
      </c>
      <c r="C2281" s="12">
        <v>1</v>
      </c>
      <c r="D2281" s="12">
        <v>1</v>
      </c>
      <c r="E2281" s="12" t="s">
        <v>123</v>
      </c>
      <c r="F2281" s="12" t="s">
        <v>124</v>
      </c>
      <c r="G2281" s="12" t="s">
        <v>11</v>
      </c>
      <c r="H2281" s="12">
        <v>8825979</v>
      </c>
      <c r="I2281" s="12" t="s">
        <v>125</v>
      </c>
      <c r="J2281" s="12" t="s">
        <v>126</v>
      </c>
    </row>
    <row r="2282" spans="1:10" ht="56" x14ac:dyDescent="0.2">
      <c r="A2282" s="12" t="s">
        <v>77</v>
      </c>
      <c r="B2282" s="12">
        <v>1</v>
      </c>
      <c r="C2282" s="12">
        <v>1</v>
      </c>
      <c r="D2282" s="12">
        <v>0</v>
      </c>
      <c r="E2282" s="12" t="s">
        <v>25</v>
      </c>
      <c r="F2282" s="12"/>
      <c r="G2282" s="12" t="s">
        <v>11</v>
      </c>
      <c r="H2282" s="12">
        <v>3850000</v>
      </c>
      <c r="I2282" s="12" t="s">
        <v>927</v>
      </c>
      <c r="J2282" s="12" t="s">
        <v>928</v>
      </c>
    </row>
    <row r="2283" spans="1:10" ht="126" x14ac:dyDescent="0.2">
      <c r="A2283" s="12" t="s">
        <v>9</v>
      </c>
      <c r="B2283" s="12">
        <v>1</v>
      </c>
      <c r="C2283" s="12">
        <v>1</v>
      </c>
      <c r="D2283" s="12">
        <v>0</v>
      </c>
      <c r="E2283" s="12" t="s">
        <v>65</v>
      </c>
      <c r="F2283" s="12"/>
      <c r="G2283" s="12" t="s">
        <v>11</v>
      </c>
      <c r="H2283" s="12">
        <v>13476345</v>
      </c>
      <c r="I2283" s="12" t="s">
        <v>66</v>
      </c>
      <c r="J2283" s="12" t="s">
        <v>67</v>
      </c>
    </row>
    <row r="2284" spans="1:10" ht="98" x14ac:dyDescent="0.2">
      <c r="A2284" s="12" t="s">
        <v>24</v>
      </c>
      <c r="B2284" s="12">
        <v>1</v>
      </c>
      <c r="C2284" s="12">
        <v>1</v>
      </c>
      <c r="D2284" s="12">
        <v>0</v>
      </c>
      <c r="E2284" s="12" t="s">
        <v>25</v>
      </c>
      <c r="F2284" s="12"/>
      <c r="G2284" s="12" t="s">
        <v>11</v>
      </c>
      <c r="H2284" s="12">
        <v>3667969</v>
      </c>
      <c r="I2284" s="12" t="s">
        <v>153</v>
      </c>
      <c r="J2284" s="12" t="s">
        <v>154</v>
      </c>
    </row>
    <row r="2285" spans="1:10" ht="84" x14ac:dyDescent="0.2">
      <c r="A2285" s="12" t="s">
        <v>24</v>
      </c>
      <c r="B2285" s="12">
        <v>1</v>
      </c>
      <c r="C2285" s="12">
        <v>1</v>
      </c>
      <c r="D2285" s="12">
        <v>0</v>
      </c>
      <c r="E2285" s="12" t="s">
        <v>2336</v>
      </c>
      <c r="F2285" s="12"/>
      <c r="G2285" s="12" t="s">
        <v>11</v>
      </c>
      <c r="H2285" s="12">
        <v>6439477</v>
      </c>
      <c r="I2285" s="12" t="s">
        <v>3967</v>
      </c>
      <c r="J2285" s="12" t="s">
        <v>3968</v>
      </c>
    </row>
    <row r="2286" spans="1:10" ht="112" x14ac:dyDescent="0.2">
      <c r="A2286" s="12" t="s">
        <v>9</v>
      </c>
      <c r="B2286" s="12">
        <v>1</v>
      </c>
      <c r="C2286" s="12">
        <v>0</v>
      </c>
      <c r="D2286" s="12">
        <v>1</v>
      </c>
      <c r="E2286" s="12"/>
      <c r="F2286" s="12" t="s">
        <v>352</v>
      </c>
      <c r="G2286" s="12" t="s">
        <v>26</v>
      </c>
      <c r="H2286" s="12">
        <v>4877948</v>
      </c>
      <c r="I2286" s="12" t="s">
        <v>5319</v>
      </c>
      <c r="J2286" s="12" t="s">
        <v>5320</v>
      </c>
    </row>
    <row r="2287" spans="1:10" ht="42" x14ac:dyDescent="0.2">
      <c r="A2287" s="12" t="s">
        <v>9</v>
      </c>
      <c r="B2287" s="12">
        <v>2</v>
      </c>
      <c r="C2287" s="12">
        <v>1</v>
      </c>
      <c r="D2287" s="12">
        <v>1</v>
      </c>
      <c r="E2287" s="12" t="s">
        <v>415</v>
      </c>
      <c r="F2287" s="12" t="s">
        <v>34</v>
      </c>
      <c r="G2287" s="12" t="s">
        <v>11</v>
      </c>
      <c r="H2287" s="12">
        <v>7325383</v>
      </c>
      <c r="I2287" s="12" t="s">
        <v>416</v>
      </c>
      <c r="J2287" s="12" t="s">
        <v>417</v>
      </c>
    </row>
    <row r="2288" spans="1:10" ht="84" x14ac:dyDescent="0.2">
      <c r="A2288" s="12" t="s">
        <v>243</v>
      </c>
      <c r="B2288" s="12">
        <v>2</v>
      </c>
      <c r="C2288" s="12">
        <v>1</v>
      </c>
      <c r="D2288" s="12">
        <v>1</v>
      </c>
      <c r="E2288" s="12" t="s">
        <v>244</v>
      </c>
      <c r="F2288" s="12" t="s">
        <v>52</v>
      </c>
      <c r="G2288" s="12" t="s">
        <v>11</v>
      </c>
      <c r="H2288" s="12">
        <v>9708938</v>
      </c>
      <c r="I2288" s="12" t="s">
        <v>1387</v>
      </c>
      <c r="J2288" s="12" t="s">
        <v>1388</v>
      </c>
    </row>
    <row r="2289" spans="1:10" ht="70" x14ac:dyDescent="0.2">
      <c r="A2289" s="12" t="s">
        <v>9</v>
      </c>
      <c r="B2289" s="12">
        <v>2</v>
      </c>
      <c r="C2289" s="12">
        <v>1</v>
      </c>
      <c r="D2289" s="12">
        <v>1</v>
      </c>
      <c r="E2289" s="12" t="s">
        <v>149</v>
      </c>
      <c r="F2289" s="12" t="s">
        <v>213</v>
      </c>
      <c r="G2289" s="12" t="s">
        <v>26</v>
      </c>
      <c r="H2289" s="12">
        <v>27000000</v>
      </c>
      <c r="I2289" s="12" t="s">
        <v>2234</v>
      </c>
      <c r="J2289" s="12" t="s">
        <v>2235</v>
      </c>
    </row>
    <row r="2290" spans="1:10" ht="140" x14ac:dyDescent="0.2">
      <c r="A2290" s="12" t="s">
        <v>143</v>
      </c>
      <c r="B2290" s="12">
        <v>2</v>
      </c>
      <c r="C2290" s="12">
        <v>1</v>
      </c>
      <c r="D2290" s="12">
        <v>1</v>
      </c>
      <c r="E2290" s="12" t="s">
        <v>106</v>
      </c>
      <c r="F2290" s="12" t="s">
        <v>34</v>
      </c>
      <c r="G2290" s="12" t="s">
        <v>11</v>
      </c>
      <c r="H2290" s="12">
        <v>5770715</v>
      </c>
      <c r="I2290" s="12" t="s">
        <v>35</v>
      </c>
      <c r="J2290" s="12" t="s">
        <v>36</v>
      </c>
    </row>
    <row r="2291" spans="1:10" ht="98" x14ac:dyDescent="0.2">
      <c r="A2291" s="12" t="s">
        <v>85</v>
      </c>
      <c r="B2291" s="12">
        <v>2</v>
      </c>
      <c r="C2291" s="12">
        <v>1</v>
      </c>
      <c r="D2291" s="12">
        <v>1</v>
      </c>
      <c r="E2291" s="12" t="s">
        <v>25</v>
      </c>
      <c r="F2291" s="12" t="s">
        <v>79</v>
      </c>
      <c r="G2291" s="12" t="s">
        <v>11</v>
      </c>
      <c r="H2291" s="12">
        <v>15468147</v>
      </c>
      <c r="I2291" s="12" t="s">
        <v>722</v>
      </c>
      <c r="J2291" s="12" t="s">
        <v>723</v>
      </c>
    </row>
    <row r="2292" spans="1:10" ht="98" x14ac:dyDescent="0.2">
      <c r="A2292" s="12" t="s">
        <v>64</v>
      </c>
      <c r="B2292" s="12">
        <v>1</v>
      </c>
      <c r="C2292" s="12">
        <v>1</v>
      </c>
      <c r="D2292" s="12">
        <v>0</v>
      </c>
      <c r="E2292" s="12" t="s">
        <v>25</v>
      </c>
      <c r="F2292" s="12"/>
      <c r="G2292" s="12" t="s">
        <v>11</v>
      </c>
      <c r="H2292" s="12">
        <v>2873051</v>
      </c>
      <c r="I2292" s="12" t="s">
        <v>196</v>
      </c>
      <c r="J2292" s="12" t="s">
        <v>197</v>
      </c>
    </row>
    <row r="2293" spans="1:10" ht="98" x14ac:dyDescent="0.2">
      <c r="A2293" s="12" t="s">
        <v>64</v>
      </c>
      <c r="B2293" s="12">
        <v>2</v>
      </c>
      <c r="C2293" s="12">
        <v>2</v>
      </c>
      <c r="D2293" s="12">
        <v>0</v>
      </c>
      <c r="E2293" s="12" t="s">
        <v>1887</v>
      </c>
      <c r="F2293" s="12"/>
      <c r="G2293" s="12" t="s">
        <v>11</v>
      </c>
      <c r="H2293" s="12">
        <v>2752991</v>
      </c>
      <c r="I2293" s="12" t="s">
        <v>1361</v>
      </c>
      <c r="J2293" s="12" t="s">
        <v>1362</v>
      </c>
    </row>
    <row r="2294" spans="1:10" ht="56" x14ac:dyDescent="0.2">
      <c r="A2294" s="12" t="s">
        <v>9</v>
      </c>
      <c r="B2294" s="12">
        <v>2</v>
      </c>
      <c r="C2294" s="12">
        <v>0</v>
      </c>
      <c r="D2294" s="12">
        <v>2</v>
      </c>
      <c r="E2294" s="12"/>
      <c r="F2294" s="12" t="s">
        <v>2275</v>
      </c>
      <c r="G2294" s="12" t="s">
        <v>26</v>
      </c>
      <c r="H2294" s="12">
        <v>5837939</v>
      </c>
      <c r="I2294" s="12" t="s">
        <v>5421</v>
      </c>
      <c r="J2294" s="12" t="s">
        <v>5422</v>
      </c>
    </row>
    <row r="2295" spans="1:10" ht="126" x14ac:dyDescent="0.2">
      <c r="A2295" s="12" t="s">
        <v>9</v>
      </c>
      <c r="B2295" s="12">
        <v>3</v>
      </c>
      <c r="C2295" s="12">
        <v>1</v>
      </c>
      <c r="D2295" s="12">
        <v>2</v>
      </c>
      <c r="E2295" s="12" t="s">
        <v>1213</v>
      </c>
      <c r="F2295" s="12" t="s">
        <v>4235</v>
      </c>
      <c r="G2295" s="12" t="s">
        <v>11</v>
      </c>
      <c r="H2295" s="12">
        <v>10801023</v>
      </c>
      <c r="I2295" s="12" t="s">
        <v>1124</v>
      </c>
      <c r="J2295" s="12" t="s">
        <v>1125</v>
      </c>
    </row>
    <row r="2296" spans="1:10" ht="140" x14ac:dyDescent="0.2">
      <c r="A2296" s="12" t="s">
        <v>92</v>
      </c>
      <c r="B2296" s="12">
        <v>2</v>
      </c>
      <c r="C2296" s="12">
        <v>1</v>
      </c>
      <c r="D2296" s="12">
        <v>1</v>
      </c>
      <c r="E2296" s="12" t="s">
        <v>158</v>
      </c>
      <c r="F2296" s="12" t="s">
        <v>159</v>
      </c>
      <c r="G2296" s="12" t="s">
        <v>26</v>
      </c>
      <c r="H2296" s="12">
        <v>10951628</v>
      </c>
      <c r="I2296" s="12" t="s">
        <v>160</v>
      </c>
      <c r="J2296" s="12" t="s">
        <v>161</v>
      </c>
    </row>
    <row r="2297" spans="1:10" ht="112" x14ac:dyDescent="0.2">
      <c r="A2297" s="12" t="s">
        <v>9</v>
      </c>
      <c r="B2297" s="12">
        <v>3</v>
      </c>
      <c r="C2297" s="12">
        <v>2</v>
      </c>
      <c r="D2297" s="12">
        <v>1</v>
      </c>
      <c r="E2297" s="12" t="s">
        <v>5336</v>
      </c>
      <c r="F2297" s="12" t="s">
        <v>34</v>
      </c>
      <c r="G2297" s="12" t="s">
        <v>11</v>
      </c>
      <c r="H2297" s="12">
        <v>5942430</v>
      </c>
      <c r="I2297" s="12" t="s">
        <v>274</v>
      </c>
      <c r="J2297" s="12" t="s">
        <v>275</v>
      </c>
    </row>
    <row r="2298" spans="1:10" ht="84" x14ac:dyDescent="0.2">
      <c r="A2298" s="12" t="s">
        <v>64</v>
      </c>
      <c r="B2298" s="12">
        <v>3</v>
      </c>
      <c r="C2298" s="12">
        <v>2</v>
      </c>
      <c r="D2298" s="12">
        <v>1</v>
      </c>
      <c r="E2298" s="12" t="s">
        <v>40</v>
      </c>
      <c r="F2298" s="12" t="s">
        <v>34</v>
      </c>
      <c r="G2298" s="12" t="s">
        <v>11</v>
      </c>
      <c r="H2298" s="12">
        <v>7881618</v>
      </c>
      <c r="I2298" s="12" t="s">
        <v>141</v>
      </c>
      <c r="J2298" s="12" t="s">
        <v>142</v>
      </c>
    </row>
    <row r="2299" spans="1:10" ht="84" x14ac:dyDescent="0.2">
      <c r="A2299" s="12" t="s">
        <v>9</v>
      </c>
      <c r="B2299" s="12">
        <v>2</v>
      </c>
      <c r="C2299" s="12">
        <v>1</v>
      </c>
      <c r="D2299" s="12">
        <v>1</v>
      </c>
      <c r="E2299" s="12" t="s">
        <v>44</v>
      </c>
      <c r="F2299" s="12" t="s">
        <v>34</v>
      </c>
      <c r="G2299" s="12" t="s">
        <v>11</v>
      </c>
      <c r="H2299" s="12">
        <v>4364219</v>
      </c>
      <c r="I2299" s="12" t="s">
        <v>141</v>
      </c>
      <c r="J2299" s="12" t="s">
        <v>142</v>
      </c>
    </row>
    <row r="2300" spans="1:10" ht="84" x14ac:dyDescent="0.2">
      <c r="A2300" s="12" t="s">
        <v>17</v>
      </c>
      <c r="B2300" s="12">
        <v>2</v>
      </c>
      <c r="C2300" s="12">
        <v>1</v>
      </c>
      <c r="D2300" s="12">
        <v>1</v>
      </c>
      <c r="E2300" s="12" t="s">
        <v>44</v>
      </c>
      <c r="F2300" s="12" t="s">
        <v>34</v>
      </c>
      <c r="G2300" s="12" t="s">
        <v>11</v>
      </c>
      <c r="H2300" s="12">
        <v>6623806</v>
      </c>
      <c r="I2300" s="12" t="s">
        <v>141</v>
      </c>
      <c r="J2300" s="12" t="s">
        <v>142</v>
      </c>
    </row>
    <row r="2301" spans="1:10" ht="84" x14ac:dyDescent="0.2">
      <c r="A2301" s="12" t="s">
        <v>212</v>
      </c>
      <c r="B2301" s="12">
        <v>3</v>
      </c>
      <c r="C2301" s="12">
        <v>2</v>
      </c>
      <c r="D2301" s="12">
        <v>1</v>
      </c>
      <c r="E2301" s="12" t="s">
        <v>1411</v>
      </c>
      <c r="F2301" s="12" t="s">
        <v>34</v>
      </c>
      <c r="G2301" s="12" t="s">
        <v>11</v>
      </c>
      <c r="H2301" s="12">
        <v>9629200</v>
      </c>
      <c r="I2301" s="12" t="s">
        <v>141</v>
      </c>
      <c r="J2301" s="12" t="s">
        <v>142</v>
      </c>
    </row>
    <row r="2302" spans="1:10" ht="84" x14ac:dyDescent="0.2">
      <c r="A2302" s="12" t="s">
        <v>85</v>
      </c>
      <c r="B2302" s="12">
        <v>2</v>
      </c>
      <c r="C2302" s="12">
        <v>1</v>
      </c>
      <c r="D2302" s="12">
        <v>1</v>
      </c>
      <c r="E2302" s="12" t="s">
        <v>44</v>
      </c>
      <c r="F2302" s="12" t="s">
        <v>34</v>
      </c>
      <c r="G2302" s="12" t="s">
        <v>11</v>
      </c>
      <c r="H2302" s="12">
        <v>4229004</v>
      </c>
      <c r="I2302" s="12" t="s">
        <v>141</v>
      </c>
      <c r="J2302" s="12" t="s">
        <v>142</v>
      </c>
    </row>
    <row r="2303" spans="1:10" ht="84" x14ac:dyDescent="0.2">
      <c r="A2303" s="12" t="s">
        <v>85</v>
      </c>
      <c r="B2303" s="12">
        <v>2</v>
      </c>
      <c r="C2303" s="12">
        <v>1</v>
      </c>
      <c r="D2303" s="12">
        <v>1</v>
      </c>
      <c r="E2303" s="12" t="s">
        <v>44</v>
      </c>
      <c r="F2303" s="12" t="s">
        <v>34</v>
      </c>
      <c r="G2303" s="12" t="s">
        <v>11</v>
      </c>
      <c r="H2303" s="12">
        <v>14809057</v>
      </c>
      <c r="I2303" s="12" t="s">
        <v>141</v>
      </c>
      <c r="J2303" s="12" t="s">
        <v>142</v>
      </c>
    </row>
    <row r="2304" spans="1:10" ht="84" x14ac:dyDescent="0.2">
      <c r="A2304" s="12" t="s">
        <v>17</v>
      </c>
      <c r="B2304" s="12">
        <v>2</v>
      </c>
      <c r="C2304" s="12">
        <v>1</v>
      </c>
      <c r="D2304" s="12">
        <v>1</v>
      </c>
      <c r="E2304" s="12" t="s">
        <v>44</v>
      </c>
      <c r="F2304" s="12" t="s">
        <v>34</v>
      </c>
      <c r="G2304" s="12" t="s">
        <v>11</v>
      </c>
      <c r="H2304" s="12">
        <v>4409484</v>
      </c>
      <c r="I2304" s="12" t="s">
        <v>141</v>
      </c>
      <c r="J2304" s="12" t="s">
        <v>142</v>
      </c>
    </row>
    <row r="2305" spans="1:10" ht="84" x14ac:dyDescent="0.2">
      <c r="A2305" s="12" t="s">
        <v>9</v>
      </c>
      <c r="B2305" s="12">
        <v>2</v>
      </c>
      <c r="C2305" s="12">
        <v>1</v>
      </c>
      <c r="D2305" s="12">
        <v>1</v>
      </c>
      <c r="E2305" s="12" t="s">
        <v>44</v>
      </c>
      <c r="F2305" s="12" t="s">
        <v>34</v>
      </c>
      <c r="G2305" s="12" t="s">
        <v>11</v>
      </c>
      <c r="H2305" s="12">
        <v>4866515</v>
      </c>
      <c r="I2305" s="12" t="s">
        <v>141</v>
      </c>
      <c r="J2305" s="12" t="s">
        <v>142</v>
      </c>
    </row>
    <row r="2306" spans="1:10" ht="84" x14ac:dyDescent="0.2">
      <c r="A2306" s="12" t="s">
        <v>99</v>
      </c>
      <c r="B2306" s="12">
        <v>2</v>
      </c>
      <c r="C2306" s="12">
        <v>1</v>
      </c>
      <c r="D2306" s="12">
        <v>1</v>
      </c>
      <c r="E2306" s="12" t="s">
        <v>44</v>
      </c>
      <c r="F2306" s="12" t="s">
        <v>34</v>
      </c>
      <c r="G2306" s="12" t="s">
        <v>11</v>
      </c>
      <c r="H2306" s="12">
        <v>8507946</v>
      </c>
      <c r="I2306" s="12" t="s">
        <v>141</v>
      </c>
      <c r="J2306" s="12" t="s">
        <v>142</v>
      </c>
    </row>
    <row r="2307" spans="1:10" ht="84" x14ac:dyDescent="0.2">
      <c r="A2307" s="12" t="s">
        <v>50</v>
      </c>
      <c r="B2307" s="12">
        <v>2</v>
      </c>
      <c r="C2307" s="12">
        <v>1</v>
      </c>
      <c r="D2307" s="12">
        <v>1</v>
      </c>
      <c r="E2307" s="12" t="s">
        <v>44</v>
      </c>
      <c r="F2307" s="12" t="s">
        <v>34</v>
      </c>
      <c r="G2307" s="12" t="s">
        <v>11</v>
      </c>
      <c r="H2307" s="12">
        <v>6315613</v>
      </c>
      <c r="I2307" s="12" t="s">
        <v>141</v>
      </c>
      <c r="J2307" s="12" t="s">
        <v>142</v>
      </c>
    </row>
    <row r="2308" spans="1:10" ht="84" x14ac:dyDescent="0.2">
      <c r="A2308" s="12" t="s">
        <v>243</v>
      </c>
      <c r="B2308" s="12">
        <v>2</v>
      </c>
      <c r="C2308" s="12">
        <v>1</v>
      </c>
      <c r="D2308" s="12">
        <v>1</v>
      </c>
      <c r="E2308" s="12" t="s">
        <v>106</v>
      </c>
      <c r="F2308" s="12" t="s">
        <v>34</v>
      </c>
      <c r="G2308" s="12" t="s">
        <v>11</v>
      </c>
      <c r="H2308" s="12">
        <v>5220582</v>
      </c>
      <c r="I2308" s="12" t="s">
        <v>141</v>
      </c>
      <c r="J2308" s="12" t="s">
        <v>142</v>
      </c>
    </row>
    <row r="2309" spans="1:10" ht="84" x14ac:dyDescent="0.2">
      <c r="A2309" s="12" t="s">
        <v>117</v>
      </c>
      <c r="B2309" s="12">
        <v>3</v>
      </c>
      <c r="C2309" s="12">
        <v>2</v>
      </c>
      <c r="D2309" s="12">
        <v>1</v>
      </c>
      <c r="E2309" s="12" t="s">
        <v>945</v>
      </c>
      <c r="F2309" s="12" t="s">
        <v>34</v>
      </c>
      <c r="G2309" s="12" t="s">
        <v>11</v>
      </c>
      <c r="H2309" s="12">
        <v>9032286</v>
      </c>
      <c r="I2309" s="12" t="s">
        <v>141</v>
      </c>
      <c r="J2309" s="12" t="s">
        <v>142</v>
      </c>
    </row>
    <row r="2310" spans="1:10" ht="84" x14ac:dyDescent="0.2">
      <c r="A2310" s="12" t="s">
        <v>32</v>
      </c>
      <c r="B2310" s="12">
        <v>2</v>
      </c>
      <c r="C2310" s="12">
        <v>1</v>
      </c>
      <c r="D2310" s="12">
        <v>1</v>
      </c>
      <c r="E2310" s="12" t="s">
        <v>44</v>
      </c>
      <c r="F2310" s="12" t="s">
        <v>34</v>
      </c>
      <c r="G2310" s="12" t="s">
        <v>11</v>
      </c>
      <c r="H2310" s="12">
        <v>9745365</v>
      </c>
      <c r="I2310" s="12" t="s">
        <v>141</v>
      </c>
      <c r="J2310" s="12" t="s">
        <v>142</v>
      </c>
    </row>
    <row r="2311" spans="1:10" ht="84" x14ac:dyDescent="0.2">
      <c r="A2311" s="12" t="s">
        <v>101</v>
      </c>
      <c r="B2311" s="12">
        <v>2</v>
      </c>
      <c r="C2311" s="12">
        <v>1</v>
      </c>
      <c r="D2311" s="12">
        <v>1</v>
      </c>
      <c r="E2311" s="12" t="s">
        <v>44</v>
      </c>
      <c r="F2311" s="12" t="s">
        <v>34</v>
      </c>
      <c r="G2311" s="12" t="s">
        <v>11</v>
      </c>
      <c r="H2311" s="12">
        <v>13105298</v>
      </c>
      <c r="I2311" s="12" t="s">
        <v>141</v>
      </c>
      <c r="J2311" s="12" t="s">
        <v>142</v>
      </c>
    </row>
    <row r="2312" spans="1:10" ht="84" x14ac:dyDescent="0.2">
      <c r="A2312" s="12" t="s">
        <v>9</v>
      </c>
      <c r="B2312" s="12">
        <v>2</v>
      </c>
      <c r="C2312" s="12">
        <v>1</v>
      </c>
      <c r="D2312" s="12">
        <v>1</v>
      </c>
      <c r="E2312" s="12" t="s">
        <v>44</v>
      </c>
      <c r="F2312" s="12" t="s">
        <v>34</v>
      </c>
      <c r="G2312" s="12" t="s">
        <v>11</v>
      </c>
      <c r="H2312" s="12">
        <v>5269468</v>
      </c>
      <c r="I2312" s="12" t="s">
        <v>141</v>
      </c>
      <c r="J2312" s="12" t="s">
        <v>142</v>
      </c>
    </row>
    <row r="2313" spans="1:10" ht="84" x14ac:dyDescent="0.2">
      <c r="A2313" s="12" t="s">
        <v>17</v>
      </c>
      <c r="B2313" s="12">
        <v>2</v>
      </c>
      <c r="C2313" s="12">
        <v>1</v>
      </c>
      <c r="D2313" s="12">
        <v>1</v>
      </c>
      <c r="E2313" s="12" t="s">
        <v>44</v>
      </c>
      <c r="F2313" s="12" t="s">
        <v>34</v>
      </c>
      <c r="G2313" s="12" t="s">
        <v>11</v>
      </c>
      <c r="H2313" s="12">
        <v>3610209</v>
      </c>
      <c r="I2313" s="12" t="s">
        <v>141</v>
      </c>
      <c r="J2313" s="12" t="s">
        <v>142</v>
      </c>
    </row>
    <row r="2314" spans="1:10" ht="84" x14ac:dyDescent="0.2">
      <c r="A2314" s="12" t="s">
        <v>85</v>
      </c>
      <c r="B2314" s="12">
        <v>2</v>
      </c>
      <c r="C2314" s="12">
        <v>1</v>
      </c>
      <c r="D2314" s="12">
        <v>1</v>
      </c>
      <c r="E2314" s="12" t="s">
        <v>44</v>
      </c>
      <c r="F2314" s="12" t="s">
        <v>34</v>
      </c>
      <c r="G2314" s="12" t="s">
        <v>11</v>
      </c>
      <c r="H2314" s="12">
        <v>9061430</v>
      </c>
      <c r="I2314" s="12" t="s">
        <v>141</v>
      </c>
      <c r="J2314" s="12" t="s">
        <v>142</v>
      </c>
    </row>
    <row r="2315" spans="1:10" ht="84" x14ac:dyDescent="0.2">
      <c r="A2315" s="12" t="s">
        <v>9</v>
      </c>
      <c r="B2315" s="12">
        <v>3</v>
      </c>
      <c r="C2315" s="12">
        <v>2</v>
      </c>
      <c r="D2315" s="12">
        <v>1</v>
      </c>
      <c r="E2315" s="12" t="s">
        <v>945</v>
      </c>
      <c r="F2315" s="12" t="s">
        <v>34</v>
      </c>
      <c r="G2315" s="12" t="s">
        <v>11</v>
      </c>
      <c r="H2315" s="12">
        <v>16968041</v>
      </c>
      <c r="I2315" s="12" t="s">
        <v>141</v>
      </c>
      <c r="J2315" s="12" t="s">
        <v>142</v>
      </c>
    </row>
    <row r="2316" spans="1:10" ht="84" x14ac:dyDescent="0.2">
      <c r="A2316" s="12" t="s">
        <v>9</v>
      </c>
      <c r="B2316" s="12">
        <v>2</v>
      </c>
      <c r="C2316" s="12">
        <v>1</v>
      </c>
      <c r="D2316" s="12">
        <v>1</v>
      </c>
      <c r="E2316" s="12" t="s">
        <v>44</v>
      </c>
      <c r="F2316" s="12" t="s">
        <v>34</v>
      </c>
      <c r="G2316" s="12" t="s">
        <v>11</v>
      </c>
      <c r="H2316" s="12">
        <v>6210003</v>
      </c>
      <c r="I2316" s="12" t="s">
        <v>141</v>
      </c>
      <c r="J2316" s="12" t="s">
        <v>142</v>
      </c>
    </row>
    <row r="2317" spans="1:10" ht="84" x14ac:dyDescent="0.2">
      <c r="A2317" s="12" t="s">
        <v>101</v>
      </c>
      <c r="B2317" s="12">
        <v>2</v>
      </c>
      <c r="C2317" s="12">
        <v>1</v>
      </c>
      <c r="D2317" s="12">
        <v>1</v>
      </c>
      <c r="E2317" s="12" t="s">
        <v>44</v>
      </c>
      <c r="F2317" s="12" t="s">
        <v>34</v>
      </c>
      <c r="G2317" s="12" t="s">
        <v>11</v>
      </c>
      <c r="H2317" s="12">
        <v>5118088</v>
      </c>
      <c r="I2317" s="12" t="s">
        <v>141</v>
      </c>
      <c r="J2317" s="12" t="s">
        <v>142</v>
      </c>
    </row>
    <row r="2318" spans="1:10" ht="84" x14ac:dyDescent="0.2">
      <c r="A2318" s="12" t="s">
        <v>64</v>
      </c>
      <c r="B2318" s="12">
        <v>3</v>
      </c>
      <c r="C2318" s="12">
        <v>2</v>
      </c>
      <c r="D2318" s="12">
        <v>1</v>
      </c>
      <c r="E2318" s="12" t="s">
        <v>945</v>
      </c>
      <c r="F2318" s="12" t="s">
        <v>34</v>
      </c>
      <c r="G2318" s="12" t="s">
        <v>11</v>
      </c>
      <c r="H2318" s="12">
        <v>6221030</v>
      </c>
      <c r="I2318" s="12" t="s">
        <v>141</v>
      </c>
      <c r="J2318" s="12" t="s">
        <v>142</v>
      </c>
    </row>
    <row r="2319" spans="1:10" ht="84" x14ac:dyDescent="0.2">
      <c r="A2319" s="12" t="s">
        <v>50</v>
      </c>
      <c r="B2319" s="12">
        <v>2</v>
      </c>
      <c r="C2319" s="12">
        <v>1</v>
      </c>
      <c r="D2319" s="12">
        <v>1</v>
      </c>
      <c r="E2319" s="12" t="s">
        <v>44</v>
      </c>
      <c r="F2319" s="12" t="s">
        <v>34</v>
      </c>
      <c r="G2319" s="12" t="s">
        <v>11</v>
      </c>
      <c r="H2319" s="12">
        <v>8285327</v>
      </c>
      <c r="I2319" s="12" t="s">
        <v>141</v>
      </c>
      <c r="J2319" s="12" t="s">
        <v>142</v>
      </c>
    </row>
    <row r="2320" spans="1:10" ht="84" x14ac:dyDescent="0.2">
      <c r="A2320" s="12" t="s">
        <v>582</v>
      </c>
      <c r="B2320" s="12">
        <v>2</v>
      </c>
      <c r="C2320" s="12">
        <v>1</v>
      </c>
      <c r="D2320" s="12">
        <v>1</v>
      </c>
      <c r="E2320" s="12" t="s">
        <v>44</v>
      </c>
      <c r="F2320" s="12" t="s">
        <v>34</v>
      </c>
      <c r="G2320" s="12" t="s">
        <v>11</v>
      </c>
      <c r="H2320" s="12">
        <v>6879531</v>
      </c>
      <c r="I2320" s="12" t="s">
        <v>141</v>
      </c>
      <c r="J2320" s="12" t="s">
        <v>142</v>
      </c>
    </row>
    <row r="2321" spans="1:10" ht="84" x14ac:dyDescent="0.2">
      <c r="A2321" s="12" t="s">
        <v>50</v>
      </c>
      <c r="B2321" s="12">
        <v>2</v>
      </c>
      <c r="C2321" s="12">
        <v>1</v>
      </c>
      <c r="D2321" s="12">
        <v>1</v>
      </c>
      <c r="E2321" s="12" t="s">
        <v>44</v>
      </c>
      <c r="F2321" s="12" t="s">
        <v>34</v>
      </c>
      <c r="G2321" s="12" t="s">
        <v>11</v>
      </c>
      <c r="H2321" s="12">
        <v>6590978</v>
      </c>
      <c r="I2321" s="12" t="s">
        <v>141</v>
      </c>
      <c r="J2321" s="12" t="s">
        <v>142</v>
      </c>
    </row>
    <row r="2322" spans="1:10" ht="84" x14ac:dyDescent="0.2">
      <c r="A2322" s="12" t="s">
        <v>550</v>
      </c>
      <c r="B2322" s="12">
        <v>2</v>
      </c>
      <c r="C2322" s="12">
        <v>1</v>
      </c>
      <c r="D2322" s="12">
        <v>1</v>
      </c>
      <c r="E2322" s="12" t="s">
        <v>44</v>
      </c>
      <c r="F2322" s="12" t="s">
        <v>34</v>
      </c>
      <c r="G2322" s="12" t="s">
        <v>11</v>
      </c>
      <c r="H2322" s="12">
        <v>5238092</v>
      </c>
      <c r="I2322" s="12" t="s">
        <v>141</v>
      </c>
      <c r="J2322" s="12" t="s">
        <v>142</v>
      </c>
    </row>
    <row r="2323" spans="1:10" ht="84" x14ac:dyDescent="0.2">
      <c r="A2323" s="12" t="s">
        <v>101</v>
      </c>
      <c r="B2323" s="12">
        <v>3</v>
      </c>
      <c r="C2323" s="12">
        <v>2</v>
      </c>
      <c r="D2323" s="12">
        <v>1</v>
      </c>
      <c r="E2323" s="12" t="s">
        <v>945</v>
      </c>
      <c r="F2323" s="12" t="s">
        <v>34</v>
      </c>
      <c r="G2323" s="12" t="s">
        <v>11</v>
      </c>
      <c r="H2323" s="12">
        <v>6627729</v>
      </c>
      <c r="I2323" s="12" t="s">
        <v>141</v>
      </c>
      <c r="J2323" s="12" t="s">
        <v>142</v>
      </c>
    </row>
    <row r="2324" spans="1:10" ht="84" x14ac:dyDescent="0.2">
      <c r="A2324" s="12" t="s">
        <v>550</v>
      </c>
      <c r="B2324" s="12">
        <v>2</v>
      </c>
      <c r="C2324" s="12">
        <v>1</v>
      </c>
      <c r="D2324" s="12">
        <v>1</v>
      </c>
      <c r="E2324" s="12" t="s">
        <v>44</v>
      </c>
      <c r="F2324" s="12" t="s">
        <v>34</v>
      </c>
      <c r="G2324" s="12" t="s">
        <v>11</v>
      </c>
      <c r="H2324" s="12">
        <v>5221890</v>
      </c>
      <c r="I2324" s="12" t="s">
        <v>141</v>
      </c>
      <c r="J2324" s="12" t="s">
        <v>142</v>
      </c>
    </row>
    <row r="2325" spans="1:10" ht="84" x14ac:dyDescent="0.2">
      <c r="A2325" s="12" t="s">
        <v>9</v>
      </c>
      <c r="B2325" s="12">
        <v>2</v>
      </c>
      <c r="C2325" s="12">
        <v>1</v>
      </c>
      <c r="D2325" s="12">
        <v>1</v>
      </c>
      <c r="E2325" s="12" t="s">
        <v>44</v>
      </c>
      <c r="F2325" s="12" t="s">
        <v>34</v>
      </c>
      <c r="G2325" s="12" t="s">
        <v>11</v>
      </c>
      <c r="H2325" s="12">
        <v>5055911</v>
      </c>
      <c r="I2325" s="12" t="s">
        <v>141</v>
      </c>
      <c r="J2325" s="12" t="s">
        <v>142</v>
      </c>
    </row>
    <row r="2326" spans="1:10" ht="84" x14ac:dyDescent="0.2">
      <c r="A2326" s="12" t="s">
        <v>101</v>
      </c>
      <c r="B2326" s="12">
        <v>2</v>
      </c>
      <c r="C2326" s="12">
        <v>1</v>
      </c>
      <c r="D2326" s="12">
        <v>1</v>
      </c>
      <c r="E2326" s="12" t="s">
        <v>44</v>
      </c>
      <c r="F2326" s="12" t="s">
        <v>34</v>
      </c>
      <c r="G2326" s="12" t="s">
        <v>11</v>
      </c>
      <c r="H2326" s="12">
        <v>6962548</v>
      </c>
      <c r="I2326" s="12" t="s">
        <v>141</v>
      </c>
      <c r="J2326" s="12" t="s">
        <v>142</v>
      </c>
    </row>
    <row r="2327" spans="1:10" ht="84" x14ac:dyDescent="0.2">
      <c r="A2327" s="12" t="s">
        <v>64</v>
      </c>
      <c r="B2327" s="12">
        <v>2</v>
      </c>
      <c r="C2327" s="12">
        <v>1</v>
      </c>
      <c r="D2327" s="12">
        <v>1</v>
      </c>
      <c r="E2327" s="12" t="s">
        <v>44</v>
      </c>
      <c r="F2327" s="12" t="s">
        <v>34</v>
      </c>
      <c r="G2327" s="12" t="s">
        <v>11</v>
      </c>
      <c r="H2327" s="12">
        <v>4044020</v>
      </c>
      <c r="I2327" s="12" t="s">
        <v>141</v>
      </c>
      <c r="J2327" s="12" t="s">
        <v>142</v>
      </c>
    </row>
    <row r="2328" spans="1:10" ht="140" x14ac:dyDescent="0.2">
      <c r="A2328" s="12" t="s">
        <v>85</v>
      </c>
      <c r="B2328" s="12">
        <v>2</v>
      </c>
      <c r="C2328" s="12">
        <v>1</v>
      </c>
      <c r="D2328" s="12">
        <v>1</v>
      </c>
      <c r="E2328" s="12" t="s">
        <v>44</v>
      </c>
      <c r="F2328" s="12" t="s">
        <v>34</v>
      </c>
      <c r="G2328" s="12" t="s">
        <v>11</v>
      </c>
      <c r="H2328" s="12">
        <v>8112413</v>
      </c>
      <c r="I2328" s="12" t="s">
        <v>35</v>
      </c>
      <c r="J2328" s="12" t="s">
        <v>36</v>
      </c>
    </row>
    <row r="2329" spans="1:10" ht="84" x14ac:dyDescent="0.2">
      <c r="A2329" s="12" t="s">
        <v>117</v>
      </c>
      <c r="B2329" s="12">
        <v>2</v>
      </c>
      <c r="C2329" s="12">
        <v>1</v>
      </c>
      <c r="D2329" s="12">
        <v>1</v>
      </c>
      <c r="E2329" s="12" t="s">
        <v>44</v>
      </c>
      <c r="F2329" s="12" t="s">
        <v>34</v>
      </c>
      <c r="G2329" s="12" t="s">
        <v>11</v>
      </c>
      <c r="H2329" s="12">
        <v>15073597</v>
      </c>
      <c r="I2329" s="12" t="s">
        <v>141</v>
      </c>
      <c r="J2329" s="12" t="s">
        <v>142</v>
      </c>
    </row>
    <row r="2330" spans="1:10" ht="84" x14ac:dyDescent="0.2">
      <c r="A2330" s="12" t="s">
        <v>101</v>
      </c>
      <c r="B2330" s="12">
        <v>2</v>
      </c>
      <c r="C2330" s="12">
        <v>1</v>
      </c>
      <c r="D2330" s="12">
        <v>1</v>
      </c>
      <c r="E2330" s="12" t="s">
        <v>44</v>
      </c>
      <c r="F2330" s="12" t="s">
        <v>34</v>
      </c>
      <c r="G2330" s="12" t="s">
        <v>11</v>
      </c>
      <c r="H2330" s="12">
        <v>10047822</v>
      </c>
      <c r="I2330" s="12" t="s">
        <v>141</v>
      </c>
      <c r="J2330" s="12" t="s">
        <v>142</v>
      </c>
    </row>
    <row r="2331" spans="1:10" ht="84" x14ac:dyDescent="0.2">
      <c r="A2331" s="12" t="s">
        <v>92</v>
      </c>
      <c r="B2331" s="12">
        <v>2</v>
      </c>
      <c r="C2331" s="12">
        <v>1</v>
      </c>
      <c r="D2331" s="12">
        <v>1</v>
      </c>
      <c r="E2331" s="12" t="s">
        <v>44</v>
      </c>
      <c r="F2331" s="12" t="s">
        <v>34</v>
      </c>
      <c r="G2331" s="12" t="s">
        <v>11</v>
      </c>
      <c r="H2331" s="12">
        <v>8976272</v>
      </c>
      <c r="I2331" s="12" t="s">
        <v>141</v>
      </c>
      <c r="J2331" s="12" t="s">
        <v>142</v>
      </c>
    </row>
    <row r="2332" spans="1:10" ht="84" x14ac:dyDescent="0.2">
      <c r="A2332" s="12" t="s">
        <v>212</v>
      </c>
      <c r="B2332" s="12">
        <v>2</v>
      </c>
      <c r="C2332" s="12">
        <v>1</v>
      </c>
      <c r="D2332" s="12">
        <v>1</v>
      </c>
      <c r="E2332" s="12" t="s">
        <v>44</v>
      </c>
      <c r="F2332" s="12" t="s">
        <v>34</v>
      </c>
      <c r="G2332" s="12" t="s">
        <v>11</v>
      </c>
      <c r="H2332" s="12">
        <v>3384739</v>
      </c>
      <c r="I2332" s="12" t="s">
        <v>141</v>
      </c>
      <c r="J2332" s="12" t="s">
        <v>142</v>
      </c>
    </row>
    <row r="2333" spans="1:10" ht="84" x14ac:dyDescent="0.2">
      <c r="A2333" s="12" t="s">
        <v>92</v>
      </c>
      <c r="B2333" s="12">
        <v>2</v>
      </c>
      <c r="C2333" s="12">
        <v>1</v>
      </c>
      <c r="D2333" s="12">
        <v>1</v>
      </c>
      <c r="E2333" s="12" t="s">
        <v>44</v>
      </c>
      <c r="F2333" s="12" t="s">
        <v>34</v>
      </c>
      <c r="G2333" s="12" t="s">
        <v>11</v>
      </c>
      <c r="H2333" s="12">
        <v>3535979</v>
      </c>
      <c r="I2333" s="12" t="s">
        <v>141</v>
      </c>
      <c r="J2333" s="12" t="s">
        <v>142</v>
      </c>
    </row>
    <row r="2334" spans="1:10" ht="84" x14ac:dyDescent="0.2">
      <c r="A2334" s="12" t="s">
        <v>212</v>
      </c>
      <c r="B2334" s="12">
        <v>2</v>
      </c>
      <c r="C2334" s="12">
        <v>1</v>
      </c>
      <c r="D2334" s="12">
        <v>1</v>
      </c>
      <c r="E2334" s="12" t="s">
        <v>44</v>
      </c>
      <c r="F2334" s="12" t="s">
        <v>34</v>
      </c>
      <c r="G2334" s="12" t="s">
        <v>11</v>
      </c>
      <c r="H2334" s="12">
        <v>3275706</v>
      </c>
      <c r="I2334" s="12" t="s">
        <v>141</v>
      </c>
      <c r="J2334" s="12" t="s">
        <v>142</v>
      </c>
    </row>
    <row r="2335" spans="1:10" ht="84" x14ac:dyDescent="0.2">
      <c r="A2335" s="12" t="s">
        <v>117</v>
      </c>
      <c r="B2335" s="12">
        <v>2</v>
      </c>
      <c r="C2335" s="12">
        <v>1</v>
      </c>
      <c r="D2335" s="12">
        <v>1</v>
      </c>
      <c r="E2335" s="12" t="s">
        <v>44</v>
      </c>
      <c r="F2335" s="12" t="s">
        <v>34</v>
      </c>
      <c r="G2335" s="12" t="s">
        <v>11</v>
      </c>
      <c r="H2335" s="12">
        <v>4373393</v>
      </c>
      <c r="I2335" s="12" t="s">
        <v>141</v>
      </c>
      <c r="J2335" s="12" t="s">
        <v>142</v>
      </c>
    </row>
    <row r="2336" spans="1:10" ht="84" x14ac:dyDescent="0.2">
      <c r="A2336" s="12" t="s">
        <v>117</v>
      </c>
      <c r="B2336" s="12">
        <v>2</v>
      </c>
      <c r="C2336" s="12">
        <v>1</v>
      </c>
      <c r="D2336" s="12">
        <v>1</v>
      </c>
      <c r="E2336" s="12" t="s">
        <v>44</v>
      </c>
      <c r="F2336" s="12" t="s">
        <v>34</v>
      </c>
      <c r="G2336" s="12" t="s">
        <v>11</v>
      </c>
      <c r="H2336" s="12">
        <v>2801292</v>
      </c>
      <c r="I2336" s="12" t="s">
        <v>141</v>
      </c>
      <c r="J2336" s="12" t="s">
        <v>142</v>
      </c>
    </row>
    <row r="2337" spans="1:10" ht="84" x14ac:dyDescent="0.2">
      <c r="A2337" s="12" t="s">
        <v>243</v>
      </c>
      <c r="B2337" s="12">
        <v>2</v>
      </c>
      <c r="C2337" s="12">
        <v>1</v>
      </c>
      <c r="D2337" s="12">
        <v>1</v>
      </c>
      <c r="E2337" s="12" t="s">
        <v>44</v>
      </c>
      <c r="F2337" s="12" t="s">
        <v>34</v>
      </c>
      <c r="G2337" s="12" t="s">
        <v>11</v>
      </c>
      <c r="H2337" s="12">
        <v>5069118</v>
      </c>
      <c r="I2337" s="12" t="s">
        <v>141</v>
      </c>
      <c r="J2337" s="12" t="s">
        <v>142</v>
      </c>
    </row>
    <row r="2338" spans="1:10" ht="84" x14ac:dyDescent="0.2">
      <c r="A2338" s="12" t="s">
        <v>64</v>
      </c>
      <c r="B2338" s="12">
        <v>2</v>
      </c>
      <c r="C2338" s="12">
        <v>1</v>
      </c>
      <c r="D2338" s="12">
        <v>1</v>
      </c>
      <c r="E2338" s="12" t="s">
        <v>44</v>
      </c>
      <c r="F2338" s="12" t="s">
        <v>34</v>
      </c>
      <c r="G2338" s="12" t="s">
        <v>11</v>
      </c>
      <c r="H2338" s="12">
        <v>18041719</v>
      </c>
      <c r="I2338" s="12" t="s">
        <v>141</v>
      </c>
      <c r="J2338" s="12" t="s">
        <v>142</v>
      </c>
    </row>
    <row r="2339" spans="1:10" ht="84" x14ac:dyDescent="0.2">
      <c r="A2339" s="12" t="s">
        <v>550</v>
      </c>
      <c r="B2339" s="12">
        <v>2</v>
      </c>
      <c r="C2339" s="12">
        <v>1</v>
      </c>
      <c r="D2339" s="12">
        <v>1</v>
      </c>
      <c r="E2339" s="12" t="s">
        <v>44</v>
      </c>
      <c r="F2339" s="12" t="s">
        <v>34</v>
      </c>
      <c r="G2339" s="12" t="s">
        <v>11</v>
      </c>
      <c r="H2339" s="12">
        <v>5199294</v>
      </c>
      <c r="I2339" s="12" t="s">
        <v>141</v>
      </c>
      <c r="J2339" s="12" t="s">
        <v>142</v>
      </c>
    </row>
    <row r="2340" spans="1:10" ht="84" x14ac:dyDescent="0.2">
      <c r="A2340" s="12" t="s">
        <v>50</v>
      </c>
      <c r="B2340" s="12">
        <v>2</v>
      </c>
      <c r="C2340" s="12">
        <v>1</v>
      </c>
      <c r="D2340" s="12">
        <v>1</v>
      </c>
      <c r="E2340" s="12" t="s">
        <v>44</v>
      </c>
      <c r="F2340" s="12" t="s">
        <v>34</v>
      </c>
      <c r="G2340" s="12" t="s">
        <v>11</v>
      </c>
      <c r="H2340" s="12">
        <v>4787669</v>
      </c>
      <c r="I2340" s="12" t="s">
        <v>141</v>
      </c>
      <c r="J2340" s="12" t="s">
        <v>142</v>
      </c>
    </row>
    <row r="2341" spans="1:10" ht="84" x14ac:dyDescent="0.2">
      <c r="A2341" s="12" t="s">
        <v>9</v>
      </c>
      <c r="B2341" s="12">
        <v>2</v>
      </c>
      <c r="C2341" s="12">
        <v>1</v>
      </c>
      <c r="D2341" s="12">
        <v>1</v>
      </c>
      <c r="E2341" s="12" t="s">
        <v>44</v>
      </c>
      <c r="F2341" s="12" t="s">
        <v>34</v>
      </c>
      <c r="G2341" s="12" t="s">
        <v>11</v>
      </c>
      <c r="H2341" s="12">
        <v>3540294</v>
      </c>
      <c r="I2341" s="12" t="s">
        <v>141</v>
      </c>
      <c r="J2341" s="12" t="s">
        <v>142</v>
      </c>
    </row>
    <row r="2342" spans="1:10" ht="42" x14ac:dyDescent="0.2">
      <c r="A2342" s="12" t="s">
        <v>24</v>
      </c>
      <c r="B2342" s="12">
        <v>2</v>
      </c>
      <c r="C2342" s="12">
        <v>1</v>
      </c>
      <c r="D2342" s="12">
        <v>1</v>
      </c>
      <c r="E2342" s="12" t="s">
        <v>44</v>
      </c>
      <c r="F2342" s="12" t="s">
        <v>34</v>
      </c>
      <c r="G2342" s="12" t="s">
        <v>11</v>
      </c>
      <c r="H2342" s="12">
        <v>6898448</v>
      </c>
      <c r="I2342" s="12" t="s">
        <v>486</v>
      </c>
      <c r="J2342" s="12" t="s">
        <v>487</v>
      </c>
    </row>
    <row r="2343" spans="1:10" ht="84" x14ac:dyDescent="0.2">
      <c r="A2343" s="12" t="s">
        <v>105</v>
      </c>
      <c r="B2343" s="12">
        <v>2</v>
      </c>
      <c r="C2343" s="12">
        <v>1</v>
      </c>
      <c r="D2343" s="12">
        <v>1</v>
      </c>
      <c r="E2343" s="12" t="s">
        <v>44</v>
      </c>
      <c r="F2343" s="12" t="s">
        <v>34</v>
      </c>
      <c r="G2343" s="12" t="s">
        <v>11</v>
      </c>
      <c r="H2343" s="12">
        <v>4253325</v>
      </c>
      <c r="I2343" s="12" t="s">
        <v>141</v>
      </c>
      <c r="J2343" s="12" t="s">
        <v>142</v>
      </c>
    </row>
    <row r="2344" spans="1:10" ht="84" x14ac:dyDescent="0.2">
      <c r="A2344" s="12" t="s">
        <v>143</v>
      </c>
      <c r="B2344" s="12">
        <v>2</v>
      </c>
      <c r="C2344" s="12">
        <v>1</v>
      </c>
      <c r="D2344" s="12">
        <v>1</v>
      </c>
      <c r="E2344" s="12" t="s">
        <v>44</v>
      </c>
      <c r="F2344" s="12" t="s">
        <v>34</v>
      </c>
      <c r="G2344" s="12" t="s">
        <v>11</v>
      </c>
      <c r="H2344" s="12">
        <v>6035020</v>
      </c>
      <c r="I2344" s="12" t="s">
        <v>141</v>
      </c>
      <c r="J2344" s="12" t="s">
        <v>142</v>
      </c>
    </row>
    <row r="2345" spans="1:10" ht="84" x14ac:dyDescent="0.2">
      <c r="A2345" s="12" t="s">
        <v>117</v>
      </c>
      <c r="B2345" s="12">
        <v>2</v>
      </c>
      <c r="C2345" s="12">
        <v>1</v>
      </c>
      <c r="D2345" s="12">
        <v>1</v>
      </c>
      <c r="E2345" s="12" t="s">
        <v>44</v>
      </c>
      <c r="F2345" s="12" t="s">
        <v>34</v>
      </c>
      <c r="G2345" s="12" t="s">
        <v>11</v>
      </c>
      <c r="H2345" s="12">
        <v>3675301</v>
      </c>
      <c r="I2345" s="12" t="s">
        <v>141</v>
      </c>
      <c r="J2345" s="12" t="s">
        <v>142</v>
      </c>
    </row>
    <row r="2346" spans="1:10" ht="84" x14ac:dyDescent="0.2">
      <c r="A2346" s="12" t="s">
        <v>9</v>
      </c>
      <c r="B2346" s="12">
        <v>2</v>
      </c>
      <c r="C2346" s="12">
        <v>1</v>
      </c>
      <c r="D2346" s="12">
        <v>1</v>
      </c>
      <c r="E2346" s="12" t="s">
        <v>44</v>
      </c>
      <c r="F2346" s="12" t="s">
        <v>34</v>
      </c>
      <c r="G2346" s="12" t="s">
        <v>11</v>
      </c>
      <c r="H2346" s="12">
        <v>8708968</v>
      </c>
      <c r="I2346" s="12" t="s">
        <v>141</v>
      </c>
      <c r="J2346" s="12" t="s">
        <v>142</v>
      </c>
    </row>
    <row r="2347" spans="1:10" ht="84" x14ac:dyDescent="0.2">
      <c r="A2347" s="12" t="s">
        <v>212</v>
      </c>
      <c r="B2347" s="12">
        <v>2</v>
      </c>
      <c r="C2347" s="12">
        <v>1</v>
      </c>
      <c r="D2347" s="12">
        <v>1</v>
      </c>
      <c r="E2347" s="12" t="s">
        <v>44</v>
      </c>
      <c r="F2347" s="12" t="s">
        <v>34</v>
      </c>
      <c r="G2347" s="12" t="s">
        <v>11</v>
      </c>
      <c r="H2347" s="12">
        <v>4387989</v>
      </c>
      <c r="I2347" s="12" t="s">
        <v>141</v>
      </c>
      <c r="J2347" s="12" t="s">
        <v>142</v>
      </c>
    </row>
    <row r="2348" spans="1:10" ht="84" x14ac:dyDescent="0.2">
      <c r="A2348" s="12" t="s">
        <v>32</v>
      </c>
      <c r="B2348" s="12">
        <v>3</v>
      </c>
      <c r="C2348" s="12">
        <v>2</v>
      </c>
      <c r="D2348" s="12">
        <v>1</v>
      </c>
      <c r="E2348" s="12" t="s">
        <v>945</v>
      </c>
      <c r="F2348" s="12" t="s">
        <v>34</v>
      </c>
      <c r="G2348" s="12" t="s">
        <v>11</v>
      </c>
      <c r="H2348" s="12">
        <v>7935425</v>
      </c>
      <c r="I2348" s="12" t="s">
        <v>141</v>
      </c>
      <c r="J2348" s="12" t="s">
        <v>142</v>
      </c>
    </row>
    <row r="2349" spans="1:10" ht="84" x14ac:dyDescent="0.2">
      <c r="A2349" s="12" t="s">
        <v>85</v>
      </c>
      <c r="B2349" s="12">
        <v>2</v>
      </c>
      <c r="C2349" s="12">
        <v>1</v>
      </c>
      <c r="D2349" s="12">
        <v>1</v>
      </c>
      <c r="E2349" s="12" t="s">
        <v>44</v>
      </c>
      <c r="F2349" s="12" t="s">
        <v>34</v>
      </c>
      <c r="G2349" s="12" t="s">
        <v>11</v>
      </c>
      <c r="H2349" s="12">
        <v>4568889</v>
      </c>
      <c r="I2349" s="12" t="s">
        <v>141</v>
      </c>
      <c r="J2349" s="12" t="s">
        <v>142</v>
      </c>
    </row>
    <row r="2350" spans="1:10" ht="84" x14ac:dyDescent="0.2">
      <c r="A2350" s="12" t="s">
        <v>9</v>
      </c>
      <c r="B2350" s="12">
        <v>2</v>
      </c>
      <c r="C2350" s="12">
        <v>1</v>
      </c>
      <c r="D2350" s="12">
        <v>1</v>
      </c>
      <c r="E2350" s="12" t="s">
        <v>44</v>
      </c>
      <c r="F2350" s="12" t="s">
        <v>34</v>
      </c>
      <c r="G2350" s="12" t="s">
        <v>11</v>
      </c>
      <c r="H2350" s="12">
        <v>5940414</v>
      </c>
      <c r="I2350" s="12" t="s">
        <v>141</v>
      </c>
      <c r="J2350" s="12" t="s">
        <v>142</v>
      </c>
    </row>
    <row r="2351" spans="1:10" ht="84" x14ac:dyDescent="0.2">
      <c r="A2351" s="12" t="s">
        <v>17</v>
      </c>
      <c r="B2351" s="12">
        <v>2</v>
      </c>
      <c r="C2351" s="12">
        <v>1</v>
      </c>
      <c r="D2351" s="12">
        <v>1</v>
      </c>
      <c r="E2351" s="12" t="s">
        <v>44</v>
      </c>
      <c r="F2351" s="12" t="s">
        <v>34</v>
      </c>
      <c r="G2351" s="12" t="s">
        <v>11</v>
      </c>
      <c r="H2351" s="12">
        <v>12070271</v>
      </c>
      <c r="I2351" s="12" t="s">
        <v>141</v>
      </c>
      <c r="J2351" s="12" t="s">
        <v>142</v>
      </c>
    </row>
    <row r="2352" spans="1:10" ht="84" x14ac:dyDescent="0.2">
      <c r="A2352" s="12" t="s">
        <v>143</v>
      </c>
      <c r="B2352" s="12">
        <v>2</v>
      </c>
      <c r="C2352" s="12">
        <v>1</v>
      </c>
      <c r="D2352" s="12">
        <v>1</v>
      </c>
      <c r="E2352" s="12" t="s">
        <v>44</v>
      </c>
      <c r="F2352" s="12" t="s">
        <v>34</v>
      </c>
      <c r="G2352" s="12" t="s">
        <v>11</v>
      </c>
      <c r="H2352" s="12">
        <v>8528172</v>
      </c>
      <c r="I2352" s="12" t="s">
        <v>141</v>
      </c>
      <c r="J2352" s="12" t="s">
        <v>142</v>
      </c>
    </row>
    <row r="2353" spans="1:10" ht="84" x14ac:dyDescent="0.2">
      <c r="A2353" s="12" t="s">
        <v>24</v>
      </c>
      <c r="B2353" s="12">
        <v>2</v>
      </c>
      <c r="C2353" s="12">
        <v>1</v>
      </c>
      <c r="D2353" s="12">
        <v>1</v>
      </c>
      <c r="E2353" s="12" t="s">
        <v>44</v>
      </c>
      <c r="F2353" s="12" t="s">
        <v>34</v>
      </c>
      <c r="G2353" s="12" t="s">
        <v>11</v>
      </c>
      <c r="H2353" s="12">
        <v>14254649</v>
      </c>
      <c r="I2353" s="12" t="s">
        <v>141</v>
      </c>
      <c r="J2353" s="12" t="s">
        <v>142</v>
      </c>
    </row>
    <row r="2354" spans="1:10" ht="126" x14ac:dyDescent="0.2">
      <c r="A2354" s="12" t="s">
        <v>9</v>
      </c>
      <c r="B2354" s="12">
        <v>1</v>
      </c>
      <c r="C2354" s="12">
        <v>1</v>
      </c>
      <c r="D2354" s="12">
        <v>0</v>
      </c>
      <c r="E2354" s="12" t="s">
        <v>65</v>
      </c>
      <c r="F2354" s="12"/>
      <c r="G2354" s="12" t="s">
        <v>11</v>
      </c>
      <c r="H2354" s="12">
        <v>9073678</v>
      </c>
      <c r="I2354" s="12" t="s">
        <v>66</v>
      </c>
      <c r="J2354" s="12" t="s">
        <v>67</v>
      </c>
    </row>
    <row r="2355" spans="1:10" ht="70" x14ac:dyDescent="0.2">
      <c r="A2355" s="12" t="s">
        <v>9</v>
      </c>
      <c r="B2355" s="12">
        <v>2</v>
      </c>
      <c r="C2355" s="12">
        <v>1</v>
      </c>
      <c r="D2355" s="12">
        <v>1</v>
      </c>
      <c r="E2355" s="12" t="s">
        <v>106</v>
      </c>
      <c r="F2355" s="12" t="s">
        <v>34</v>
      </c>
      <c r="G2355" s="12" t="s">
        <v>11</v>
      </c>
      <c r="H2355" s="12">
        <v>4961064</v>
      </c>
      <c r="I2355" s="12" t="s">
        <v>706</v>
      </c>
      <c r="J2355" s="12" t="s">
        <v>707</v>
      </c>
    </row>
    <row r="2356" spans="1:10" ht="84" x14ac:dyDescent="0.2">
      <c r="A2356" s="12" t="s">
        <v>9</v>
      </c>
      <c r="B2356" s="12">
        <v>1</v>
      </c>
      <c r="C2356" s="12">
        <v>0</v>
      </c>
      <c r="D2356" s="12">
        <v>1</v>
      </c>
      <c r="E2356" s="12"/>
      <c r="F2356" s="12" t="s">
        <v>34</v>
      </c>
      <c r="G2356" s="12" t="s">
        <v>11</v>
      </c>
      <c r="H2356" s="12">
        <v>6000000</v>
      </c>
      <c r="I2356" s="12" t="s">
        <v>141</v>
      </c>
      <c r="J2356" s="12" t="s">
        <v>142</v>
      </c>
    </row>
    <row r="2357" spans="1:10" ht="56" x14ac:dyDescent="0.2">
      <c r="A2357" s="12" t="s">
        <v>9</v>
      </c>
      <c r="B2357" s="12">
        <v>2</v>
      </c>
      <c r="C2357" s="12">
        <v>1</v>
      </c>
      <c r="D2357" s="12">
        <v>1</v>
      </c>
      <c r="E2357" s="12" t="s">
        <v>341</v>
      </c>
      <c r="F2357" s="12" t="s">
        <v>34</v>
      </c>
      <c r="G2357" s="12" t="s">
        <v>11</v>
      </c>
      <c r="H2357" s="12">
        <v>4283630</v>
      </c>
      <c r="I2357" s="12" t="s">
        <v>486</v>
      </c>
      <c r="J2357" s="12" t="s">
        <v>487</v>
      </c>
    </row>
    <row r="2358" spans="1:10" ht="70" x14ac:dyDescent="0.2">
      <c r="A2358" s="12" t="s">
        <v>50</v>
      </c>
      <c r="B2358" s="12">
        <v>1</v>
      </c>
      <c r="C2358" s="12">
        <v>1</v>
      </c>
      <c r="D2358" s="12">
        <v>0</v>
      </c>
      <c r="E2358" s="12" t="s">
        <v>25</v>
      </c>
      <c r="F2358" s="12"/>
      <c r="G2358" s="12" t="s">
        <v>11</v>
      </c>
      <c r="H2358" s="12">
        <v>6015010</v>
      </c>
      <c r="I2358" s="12" t="s">
        <v>220</v>
      </c>
      <c r="J2358" s="12" t="s">
        <v>221</v>
      </c>
    </row>
    <row r="2359" spans="1:10" ht="56" x14ac:dyDescent="0.2">
      <c r="A2359" s="12" t="s">
        <v>9</v>
      </c>
      <c r="B2359" s="12">
        <v>1</v>
      </c>
      <c r="C2359" s="12">
        <v>0</v>
      </c>
      <c r="D2359" s="12">
        <v>1</v>
      </c>
      <c r="E2359" s="12"/>
      <c r="F2359" s="12" t="s">
        <v>159</v>
      </c>
      <c r="G2359" s="12" t="s">
        <v>26</v>
      </c>
      <c r="H2359" s="12">
        <v>8971869</v>
      </c>
      <c r="I2359" s="12" t="s">
        <v>3215</v>
      </c>
      <c r="J2359" s="12" t="s">
        <v>3216</v>
      </c>
    </row>
    <row r="2360" spans="1:10" ht="126" x14ac:dyDescent="0.2">
      <c r="A2360" s="12" t="s">
        <v>212</v>
      </c>
      <c r="B2360" s="12">
        <v>1</v>
      </c>
      <c r="C2360" s="12">
        <v>1</v>
      </c>
      <c r="D2360" s="12">
        <v>0</v>
      </c>
      <c r="E2360" s="12" t="s">
        <v>65</v>
      </c>
      <c r="F2360" s="12"/>
      <c r="G2360" s="12" t="s">
        <v>11</v>
      </c>
      <c r="H2360" s="12">
        <v>7765020</v>
      </c>
      <c r="I2360" s="12" t="s">
        <v>66</v>
      </c>
      <c r="J2360" s="12" t="s">
        <v>67</v>
      </c>
    </row>
    <row r="2361" spans="1:10" ht="126" x14ac:dyDescent="0.2">
      <c r="A2361" s="12" t="s">
        <v>92</v>
      </c>
      <c r="B2361" s="12">
        <v>1</v>
      </c>
      <c r="C2361" s="12">
        <v>1</v>
      </c>
      <c r="D2361" s="12">
        <v>0</v>
      </c>
      <c r="E2361" s="12" t="s">
        <v>65</v>
      </c>
      <c r="F2361" s="12"/>
      <c r="G2361" s="12" t="s">
        <v>11</v>
      </c>
      <c r="H2361" s="12">
        <v>8842543</v>
      </c>
      <c r="I2361" s="12" t="s">
        <v>66</v>
      </c>
      <c r="J2361" s="12" t="s">
        <v>67</v>
      </c>
    </row>
    <row r="2362" spans="1:10" ht="112" x14ac:dyDescent="0.2">
      <c r="A2362" s="12" t="s">
        <v>99</v>
      </c>
      <c r="B2362" s="12">
        <v>1</v>
      </c>
      <c r="C2362" s="12">
        <v>0</v>
      </c>
      <c r="D2362" s="12">
        <v>1</v>
      </c>
      <c r="E2362" s="12"/>
      <c r="F2362" s="12" t="s">
        <v>79</v>
      </c>
      <c r="G2362" s="12" t="s">
        <v>11</v>
      </c>
      <c r="H2362" s="12">
        <v>10000000</v>
      </c>
      <c r="I2362" s="12" t="s">
        <v>1033</v>
      </c>
      <c r="J2362" s="12" t="s">
        <v>1034</v>
      </c>
    </row>
    <row r="2363" spans="1:10" ht="70" x14ac:dyDescent="0.2">
      <c r="A2363" s="12" t="s">
        <v>101</v>
      </c>
      <c r="B2363" s="12">
        <v>1</v>
      </c>
      <c r="C2363" s="12">
        <v>1</v>
      </c>
      <c r="D2363" s="12">
        <v>0</v>
      </c>
      <c r="E2363" s="12" t="s">
        <v>2169</v>
      </c>
      <c r="F2363" s="12"/>
      <c r="G2363" s="12" t="s">
        <v>11</v>
      </c>
      <c r="H2363" s="12">
        <v>16716875</v>
      </c>
      <c r="I2363" s="12" t="s">
        <v>3734</v>
      </c>
      <c r="J2363" s="12" t="s">
        <v>3735</v>
      </c>
    </row>
    <row r="2364" spans="1:10" ht="126" x14ac:dyDescent="0.2">
      <c r="A2364" s="12" t="s">
        <v>9</v>
      </c>
      <c r="B2364" s="12">
        <v>3</v>
      </c>
      <c r="C2364" s="12">
        <v>2</v>
      </c>
      <c r="D2364" s="12">
        <v>1</v>
      </c>
      <c r="E2364" s="12" t="s">
        <v>71</v>
      </c>
      <c r="F2364" s="12" t="s">
        <v>159</v>
      </c>
      <c r="G2364" s="12" t="s">
        <v>11</v>
      </c>
      <c r="H2364" s="12">
        <v>8165111</v>
      </c>
      <c r="I2364" s="12" t="s">
        <v>4064</v>
      </c>
      <c r="J2364" s="12" t="s">
        <v>4065</v>
      </c>
    </row>
    <row r="2365" spans="1:10" ht="70" x14ac:dyDescent="0.2">
      <c r="A2365" s="12" t="s">
        <v>101</v>
      </c>
      <c r="B2365" s="12">
        <v>2</v>
      </c>
      <c r="C2365" s="12">
        <v>1</v>
      </c>
      <c r="D2365" s="12">
        <v>1</v>
      </c>
      <c r="E2365" s="12" t="s">
        <v>123</v>
      </c>
      <c r="F2365" s="12" t="s">
        <v>124</v>
      </c>
      <c r="G2365" s="12" t="s">
        <v>11</v>
      </c>
      <c r="H2365" s="12">
        <v>5997621</v>
      </c>
      <c r="I2365" s="12" t="s">
        <v>125</v>
      </c>
      <c r="J2365" s="12" t="s">
        <v>126</v>
      </c>
    </row>
    <row r="2366" spans="1:10" ht="84" x14ac:dyDescent="0.2">
      <c r="A2366" s="12" t="s">
        <v>99</v>
      </c>
      <c r="B2366" s="12">
        <v>2</v>
      </c>
      <c r="C2366" s="12">
        <v>1</v>
      </c>
      <c r="D2366" s="12">
        <v>1</v>
      </c>
      <c r="E2366" s="12" t="s">
        <v>44</v>
      </c>
      <c r="F2366" s="12" t="s">
        <v>34</v>
      </c>
      <c r="G2366" s="12" t="s">
        <v>11</v>
      </c>
      <c r="H2366" s="12">
        <v>8051068</v>
      </c>
      <c r="I2366" s="12" t="s">
        <v>141</v>
      </c>
      <c r="J2366" s="12" t="s">
        <v>142</v>
      </c>
    </row>
    <row r="2367" spans="1:10" ht="112" x14ac:dyDescent="0.2">
      <c r="A2367" s="12" t="s">
        <v>24</v>
      </c>
      <c r="B2367" s="12">
        <v>1</v>
      </c>
      <c r="C2367" s="12">
        <v>1</v>
      </c>
      <c r="D2367" s="12">
        <v>0</v>
      </c>
      <c r="E2367" s="12" t="s">
        <v>25</v>
      </c>
      <c r="F2367" s="12"/>
      <c r="G2367" s="12" t="s">
        <v>11</v>
      </c>
      <c r="H2367" s="12">
        <v>8479915</v>
      </c>
      <c r="I2367" s="12" t="s">
        <v>4903</v>
      </c>
      <c r="J2367" s="12" t="s">
        <v>4904</v>
      </c>
    </row>
    <row r="2368" spans="1:10" ht="70" x14ac:dyDescent="0.2">
      <c r="A2368" s="12" t="s">
        <v>9</v>
      </c>
      <c r="B2368" s="12">
        <v>1</v>
      </c>
      <c r="C2368" s="12">
        <v>1</v>
      </c>
      <c r="D2368" s="12">
        <v>0</v>
      </c>
      <c r="E2368" s="12" t="s">
        <v>25</v>
      </c>
      <c r="F2368" s="12"/>
      <c r="G2368" s="12" t="s">
        <v>11</v>
      </c>
      <c r="H2368" s="12">
        <v>6020469</v>
      </c>
      <c r="I2368" s="12" t="s">
        <v>326</v>
      </c>
      <c r="J2368" s="12" t="s">
        <v>327</v>
      </c>
    </row>
    <row r="2369" spans="1:10" ht="126" x14ac:dyDescent="0.2">
      <c r="A2369" s="12" t="s">
        <v>85</v>
      </c>
      <c r="B2369" s="12">
        <v>1</v>
      </c>
      <c r="C2369" s="12">
        <v>1</v>
      </c>
      <c r="D2369" s="12">
        <v>0</v>
      </c>
      <c r="E2369" s="12" t="s">
        <v>25</v>
      </c>
      <c r="F2369" s="12"/>
      <c r="G2369" s="12" t="s">
        <v>26</v>
      </c>
      <c r="H2369" s="12">
        <v>12000000</v>
      </c>
      <c r="I2369" s="12" t="s">
        <v>2770</v>
      </c>
      <c r="J2369" s="12" t="s">
        <v>2771</v>
      </c>
    </row>
    <row r="2370" spans="1:10" ht="84" x14ac:dyDescent="0.2">
      <c r="A2370" s="12" t="s">
        <v>92</v>
      </c>
      <c r="B2370" s="12">
        <v>3</v>
      </c>
      <c r="C2370" s="12">
        <v>2</v>
      </c>
      <c r="D2370" s="12">
        <v>1</v>
      </c>
      <c r="E2370" s="12" t="s">
        <v>4036</v>
      </c>
      <c r="F2370" s="12" t="s">
        <v>79</v>
      </c>
      <c r="G2370" s="12" t="s">
        <v>11</v>
      </c>
      <c r="H2370" s="12">
        <v>10618176</v>
      </c>
      <c r="I2370" s="12" t="s">
        <v>1452</v>
      </c>
      <c r="J2370" s="12" t="s">
        <v>1453</v>
      </c>
    </row>
    <row r="2371" spans="1:10" ht="98" x14ac:dyDescent="0.2">
      <c r="A2371" s="12" t="s">
        <v>9</v>
      </c>
      <c r="B2371" s="12">
        <v>1</v>
      </c>
      <c r="C2371" s="12">
        <v>1</v>
      </c>
      <c r="D2371" s="12">
        <v>0</v>
      </c>
      <c r="E2371" s="12" t="s">
        <v>2336</v>
      </c>
      <c r="F2371" s="12"/>
      <c r="G2371" s="12" t="s">
        <v>26</v>
      </c>
      <c r="H2371" s="12">
        <v>4714736</v>
      </c>
      <c r="I2371" s="12" t="s">
        <v>722</v>
      </c>
      <c r="J2371" s="12" t="s">
        <v>723</v>
      </c>
    </row>
    <row r="2372" spans="1:10" ht="140" x14ac:dyDescent="0.2">
      <c r="A2372" s="12" t="s">
        <v>92</v>
      </c>
      <c r="B2372" s="12">
        <v>3</v>
      </c>
      <c r="C2372" s="12">
        <v>3</v>
      </c>
      <c r="D2372" s="12">
        <v>0</v>
      </c>
      <c r="E2372" s="12" t="s">
        <v>4917</v>
      </c>
      <c r="F2372" s="12"/>
      <c r="G2372" s="12" t="s">
        <v>26</v>
      </c>
      <c r="H2372" s="12">
        <v>10289061</v>
      </c>
      <c r="I2372" s="12" t="s">
        <v>255</v>
      </c>
      <c r="J2372" s="12" t="s">
        <v>256</v>
      </c>
    </row>
    <row r="2373" spans="1:10" ht="112" x14ac:dyDescent="0.2">
      <c r="A2373" s="12" t="s">
        <v>9</v>
      </c>
      <c r="B2373" s="12">
        <v>1</v>
      </c>
      <c r="C2373" s="12">
        <v>0</v>
      </c>
      <c r="D2373" s="12">
        <v>1</v>
      </c>
      <c r="E2373" s="12"/>
      <c r="F2373" s="12" t="s">
        <v>79</v>
      </c>
      <c r="G2373" s="12" t="s">
        <v>11</v>
      </c>
      <c r="H2373" s="12">
        <v>22061468</v>
      </c>
      <c r="I2373" s="12" t="s">
        <v>274</v>
      </c>
      <c r="J2373" s="12" t="s">
        <v>275</v>
      </c>
    </row>
    <row r="2374" spans="1:10" ht="112" x14ac:dyDescent="0.2">
      <c r="A2374" s="12" t="s">
        <v>9</v>
      </c>
      <c r="B2374" s="12">
        <v>1</v>
      </c>
      <c r="C2374" s="12">
        <v>0</v>
      </c>
      <c r="D2374" s="12">
        <v>1</v>
      </c>
      <c r="E2374" s="12"/>
      <c r="F2374" s="12" t="s">
        <v>79</v>
      </c>
      <c r="G2374" s="12" t="s">
        <v>26</v>
      </c>
      <c r="H2374" s="12">
        <v>9817593</v>
      </c>
      <c r="I2374" s="12" t="s">
        <v>150</v>
      </c>
      <c r="J2374" s="12" t="s">
        <v>151</v>
      </c>
    </row>
    <row r="2375" spans="1:10" ht="140" x14ac:dyDescent="0.2">
      <c r="A2375" s="12" t="s">
        <v>24</v>
      </c>
      <c r="B2375" s="12">
        <v>3</v>
      </c>
      <c r="C2375" s="12">
        <v>3</v>
      </c>
      <c r="D2375" s="12">
        <v>0</v>
      </c>
      <c r="E2375" s="12" t="s">
        <v>2810</v>
      </c>
      <c r="F2375" s="12"/>
      <c r="G2375" s="12" t="s">
        <v>11</v>
      </c>
      <c r="H2375" s="12">
        <v>6145124</v>
      </c>
      <c r="I2375" s="12" t="s">
        <v>1361</v>
      </c>
      <c r="J2375" s="12" t="s">
        <v>1362</v>
      </c>
    </row>
    <row r="2376" spans="1:10" ht="98" x14ac:dyDescent="0.2">
      <c r="A2376" s="12" t="s">
        <v>92</v>
      </c>
      <c r="B2376" s="12">
        <v>1</v>
      </c>
      <c r="C2376" s="12">
        <v>1</v>
      </c>
      <c r="D2376" s="12">
        <v>0</v>
      </c>
      <c r="E2376" s="12" t="s">
        <v>25</v>
      </c>
      <c r="F2376" s="12"/>
      <c r="G2376" s="12" t="s">
        <v>11</v>
      </c>
      <c r="H2376" s="12">
        <v>7425610</v>
      </c>
      <c r="I2376" s="12" t="s">
        <v>471</v>
      </c>
      <c r="J2376" s="12" t="s">
        <v>472</v>
      </c>
    </row>
    <row r="2377" spans="1:10" ht="126" x14ac:dyDescent="0.2">
      <c r="A2377" s="12" t="s">
        <v>92</v>
      </c>
      <c r="B2377" s="12">
        <v>0</v>
      </c>
      <c r="C2377" s="12">
        <v>0</v>
      </c>
      <c r="D2377" s="12">
        <v>0</v>
      </c>
      <c r="E2377" s="12"/>
      <c r="F2377" s="12"/>
      <c r="G2377" s="12" t="s">
        <v>26</v>
      </c>
      <c r="H2377" s="12">
        <v>9112925</v>
      </c>
      <c r="I2377" s="12" t="s">
        <v>1124</v>
      </c>
      <c r="J2377" s="12" t="s">
        <v>1125</v>
      </c>
    </row>
    <row r="2378" spans="1:10" ht="70" x14ac:dyDescent="0.2">
      <c r="A2378" s="12" t="s">
        <v>9</v>
      </c>
      <c r="B2378" s="12">
        <v>2</v>
      </c>
      <c r="C2378" s="12">
        <v>1</v>
      </c>
      <c r="D2378" s="12">
        <v>1</v>
      </c>
      <c r="E2378" s="12" t="s">
        <v>123</v>
      </c>
      <c r="F2378" s="12" t="s">
        <v>124</v>
      </c>
      <c r="G2378" s="12" t="s">
        <v>11</v>
      </c>
      <c r="H2378" s="12">
        <v>6046402</v>
      </c>
      <c r="I2378" s="12" t="s">
        <v>577</v>
      </c>
      <c r="J2378" s="12" t="s">
        <v>578</v>
      </c>
    </row>
    <row r="2379" spans="1:10" ht="126" x14ac:dyDescent="0.2">
      <c r="A2379" s="12" t="s">
        <v>9</v>
      </c>
      <c r="B2379" s="12">
        <v>3</v>
      </c>
      <c r="C2379" s="12">
        <v>0</v>
      </c>
      <c r="D2379" s="12">
        <v>3</v>
      </c>
      <c r="E2379" s="12"/>
      <c r="F2379" s="12" t="s">
        <v>5282</v>
      </c>
      <c r="G2379" s="12" t="s">
        <v>26</v>
      </c>
      <c r="H2379" s="12">
        <v>4691523</v>
      </c>
      <c r="I2379" s="12" t="s">
        <v>881</v>
      </c>
      <c r="J2379" s="12" t="s">
        <v>882</v>
      </c>
    </row>
    <row r="2380" spans="1:10" ht="70" x14ac:dyDescent="0.2">
      <c r="A2380" s="12" t="s">
        <v>101</v>
      </c>
      <c r="B2380" s="12">
        <v>2</v>
      </c>
      <c r="C2380" s="12">
        <v>1</v>
      </c>
      <c r="D2380" s="12">
        <v>1</v>
      </c>
      <c r="E2380" s="12" t="s">
        <v>51</v>
      </c>
      <c r="F2380" s="12" t="s">
        <v>206</v>
      </c>
      <c r="G2380" s="12" t="s">
        <v>11</v>
      </c>
      <c r="H2380" s="12">
        <v>4128045</v>
      </c>
      <c r="I2380" s="12" t="s">
        <v>1119</v>
      </c>
      <c r="J2380" s="12" t="s">
        <v>1120</v>
      </c>
    </row>
    <row r="2381" spans="1:10" ht="56" x14ac:dyDescent="0.2">
      <c r="A2381" s="12" t="s">
        <v>9</v>
      </c>
      <c r="B2381" s="12">
        <v>2</v>
      </c>
      <c r="C2381" s="12">
        <v>1</v>
      </c>
      <c r="D2381" s="12">
        <v>1</v>
      </c>
      <c r="E2381" s="12" t="s">
        <v>106</v>
      </c>
      <c r="F2381" s="12" t="s">
        <v>34</v>
      </c>
      <c r="G2381" s="12" t="s">
        <v>11</v>
      </c>
      <c r="H2381" s="12">
        <v>9649347</v>
      </c>
      <c r="I2381" s="12" t="s">
        <v>45</v>
      </c>
      <c r="J2381" s="12" t="s">
        <v>46</v>
      </c>
    </row>
    <row r="2382" spans="1:10" ht="84" x14ac:dyDescent="0.2">
      <c r="A2382" s="12" t="s">
        <v>9</v>
      </c>
      <c r="B2382" s="12">
        <v>2</v>
      </c>
      <c r="C2382" s="12">
        <v>1</v>
      </c>
      <c r="D2382" s="12">
        <v>1</v>
      </c>
      <c r="E2382" s="12" t="s">
        <v>44</v>
      </c>
      <c r="F2382" s="12" t="s">
        <v>34</v>
      </c>
      <c r="G2382" s="12" t="s">
        <v>11</v>
      </c>
      <c r="H2382" s="12">
        <v>6993874</v>
      </c>
      <c r="I2382" s="12" t="s">
        <v>141</v>
      </c>
      <c r="J2382" s="12" t="s">
        <v>142</v>
      </c>
    </row>
    <row r="2383" spans="1:10" ht="70" x14ac:dyDescent="0.2">
      <c r="A2383" s="12" t="s">
        <v>243</v>
      </c>
      <c r="B2383" s="12">
        <v>2</v>
      </c>
      <c r="C2383" s="12">
        <v>1</v>
      </c>
      <c r="D2383" s="12">
        <v>1</v>
      </c>
      <c r="E2383" s="12" t="s">
        <v>3068</v>
      </c>
      <c r="F2383" s="12" t="s">
        <v>897</v>
      </c>
      <c r="G2383" s="12" t="s">
        <v>11</v>
      </c>
      <c r="H2383" s="12">
        <v>8452721</v>
      </c>
      <c r="I2383" s="12" t="s">
        <v>2506</v>
      </c>
      <c r="J2383" s="12" t="s">
        <v>2507</v>
      </c>
    </row>
    <row r="2384" spans="1:10" ht="84" x14ac:dyDescent="0.2">
      <c r="A2384" s="12" t="s">
        <v>9</v>
      </c>
      <c r="B2384" s="12">
        <v>2</v>
      </c>
      <c r="C2384" s="12">
        <v>1</v>
      </c>
      <c r="D2384" s="12">
        <v>1</v>
      </c>
      <c r="E2384" s="12" t="s">
        <v>44</v>
      </c>
      <c r="F2384" s="12" t="s">
        <v>34</v>
      </c>
      <c r="G2384" s="12" t="s">
        <v>11</v>
      </c>
      <c r="H2384" s="12">
        <v>8476310</v>
      </c>
      <c r="I2384" s="12" t="s">
        <v>141</v>
      </c>
      <c r="J2384" s="12" t="s">
        <v>142</v>
      </c>
    </row>
    <row r="2385" spans="1:10" ht="182" x14ac:dyDescent="0.2">
      <c r="A2385" s="12" t="s">
        <v>64</v>
      </c>
      <c r="B2385" s="12">
        <v>1</v>
      </c>
      <c r="C2385" s="12">
        <v>1</v>
      </c>
      <c r="D2385" s="12">
        <v>0</v>
      </c>
      <c r="E2385" s="12" t="s">
        <v>25</v>
      </c>
      <c r="F2385" s="12"/>
      <c r="G2385" s="12" t="s">
        <v>11</v>
      </c>
      <c r="H2385" s="12">
        <v>11223769</v>
      </c>
      <c r="I2385" s="12" t="s">
        <v>817</v>
      </c>
      <c r="J2385" s="12" t="s">
        <v>818</v>
      </c>
    </row>
    <row r="2386" spans="1:10" ht="56" x14ac:dyDescent="0.2">
      <c r="A2386" s="12" t="s">
        <v>50</v>
      </c>
      <c r="B2386" s="12">
        <v>1</v>
      </c>
      <c r="C2386" s="12">
        <v>0</v>
      </c>
      <c r="D2386" s="12">
        <v>1</v>
      </c>
      <c r="E2386" s="12"/>
      <c r="F2386" s="12" t="s">
        <v>34</v>
      </c>
      <c r="G2386" s="12" t="s">
        <v>11</v>
      </c>
      <c r="H2386" s="12">
        <v>6000000</v>
      </c>
      <c r="I2386" s="12" t="s">
        <v>45</v>
      </c>
      <c r="J2386" s="12" t="s">
        <v>46</v>
      </c>
    </row>
    <row r="2387" spans="1:10" ht="42" x14ac:dyDescent="0.2">
      <c r="A2387" s="12" t="s">
        <v>212</v>
      </c>
      <c r="B2387" s="12">
        <v>0</v>
      </c>
      <c r="C2387" s="12">
        <v>0</v>
      </c>
      <c r="D2387" s="12">
        <v>0</v>
      </c>
      <c r="E2387" s="12"/>
      <c r="F2387" s="12"/>
      <c r="G2387" s="12" t="s">
        <v>11</v>
      </c>
      <c r="H2387" s="12">
        <v>4949285</v>
      </c>
      <c r="I2387" s="12" t="s">
        <v>279</v>
      </c>
      <c r="J2387" s="12" t="s">
        <v>280</v>
      </c>
    </row>
    <row r="2388" spans="1:10" ht="84" x14ac:dyDescent="0.2">
      <c r="A2388" s="12" t="s">
        <v>85</v>
      </c>
      <c r="B2388" s="12">
        <v>1</v>
      </c>
      <c r="C2388" s="12">
        <v>1</v>
      </c>
      <c r="D2388" s="12">
        <v>0</v>
      </c>
      <c r="E2388" s="12" t="s">
        <v>93</v>
      </c>
      <c r="F2388" s="12"/>
      <c r="G2388" s="12" t="s">
        <v>11</v>
      </c>
      <c r="H2388" s="12">
        <v>4164938</v>
      </c>
      <c r="I2388" s="12" t="s">
        <v>3590</v>
      </c>
      <c r="J2388" s="12" t="s">
        <v>3591</v>
      </c>
    </row>
    <row r="2389" spans="1:10" ht="84" x14ac:dyDescent="0.2">
      <c r="A2389" s="12" t="s">
        <v>99</v>
      </c>
      <c r="B2389" s="12">
        <v>2</v>
      </c>
      <c r="C2389" s="12">
        <v>1</v>
      </c>
      <c r="D2389" s="12">
        <v>1</v>
      </c>
      <c r="E2389" s="12" t="s">
        <v>5423</v>
      </c>
      <c r="F2389" s="12" t="s">
        <v>897</v>
      </c>
      <c r="G2389" s="12" t="s">
        <v>11</v>
      </c>
      <c r="H2389" s="12">
        <v>10384889</v>
      </c>
      <c r="I2389" s="12" t="s">
        <v>5424</v>
      </c>
      <c r="J2389" s="12" t="s">
        <v>5425</v>
      </c>
    </row>
    <row r="2390" spans="1:10" ht="126" x14ac:dyDescent="0.2">
      <c r="A2390" s="12" t="s">
        <v>9</v>
      </c>
      <c r="B2390" s="12">
        <v>2</v>
      </c>
      <c r="C2390" s="12">
        <v>1</v>
      </c>
      <c r="D2390" s="12">
        <v>1</v>
      </c>
      <c r="E2390" s="12" t="s">
        <v>400</v>
      </c>
      <c r="F2390" s="12" t="s">
        <v>654</v>
      </c>
      <c r="G2390" s="12" t="s">
        <v>11</v>
      </c>
      <c r="H2390" s="12">
        <v>21398229</v>
      </c>
      <c r="I2390" s="12" t="s">
        <v>1607</v>
      </c>
      <c r="J2390" s="12" t="s">
        <v>1608</v>
      </c>
    </row>
    <row r="2391" spans="1:10" ht="154" x14ac:dyDescent="0.2">
      <c r="A2391" s="12" t="s">
        <v>24</v>
      </c>
      <c r="B2391" s="12">
        <v>1</v>
      </c>
      <c r="C2391" s="12">
        <v>1</v>
      </c>
      <c r="D2391" s="12">
        <v>0</v>
      </c>
      <c r="E2391" s="12" t="s">
        <v>640</v>
      </c>
      <c r="F2391" s="12"/>
      <c r="G2391" s="12" t="s">
        <v>11</v>
      </c>
      <c r="H2391" s="12">
        <v>15029822</v>
      </c>
      <c r="I2391" s="12" t="s">
        <v>1547</v>
      </c>
      <c r="J2391" s="12" t="s">
        <v>1548</v>
      </c>
    </row>
    <row r="2392" spans="1:10" ht="84" x14ac:dyDescent="0.2">
      <c r="A2392" s="12" t="s">
        <v>85</v>
      </c>
      <c r="B2392" s="12">
        <v>2</v>
      </c>
      <c r="C2392" s="12">
        <v>1</v>
      </c>
      <c r="D2392" s="12">
        <v>1</v>
      </c>
      <c r="E2392" s="12" t="s">
        <v>44</v>
      </c>
      <c r="F2392" s="12" t="s">
        <v>34</v>
      </c>
      <c r="G2392" s="12" t="s">
        <v>11</v>
      </c>
      <c r="H2392" s="12">
        <v>9214335</v>
      </c>
      <c r="I2392" s="12" t="s">
        <v>141</v>
      </c>
      <c r="J2392" s="12" t="s">
        <v>142</v>
      </c>
    </row>
    <row r="2393" spans="1:10" ht="84" x14ac:dyDescent="0.2">
      <c r="A2393" s="12" t="s">
        <v>64</v>
      </c>
      <c r="B2393" s="12">
        <v>2</v>
      </c>
      <c r="C2393" s="12">
        <v>1</v>
      </c>
      <c r="D2393" s="12">
        <v>1</v>
      </c>
      <c r="E2393" s="12" t="s">
        <v>44</v>
      </c>
      <c r="F2393" s="12" t="s">
        <v>34</v>
      </c>
      <c r="G2393" s="12" t="s">
        <v>11</v>
      </c>
      <c r="H2393" s="12">
        <v>5793341</v>
      </c>
      <c r="I2393" s="12" t="s">
        <v>141</v>
      </c>
      <c r="J2393" s="12" t="s">
        <v>142</v>
      </c>
    </row>
    <row r="2394" spans="1:10" ht="28" x14ac:dyDescent="0.2">
      <c r="A2394" s="12" t="s">
        <v>64</v>
      </c>
      <c r="B2394" s="12">
        <v>2</v>
      </c>
      <c r="C2394" s="12">
        <v>1</v>
      </c>
      <c r="D2394" s="12">
        <v>1</v>
      </c>
      <c r="E2394" s="12" t="s">
        <v>44</v>
      </c>
      <c r="F2394" s="12" t="s">
        <v>34</v>
      </c>
      <c r="G2394" s="12" t="s">
        <v>11</v>
      </c>
      <c r="H2394" s="12">
        <v>11691990</v>
      </c>
      <c r="I2394" s="12" t="s">
        <v>363</v>
      </c>
      <c r="J2394" s="12" t="s">
        <v>364</v>
      </c>
    </row>
    <row r="2395" spans="1:10" ht="56" x14ac:dyDescent="0.2">
      <c r="A2395" s="12" t="s">
        <v>99</v>
      </c>
      <c r="B2395" s="12">
        <v>2</v>
      </c>
      <c r="C2395" s="12">
        <v>1</v>
      </c>
      <c r="D2395" s="12">
        <v>1</v>
      </c>
      <c r="E2395" s="12" t="s">
        <v>106</v>
      </c>
      <c r="F2395" s="12" t="s">
        <v>34</v>
      </c>
      <c r="G2395" s="12" t="s">
        <v>11</v>
      </c>
      <c r="H2395" s="12">
        <v>11195927</v>
      </c>
      <c r="I2395" s="12" t="s">
        <v>45</v>
      </c>
      <c r="J2395" s="12" t="s">
        <v>46</v>
      </c>
    </row>
    <row r="2396" spans="1:10" ht="140" x14ac:dyDescent="0.2">
      <c r="A2396" s="12" t="s">
        <v>77</v>
      </c>
      <c r="B2396" s="12">
        <v>2</v>
      </c>
      <c r="C2396" s="12">
        <v>0</v>
      </c>
      <c r="D2396" s="12">
        <v>2</v>
      </c>
      <c r="E2396" s="12"/>
      <c r="F2396" s="12" t="s">
        <v>345</v>
      </c>
      <c r="G2396" s="12" t="s">
        <v>26</v>
      </c>
      <c r="H2396" s="12">
        <v>8015614</v>
      </c>
      <c r="I2396" s="12" t="s">
        <v>1208</v>
      </c>
      <c r="J2396" s="12" t="s">
        <v>1209</v>
      </c>
    </row>
    <row r="2397" spans="1:10" ht="112" x14ac:dyDescent="0.2">
      <c r="A2397" s="12" t="s">
        <v>64</v>
      </c>
      <c r="B2397" s="12">
        <v>1</v>
      </c>
      <c r="C2397" s="12">
        <v>1</v>
      </c>
      <c r="D2397" s="12">
        <v>0</v>
      </c>
      <c r="E2397" s="12" t="s">
        <v>25</v>
      </c>
      <c r="F2397" s="12"/>
      <c r="G2397" s="12" t="s">
        <v>11</v>
      </c>
      <c r="H2397" s="12">
        <v>3583291</v>
      </c>
      <c r="I2397" s="12" t="s">
        <v>58</v>
      </c>
      <c r="J2397" s="12" t="s">
        <v>59</v>
      </c>
    </row>
    <row r="2398" spans="1:10" ht="98" x14ac:dyDescent="0.2">
      <c r="A2398" s="12" t="s">
        <v>92</v>
      </c>
      <c r="B2398" s="12">
        <v>1</v>
      </c>
      <c r="C2398" s="12">
        <v>1</v>
      </c>
      <c r="D2398" s="12">
        <v>0</v>
      </c>
      <c r="E2398" s="12" t="s">
        <v>25</v>
      </c>
      <c r="F2398" s="12"/>
      <c r="G2398" s="12" t="s">
        <v>11</v>
      </c>
      <c r="H2398" s="12">
        <v>18214562</v>
      </c>
      <c r="I2398" s="12" t="s">
        <v>94</v>
      </c>
      <c r="J2398" s="12" t="s">
        <v>95</v>
      </c>
    </row>
    <row r="2399" spans="1:10" ht="70" x14ac:dyDescent="0.2">
      <c r="A2399" s="12" t="s">
        <v>9</v>
      </c>
      <c r="B2399" s="12">
        <v>1</v>
      </c>
      <c r="C2399" s="12">
        <v>0</v>
      </c>
      <c r="D2399" s="12">
        <v>1</v>
      </c>
      <c r="E2399" s="12"/>
      <c r="F2399" s="12" t="s">
        <v>159</v>
      </c>
      <c r="G2399" s="12" t="s">
        <v>26</v>
      </c>
      <c r="H2399" s="12">
        <v>6431135</v>
      </c>
      <c r="I2399" s="12" t="s">
        <v>1194</v>
      </c>
      <c r="J2399" s="12" t="s">
        <v>1195</v>
      </c>
    </row>
    <row r="2400" spans="1:10" ht="70" x14ac:dyDescent="0.2">
      <c r="A2400" s="12" t="s">
        <v>105</v>
      </c>
      <c r="B2400" s="12">
        <v>2</v>
      </c>
      <c r="C2400" s="12">
        <v>1</v>
      </c>
      <c r="D2400" s="12">
        <v>1</v>
      </c>
      <c r="E2400" s="12" t="s">
        <v>123</v>
      </c>
      <c r="F2400" s="12" t="s">
        <v>124</v>
      </c>
      <c r="G2400" s="12" t="s">
        <v>11</v>
      </c>
      <c r="H2400" s="12">
        <v>7653400</v>
      </c>
      <c r="I2400" s="12" t="s">
        <v>125</v>
      </c>
      <c r="J2400" s="12" t="s">
        <v>126</v>
      </c>
    </row>
    <row r="2401" spans="1:10" ht="126" x14ac:dyDescent="0.2">
      <c r="A2401" s="12" t="s">
        <v>9</v>
      </c>
      <c r="B2401" s="12">
        <v>1</v>
      </c>
      <c r="C2401" s="12">
        <v>0</v>
      </c>
      <c r="D2401" s="12">
        <v>1</v>
      </c>
      <c r="E2401" s="12"/>
      <c r="F2401" s="12" t="s">
        <v>159</v>
      </c>
      <c r="G2401" s="12" t="s">
        <v>26</v>
      </c>
      <c r="H2401" s="12">
        <v>28050180</v>
      </c>
      <c r="I2401" s="12" t="s">
        <v>1124</v>
      </c>
      <c r="J2401" s="12" t="s">
        <v>1125</v>
      </c>
    </row>
    <row r="2402" spans="1:10" ht="126" x14ac:dyDescent="0.2">
      <c r="A2402" s="12" t="s">
        <v>77</v>
      </c>
      <c r="B2402" s="12">
        <v>1</v>
      </c>
      <c r="C2402" s="12">
        <v>1</v>
      </c>
      <c r="D2402" s="12">
        <v>0</v>
      </c>
      <c r="E2402" s="12" t="s">
        <v>65</v>
      </c>
      <c r="F2402" s="12"/>
      <c r="G2402" s="12" t="s">
        <v>11</v>
      </c>
      <c r="H2402" s="12">
        <v>2541859</v>
      </c>
      <c r="I2402" s="12" t="s">
        <v>66</v>
      </c>
      <c r="J2402" s="12" t="s">
        <v>67</v>
      </c>
    </row>
    <row r="2403" spans="1:10" ht="84" x14ac:dyDescent="0.2">
      <c r="A2403" s="12" t="s">
        <v>17</v>
      </c>
      <c r="B2403" s="12">
        <v>2</v>
      </c>
      <c r="C2403" s="12">
        <v>1</v>
      </c>
      <c r="D2403" s="12">
        <v>1</v>
      </c>
      <c r="E2403" s="12" t="s">
        <v>44</v>
      </c>
      <c r="F2403" s="12" t="s">
        <v>34</v>
      </c>
      <c r="G2403" s="12" t="s">
        <v>11</v>
      </c>
      <c r="H2403" s="12">
        <v>4405342</v>
      </c>
      <c r="I2403" s="12" t="s">
        <v>141</v>
      </c>
      <c r="J2403" s="12" t="s">
        <v>142</v>
      </c>
    </row>
    <row r="2404" spans="1:10" ht="70" x14ac:dyDescent="0.2">
      <c r="A2404" s="12" t="s">
        <v>92</v>
      </c>
      <c r="B2404" s="12">
        <v>3</v>
      </c>
      <c r="C2404" s="12">
        <v>2</v>
      </c>
      <c r="D2404" s="12">
        <v>1</v>
      </c>
      <c r="E2404" s="12" t="s">
        <v>40</v>
      </c>
      <c r="F2404" s="12" t="s">
        <v>34</v>
      </c>
      <c r="G2404" s="12" t="s">
        <v>11</v>
      </c>
      <c r="H2404" s="12">
        <v>4611617</v>
      </c>
      <c r="I2404" s="12" t="s">
        <v>706</v>
      </c>
      <c r="J2404" s="12" t="s">
        <v>707</v>
      </c>
    </row>
    <row r="2405" spans="1:10" ht="112" x14ac:dyDescent="0.2">
      <c r="A2405" s="12" t="s">
        <v>17</v>
      </c>
      <c r="B2405" s="12">
        <v>1</v>
      </c>
      <c r="C2405" s="12">
        <v>1</v>
      </c>
      <c r="D2405" s="12">
        <v>0</v>
      </c>
      <c r="E2405" s="12" t="s">
        <v>93</v>
      </c>
      <c r="F2405" s="12"/>
      <c r="G2405" s="12" t="s">
        <v>11</v>
      </c>
      <c r="H2405" s="12">
        <v>5549646</v>
      </c>
      <c r="I2405" s="12" t="s">
        <v>2427</v>
      </c>
      <c r="J2405" s="12" t="s">
        <v>2428</v>
      </c>
    </row>
    <row r="2406" spans="1:10" ht="98" x14ac:dyDescent="0.2">
      <c r="A2406" s="12" t="s">
        <v>117</v>
      </c>
      <c r="B2406" s="12">
        <v>1</v>
      </c>
      <c r="C2406" s="12">
        <v>1</v>
      </c>
      <c r="D2406" s="12">
        <v>0</v>
      </c>
      <c r="E2406" s="12" t="s">
        <v>351</v>
      </c>
      <c r="F2406" s="12"/>
      <c r="G2406" s="12" t="s">
        <v>11</v>
      </c>
      <c r="H2406" s="12">
        <v>10750725</v>
      </c>
      <c r="I2406" s="12" t="s">
        <v>743</v>
      </c>
      <c r="J2406" s="12" t="s">
        <v>744</v>
      </c>
    </row>
    <row r="2407" spans="1:10" ht="84" x14ac:dyDescent="0.2">
      <c r="A2407" s="12" t="s">
        <v>117</v>
      </c>
      <c r="B2407" s="12">
        <v>3</v>
      </c>
      <c r="C2407" s="12">
        <v>2</v>
      </c>
      <c r="D2407" s="12">
        <v>1</v>
      </c>
      <c r="E2407" s="12" t="s">
        <v>40</v>
      </c>
      <c r="F2407" s="12" t="s">
        <v>34</v>
      </c>
      <c r="G2407" s="12" t="s">
        <v>11</v>
      </c>
      <c r="H2407" s="12">
        <v>17471180</v>
      </c>
      <c r="I2407" s="12" t="s">
        <v>141</v>
      </c>
      <c r="J2407" s="12" t="s">
        <v>142</v>
      </c>
    </row>
    <row r="2408" spans="1:10" ht="84" x14ac:dyDescent="0.2">
      <c r="A2408" s="12" t="s">
        <v>24</v>
      </c>
      <c r="B2408" s="12">
        <v>2</v>
      </c>
      <c r="C2408" s="12">
        <v>1</v>
      </c>
      <c r="D2408" s="12">
        <v>1</v>
      </c>
      <c r="E2408" s="12" t="s">
        <v>44</v>
      </c>
      <c r="F2408" s="12" t="s">
        <v>34</v>
      </c>
      <c r="G2408" s="12" t="s">
        <v>11</v>
      </c>
      <c r="H2408" s="12">
        <v>6282504</v>
      </c>
      <c r="I2408" s="12" t="s">
        <v>141</v>
      </c>
      <c r="J2408" s="12" t="s">
        <v>142</v>
      </c>
    </row>
    <row r="2409" spans="1:10" ht="140" x14ac:dyDescent="0.2">
      <c r="A2409" s="12" t="s">
        <v>77</v>
      </c>
      <c r="B2409" s="12">
        <v>3</v>
      </c>
      <c r="C2409" s="12">
        <v>2</v>
      </c>
      <c r="D2409" s="12">
        <v>1</v>
      </c>
      <c r="E2409" s="12" t="s">
        <v>78</v>
      </c>
      <c r="F2409" s="12" t="s">
        <v>79</v>
      </c>
      <c r="G2409" s="12" t="s">
        <v>11</v>
      </c>
      <c r="H2409" s="12">
        <v>17496757</v>
      </c>
      <c r="I2409" s="12" t="s">
        <v>80</v>
      </c>
      <c r="J2409" s="12" t="s">
        <v>81</v>
      </c>
    </row>
    <row r="2410" spans="1:10" ht="84" x14ac:dyDescent="0.2">
      <c r="A2410" s="12" t="s">
        <v>101</v>
      </c>
      <c r="B2410" s="12">
        <v>2</v>
      </c>
      <c r="C2410" s="12">
        <v>1</v>
      </c>
      <c r="D2410" s="12">
        <v>1</v>
      </c>
      <c r="E2410" s="12" t="s">
        <v>44</v>
      </c>
      <c r="F2410" s="12" t="s">
        <v>34</v>
      </c>
      <c r="G2410" s="12" t="s">
        <v>11</v>
      </c>
      <c r="H2410" s="12">
        <v>12244808</v>
      </c>
      <c r="I2410" s="12" t="s">
        <v>141</v>
      </c>
      <c r="J2410" s="12" t="s">
        <v>142</v>
      </c>
    </row>
    <row r="2411" spans="1:10" ht="70" x14ac:dyDescent="0.2">
      <c r="A2411" s="12" t="s">
        <v>85</v>
      </c>
      <c r="B2411" s="12">
        <v>2</v>
      </c>
      <c r="C2411" s="12">
        <v>1</v>
      </c>
      <c r="D2411" s="12">
        <v>1</v>
      </c>
      <c r="E2411" s="12" t="s">
        <v>123</v>
      </c>
      <c r="F2411" s="12" t="s">
        <v>124</v>
      </c>
      <c r="G2411" s="12" t="s">
        <v>11</v>
      </c>
      <c r="H2411" s="12">
        <v>6644501</v>
      </c>
      <c r="I2411" s="12" t="s">
        <v>125</v>
      </c>
      <c r="J2411" s="12" t="s">
        <v>126</v>
      </c>
    </row>
    <row r="2412" spans="1:10" ht="42" x14ac:dyDescent="0.2">
      <c r="A2412" s="12" t="s">
        <v>64</v>
      </c>
      <c r="B2412" s="12">
        <v>2</v>
      </c>
      <c r="C2412" s="12">
        <v>1</v>
      </c>
      <c r="D2412" s="12">
        <v>1</v>
      </c>
      <c r="E2412" s="12" t="s">
        <v>415</v>
      </c>
      <c r="F2412" s="12" t="s">
        <v>34</v>
      </c>
      <c r="G2412" s="12" t="s">
        <v>11</v>
      </c>
      <c r="H2412" s="12">
        <v>4500000</v>
      </c>
      <c r="I2412" s="12" t="s">
        <v>416</v>
      </c>
      <c r="J2412" s="12" t="s">
        <v>417</v>
      </c>
    </row>
    <row r="2413" spans="1:10" ht="84" x14ac:dyDescent="0.2">
      <c r="A2413" s="12" t="s">
        <v>99</v>
      </c>
      <c r="B2413" s="12">
        <v>1</v>
      </c>
      <c r="C2413" s="12">
        <v>1</v>
      </c>
      <c r="D2413" s="12">
        <v>0</v>
      </c>
      <c r="E2413" s="12" t="s">
        <v>2336</v>
      </c>
      <c r="F2413" s="12"/>
      <c r="G2413" s="12" t="s">
        <v>11</v>
      </c>
      <c r="H2413" s="12">
        <v>8664139</v>
      </c>
      <c r="I2413" s="12" t="s">
        <v>4977</v>
      </c>
      <c r="J2413" s="12" t="s">
        <v>4978</v>
      </c>
    </row>
    <row r="2414" spans="1:10" ht="98" x14ac:dyDescent="0.2">
      <c r="A2414" s="12" t="s">
        <v>17</v>
      </c>
      <c r="B2414" s="12">
        <v>1</v>
      </c>
      <c r="C2414" s="12">
        <v>1</v>
      </c>
      <c r="D2414" s="12">
        <v>0</v>
      </c>
      <c r="E2414" s="12" t="s">
        <v>25</v>
      </c>
      <c r="F2414" s="12"/>
      <c r="G2414" s="12" t="s">
        <v>11</v>
      </c>
      <c r="H2414" s="12">
        <v>10216149</v>
      </c>
      <c r="I2414" s="12" t="s">
        <v>4982</v>
      </c>
      <c r="J2414" s="12" t="s">
        <v>4983</v>
      </c>
    </row>
    <row r="2415" spans="1:10" ht="84" x14ac:dyDescent="0.2">
      <c r="A2415" s="12" t="s">
        <v>117</v>
      </c>
      <c r="B2415" s="12">
        <v>2</v>
      </c>
      <c r="C2415" s="12">
        <v>1</v>
      </c>
      <c r="D2415" s="12">
        <v>1</v>
      </c>
      <c r="E2415" s="12" t="s">
        <v>106</v>
      </c>
      <c r="F2415" s="12" t="s">
        <v>34</v>
      </c>
      <c r="G2415" s="12" t="s">
        <v>11</v>
      </c>
      <c r="H2415" s="12">
        <v>6594903</v>
      </c>
      <c r="I2415" s="12" t="s">
        <v>545</v>
      </c>
      <c r="J2415" s="12" t="s">
        <v>546</v>
      </c>
    </row>
    <row r="2416" spans="1:10" ht="56" x14ac:dyDescent="0.2">
      <c r="A2416" s="12" t="s">
        <v>117</v>
      </c>
      <c r="B2416" s="12">
        <v>2</v>
      </c>
      <c r="C2416" s="12">
        <v>1</v>
      </c>
      <c r="D2416" s="12">
        <v>1</v>
      </c>
      <c r="E2416" s="12" t="s">
        <v>44</v>
      </c>
      <c r="F2416" s="12" t="s">
        <v>34</v>
      </c>
      <c r="G2416" s="12" t="s">
        <v>11</v>
      </c>
      <c r="H2416" s="12">
        <v>4712063</v>
      </c>
      <c r="I2416" s="12" t="s">
        <v>669</v>
      </c>
      <c r="J2416" s="12" t="s">
        <v>670</v>
      </c>
    </row>
    <row r="2417" spans="1:10" ht="70" x14ac:dyDescent="0.2">
      <c r="A2417" s="12" t="s">
        <v>117</v>
      </c>
      <c r="B2417" s="12">
        <v>2</v>
      </c>
      <c r="C2417" s="12">
        <v>1</v>
      </c>
      <c r="D2417" s="12">
        <v>1</v>
      </c>
      <c r="E2417" s="12" t="s">
        <v>123</v>
      </c>
      <c r="F2417" s="12" t="s">
        <v>124</v>
      </c>
      <c r="G2417" s="12" t="s">
        <v>11</v>
      </c>
      <c r="H2417" s="12">
        <v>16094756</v>
      </c>
      <c r="I2417" s="12" t="s">
        <v>1291</v>
      </c>
      <c r="J2417" s="12" t="s">
        <v>1292</v>
      </c>
    </row>
    <row r="2418" spans="1:10" ht="84" x14ac:dyDescent="0.2">
      <c r="A2418" s="12" t="s">
        <v>117</v>
      </c>
      <c r="B2418" s="12">
        <v>2</v>
      </c>
      <c r="C2418" s="12">
        <v>1</v>
      </c>
      <c r="D2418" s="12">
        <v>1</v>
      </c>
      <c r="E2418" s="12" t="s">
        <v>44</v>
      </c>
      <c r="F2418" s="12" t="s">
        <v>34</v>
      </c>
      <c r="G2418" s="12" t="s">
        <v>11</v>
      </c>
      <c r="H2418" s="12">
        <v>3394348</v>
      </c>
      <c r="I2418" s="12" t="s">
        <v>141</v>
      </c>
      <c r="J2418" s="12" t="s">
        <v>142</v>
      </c>
    </row>
    <row r="2419" spans="1:10" ht="42" x14ac:dyDescent="0.2">
      <c r="A2419" s="12" t="s">
        <v>117</v>
      </c>
      <c r="B2419" s="12">
        <v>1</v>
      </c>
      <c r="C2419" s="12">
        <v>0</v>
      </c>
      <c r="D2419" s="12">
        <v>1</v>
      </c>
      <c r="E2419" s="12"/>
      <c r="F2419" s="12" t="s">
        <v>654</v>
      </c>
      <c r="G2419" s="12" t="s">
        <v>26</v>
      </c>
      <c r="H2419" s="12">
        <v>6250000</v>
      </c>
      <c r="I2419" s="12" t="s">
        <v>401</v>
      </c>
      <c r="J2419" s="12" t="s">
        <v>402</v>
      </c>
    </row>
    <row r="2420" spans="1:10" ht="98" x14ac:dyDescent="0.2">
      <c r="A2420" s="12" t="s">
        <v>101</v>
      </c>
      <c r="B2420" s="12">
        <v>1</v>
      </c>
      <c r="C2420" s="12">
        <v>1</v>
      </c>
      <c r="D2420" s="12">
        <v>0</v>
      </c>
      <c r="E2420" s="12" t="s">
        <v>25</v>
      </c>
      <c r="F2420" s="12"/>
      <c r="G2420" s="12" t="s">
        <v>11</v>
      </c>
      <c r="H2420" s="12">
        <v>10834582</v>
      </c>
      <c r="I2420" s="12" t="s">
        <v>153</v>
      </c>
      <c r="J2420" s="12" t="s">
        <v>154</v>
      </c>
    </row>
    <row r="2421" spans="1:10" ht="84" x14ac:dyDescent="0.2">
      <c r="A2421" s="12" t="s">
        <v>9</v>
      </c>
      <c r="B2421" s="12">
        <v>2</v>
      </c>
      <c r="C2421" s="12">
        <v>1</v>
      </c>
      <c r="D2421" s="12">
        <v>1</v>
      </c>
      <c r="E2421" s="12" t="s">
        <v>44</v>
      </c>
      <c r="F2421" s="12" t="s">
        <v>34</v>
      </c>
      <c r="G2421" s="12" t="s">
        <v>11</v>
      </c>
      <c r="H2421" s="12">
        <v>6804398</v>
      </c>
      <c r="I2421" s="12" t="s">
        <v>141</v>
      </c>
      <c r="J2421" s="12" t="s">
        <v>142</v>
      </c>
    </row>
    <row r="2422" spans="1:10" ht="70" x14ac:dyDescent="0.2">
      <c r="A2422" s="12" t="s">
        <v>32</v>
      </c>
      <c r="B2422" s="12">
        <v>1</v>
      </c>
      <c r="C2422" s="12">
        <v>1</v>
      </c>
      <c r="D2422" s="12">
        <v>0</v>
      </c>
      <c r="E2422" s="12" t="s">
        <v>123</v>
      </c>
      <c r="F2422" s="12"/>
      <c r="G2422" s="12" t="s">
        <v>11</v>
      </c>
      <c r="H2422" s="12">
        <v>3891854</v>
      </c>
      <c r="I2422" s="12" t="s">
        <v>125</v>
      </c>
      <c r="J2422" s="12" t="s">
        <v>126</v>
      </c>
    </row>
    <row r="2423" spans="1:10" ht="70" x14ac:dyDescent="0.2">
      <c r="A2423" s="12" t="s">
        <v>9</v>
      </c>
      <c r="B2423" s="12">
        <v>1</v>
      </c>
      <c r="C2423" s="12">
        <v>1</v>
      </c>
      <c r="D2423" s="12">
        <v>0</v>
      </c>
      <c r="E2423" s="12" t="s">
        <v>123</v>
      </c>
      <c r="F2423" s="12"/>
      <c r="G2423" s="12" t="s">
        <v>26</v>
      </c>
      <c r="H2423" s="12">
        <v>10064433</v>
      </c>
      <c r="I2423" s="12" t="s">
        <v>1437</v>
      </c>
      <c r="J2423" s="12" t="s">
        <v>1438</v>
      </c>
    </row>
    <row r="2424" spans="1:10" ht="140" x14ac:dyDescent="0.2">
      <c r="A2424" s="12" t="s">
        <v>17</v>
      </c>
      <c r="B2424" s="12">
        <v>3</v>
      </c>
      <c r="C2424" s="12">
        <v>2</v>
      </c>
      <c r="D2424" s="12">
        <v>1</v>
      </c>
      <c r="E2424" s="12" t="s">
        <v>78</v>
      </c>
      <c r="F2424" s="12" t="s">
        <v>79</v>
      </c>
      <c r="G2424" s="12" t="s">
        <v>11</v>
      </c>
      <c r="H2424" s="12">
        <v>4741589</v>
      </c>
      <c r="I2424" s="12" t="s">
        <v>80</v>
      </c>
      <c r="J2424" s="12" t="s">
        <v>81</v>
      </c>
    </row>
    <row r="2425" spans="1:10" ht="98" x14ac:dyDescent="0.2">
      <c r="A2425" s="12" t="s">
        <v>9</v>
      </c>
      <c r="B2425" s="12">
        <v>1</v>
      </c>
      <c r="C2425" s="12">
        <v>0</v>
      </c>
      <c r="D2425" s="12">
        <v>1</v>
      </c>
      <c r="E2425" s="12"/>
      <c r="F2425" s="12" t="s">
        <v>52</v>
      </c>
      <c r="G2425" s="12" t="s">
        <v>26</v>
      </c>
      <c r="H2425" s="12">
        <v>5856975</v>
      </c>
      <c r="I2425" s="12" t="s">
        <v>144</v>
      </c>
      <c r="J2425" s="12" t="s">
        <v>145</v>
      </c>
    </row>
    <row r="2426" spans="1:10" ht="84" x14ac:dyDescent="0.2">
      <c r="A2426" s="12" t="s">
        <v>9</v>
      </c>
      <c r="B2426" s="12">
        <v>1</v>
      </c>
      <c r="C2426" s="12">
        <v>1</v>
      </c>
      <c r="D2426" s="12">
        <v>0</v>
      </c>
      <c r="E2426" s="12" t="s">
        <v>1329</v>
      </c>
      <c r="F2426" s="12"/>
      <c r="G2426" s="12" t="s">
        <v>11</v>
      </c>
      <c r="H2426" s="12">
        <v>3438678</v>
      </c>
      <c r="I2426" s="12" t="s">
        <v>479</v>
      </c>
      <c r="J2426" s="12" t="s">
        <v>480</v>
      </c>
    </row>
    <row r="2427" spans="1:10" ht="70" x14ac:dyDescent="0.2">
      <c r="A2427" s="12" t="s">
        <v>9</v>
      </c>
      <c r="B2427" s="12">
        <v>2</v>
      </c>
      <c r="C2427" s="12">
        <v>1</v>
      </c>
      <c r="D2427" s="12">
        <v>1</v>
      </c>
      <c r="E2427" s="12" t="s">
        <v>341</v>
      </c>
      <c r="F2427" s="12" t="s">
        <v>34</v>
      </c>
      <c r="G2427" s="12" t="s">
        <v>11</v>
      </c>
      <c r="H2427" s="12">
        <v>26852487</v>
      </c>
      <c r="I2427" s="12" t="s">
        <v>706</v>
      </c>
      <c r="J2427" s="12" t="s">
        <v>707</v>
      </c>
    </row>
    <row r="2428" spans="1:10" ht="84" x14ac:dyDescent="0.2">
      <c r="A2428" s="12" t="s">
        <v>212</v>
      </c>
      <c r="B2428" s="12">
        <v>0</v>
      </c>
      <c r="C2428" s="12">
        <v>0</v>
      </c>
      <c r="D2428" s="12">
        <v>0</v>
      </c>
      <c r="E2428" s="12"/>
      <c r="F2428" s="12"/>
      <c r="G2428" s="12" t="s">
        <v>11</v>
      </c>
      <c r="H2428" s="12">
        <v>8153055</v>
      </c>
      <c r="I2428" s="12" t="s">
        <v>2649</v>
      </c>
      <c r="J2428" s="12" t="s">
        <v>2650</v>
      </c>
    </row>
    <row r="2429" spans="1:10" ht="98" x14ac:dyDescent="0.2">
      <c r="A2429" s="12" t="s">
        <v>85</v>
      </c>
      <c r="B2429" s="12">
        <v>2</v>
      </c>
      <c r="C2429" s="12">
        <v>1</v>
      </c>
      <c r="D2429" s="12">
        <v>1</v>
      </c>
      <c r="E2429" s="12" t="s">
        <v>337</v>
      </c>
      <c r="F2429" s="12" t="s">
        <v>34</v>
      </c>
      <c r="G2429" s="12" t="s">
        <v>11</v>
      </c>
      <c r="H2429" s="12">
        <v>8090567</v>
      </c>
      <c r="I2429" s="12" t="s">
        <v>144</v>
      </c>
      <c r="J2429" s="12" t="s">
        <v>145</v>
      </c>
    </row>
    <row r="2430" spans="1:10" ht="84" x14ac:dyDescent="0.2">
      <c r="A2430" s="12" t="s">
        <v>32</v>
      </c>
      <c r="B2430" s="12">
        <v>2</v>
      </c>
      <c r="C2430" s="12">
        <v>1</v>
      </c>
      <c r="D2430" s="12">
        <v>1</v>
      </c>
      <c r="E2430" s="12" t="s">
        <v>44</v>
      </c>
      <c r="F2430" s="12" t="s">
        <v>34</v>
      </c>
      <c r="G2430" s="12" t="s">
        <v>11</v>
      </c>
      <c r="H2430" s="12">
        <v>6216137</v>
      </c>
      <c r="I2430" s="12" t="s">
        <v>141</v>
      </c>
      <c r="J2430" s="12" t="s">
        <v>142</v>
      </c>
    </row>
    <row r="2431" spans="1:10" ht="84" x14ac:dyDescent="0.2">
      <c r="A2431" s="12" t="s">
        <v>9</v>
      </c>
      <c r="B2431" s="12">
        <v>2</v>
      </c>
      <c r="C2431" s="12">
        <v>1</v>
      </c>
      <c r="D2431" s="12">
        <v>1</v>
      </c>
      <c r="E2431" s="12" t="s">
        <v>467</v>
      </c>
      <c r="F2431" s="12" t="s">
        <v>34</v>
      </c>
      <c r="G2431" s="12" t="s">
        <v>11</v>
      </c>
      <c r="H2431" s="12">
        <v>3488151</v>
      </c>
      <c r="I2431" s="12" t="s">
        <v>141</v>
      </c>
      <c r="J2431" s="12" t="s">
        <v>142</v>
      </c>
    </row>
    <row r="2432" spans="1:10" ht="98" x14ac:dyDescent="0.2">
      <c r="A2432" s="12" t="s">
        <v>24</v>
      </c>
      <c r="B2432" s="12">
        <v>1</v>
      </c>
      <c r="C2432" s="12">
        <v>0</v>
      </c>
      <c r="D2432" s="12">
        <v>1</v>
      </c>
      <c r="E2432" s="12"/>
      <c r="F2432" s="12" t="s">
        <v>206</v>
      </c>
      <c r="G2432" s="12" t="s">
        <v>26</v>
      </c>
      <c r="H2432" s="12">
        <v>10116431</v>
      </c>
      <c r="I2432" s="12" t="s">
        <v>207</v>
      </c>
      <c r="J2432" s="12" t="s">
        <v>208</v>
      </c>
    </row>
    <row r="2433" spans="1:10" ht="126" x14ac:dyDescent="0.2">
      <c r="A2433" s="12" t="s">
        <v>9</v>
      </c>
      <c r="B2433" s="12">
        <v>1</v>
      </c>
      <c r="C2433" s="12">
        <v>0</v>
      </c>
      <c r="D2433" s="12">
        <v>1</v>
      </c>
      <c r="E2433" s="12"/>
      <c r="F2433" s="12" t="s">
        <v>206</v>
      </c>
      <c r="G2433" s="12" t="s">
        <v>26</v>
      </c>
      <c r="H2433" s="12">
        <v>7100055</v>
      </c>
      <c r="I2433" s="12" t="s">
        <v>1124</v>
      </c>
      <c r="J2433" s="12" t="s">
        <v>1125</v>
      </c>
    </row>
    <row r="2434" spans="1:10" ht="126" x14ac:dyDescent="0.2">
      <c r="A2434" s="12" t="s">
        <v>9</v>
      </c>
      <c r="B2434" s="12">
        <v>1</v>
      </c>
      <c r="C2434" s="12">
        <v>1</v>
      </c>
      <c r="D2434" s="12">
        <v>0</v>
      </c>
      <c r="E2434" s="12" t="s">
        <v>65</v>
      </c>
      <c r="F2434" s="12"/>
      <c r="G2434" s="12" t="s">
        <v>11</v>
      </c>
      <c r="H2434" s="12">
        <v>10539212</v>
      </c>
      <c r="I2434" s="12" t="s">
        <v>66</v>
      </c>
      <c r="J2434" s="12" t="s">
        <v>67</v>
      </c>
    </row>
    <row r="2435" spans="1:10" ht="70" x14ac:dyDescent="0.2">
      <c r="A2435" s="12" t="s">
        <v>99</v>
      </c>
      <c r="B2435" s="12">
        <v>2</v>
      </c>
      <c r="C2435" s="12">
        <v>1</v>
      </c>
      <c r="D2435" s="12">
        <v>1</v>
      </c>
      <c r="E2435" s="12" t="s">
        <v>467</v>
      </c>
      <c r="F2435" s="12" t="s">
        <v>34</v>
      </c>
      <c r="G2435" s="12" t="s">
        <v>11</v>
      </c>
      <c r="H2435" s="12">
        <v>2700240</v>
      </c>
      <c r="I2435" s="12" t="s">
        <v>5034</v>
      </c>
      <c r="J2435" s="12" t="s">
        <v>5035</v>
      </c>
    </row>
    <row r="2436" spans="1:10" ht="98" x14ac:dyDescent="0.2">
      <c r="A2436" s="12" t="s">
        <v>212</v>
      </c>
      <c r="B2436" s="12">
        <v>1</v>
      </c>
      <c r="C2436" s="12">
        <v>1</v>
      </c>
      <c r="D2436" s="12">
        <v>0</v>
      </c>
      <c r="E2436" s="12" t="s">
        <v>25</v>
      </c>
      <c r="F2436" s="12"/>
      <c r="G2436" s="12" t="s">
        <v>11</v>
      </c>
      <c r="H2436" s="12">
        <v>15352671</v>
      </c>
      <c r="I2436" s="12" t="s">
        <v>153</v>
      </c>
      <c r="J2436" s="12" t="s">
        <v>154</v>
      </c>
    </row>
    <row r="2437" spans="1:10" ht="112" x14ac:dyDescent="0.2">
      <c r="A2437" s="12" t="s">
        <v>9</v>
      </c>
      <c r="B2437" s="12">
        <v>2</v>
      </c>
      <c r="C2437" s="12">
        <v>0</v>
      </c>
      <c r="D2437" s="12">
        <v>2</v>
      </c>
      <c r="E2437" s="12"/>
      <c r="F2437" s="12" t="s">
        <v>1252</v>
      </c>
      <c r="G2437" s="12" t="s">
        <v>11</v>
      </c>
      <c r="H2437" s="12">
        <v>10998270</v>
      </c>
      <c r="I2437" s="12" t="s">
        <v>1947</v>
      </c>
      <c r="J2437" s="12" t="s">
        <v>1948</v>
      </c>
    </row>
    <row r="2438" spans="1:10" ht="70" x14ac:dyDescent="0.2">
      <c r="A2438" s="12" t="s">
        <v>32</v>
      </c>
      <c r="B2438" s="12">
        <v>2</v>
      </c>
      <c r="C2438" s="12">
        <v>1</v>
      </c>
      <c r="D2438" s="12">
        <v>1</v>
      </c>
      <c r="E2438" s="12" t="s">
        <v>1449</v>
      </c>
      <c r="F2438" s="12" t="s">
        <v>34</v>
      </c>
      <c r="G2438" s="12" t="s">
        <v>11</v>
      </c>
      <c r="H2438" s="12">
        <v>14224116</v>
      </c>
      <c r="I2438" s="12" t="s">
        <v>131</v>
      </c>
      <c r="J2438" s="12" t="s">
        <v>132</v>
      </c>
    </row>
    <row r="2439" spans="1:10" ht="112" x14ac:dyDescent="0.2">
      <c r="A2439" s="12" t="s">
        <v>9</v>
      </c>
      <c r="B2439" s="12">
        <v>3</v>
      </c>
      <c r="C2439" s="12">
        <v>2</v>
      </c>
      <c r="D2439" s="12">
        <v>1</v>
      </c>
      <c r="E2439" s="12" t="s">
        <v>2110</v>
      </c>
      <c r="F2439" s="12" t="s">
        <v>34</v>
      </c>
      <c r="G2439" s="12" t="s">
        <v>11</v>
      </c>
      <c r="H2439" s="12">
        <v>6504037</v>
      </c>
      <c r="I2439" s="12" t="s">
        <v>131</v>
      </c>
      <c r="J2439" s="12" t="s">
        <v>132</v>
      </c>
    </row>
    <row r="2440" spans="1:10" ht="98" x14ac:dyDescent="0.2">
      <c r="A2440" s="12" t="s">
        <v>92</v>
      </c>
      <c r="B2440" s="12">
        <v>1</v>
      </c>
      <c r="C2440" s="12">
        <v>0</v>
      </c>
      <c r="D2440" s="12">
        <v>1</v>
      </c>
      <c r="E2440" s="12"/>
      <c r="F2440" s="12" t="s">
        <v>34</v>
      </c>
      <c r="G2440" s="12" t="s">
        <v>11</v>
      </c>
      <c r="H2440" s="12">
        <v>4561039</v>
      </c>
      <c r="I2440" s="12" t="s">
        <v>722</v>
      </c>
      <c r="J2440" s="12" t="s">
        <v>723</v>
      </c>
    </row>
    <row r="2441" spans="1:10" ht="70" x14ac:dyDescent="0.2">
      <c r="A2441" s="12" t="s">
        <v>17</v>
      </c>
      <c r="B2441" s="12">
        <v>3</v>
      </c>
      <c r="C2441" s="12">
        <v>2</v>
      </c>
      <c r="D2441" s="12">
        <v>1</v>
      </c>
      <c r="E2441" s="12" t="s">
        <v>40</v>
      </c>
      <c r="F2441" s="12" t="s">
        <v>34</v>
      </c>
      <c r="G2441" s="12" t="s">
        <v>11</v>
      </c>
      <c r="H2441" s="12">
        <v>4986501</v>
      </c>
      <c r="I2441" s="12" t="s">
        <v>706</v>
      </c>
      <c r="J2441" s="12" t="s">
        <v>707</v>
      </c>
    </row>
    <row r="2442" spans="1:10" ht="84" x14ac:dyDescent="0.2">
      <c r="A2442" s="12" t="s">
        <v>64</v>
      </c>
      <c r="B2442" s="12">
        <v>2</v>
      </c>
      <c r="C2442" s="12">
        <v>1</v>
      </c>
      <c r="D2442" s="12">
        <v>1</v>
      </c>
      <c r="E2442" s="12" t="s">
        <v>5049</v>
      </c>
      <c r="F2442" s="12" t="s">
        <v>34</v>
      </c>
      <c r="G2442" s="12" t="s">
        <v>11</v>
      </c>
      <c r="H2442" s="12">
        <v>5907987</v>
      </c>
      <c r="I2442" s="12" t="s">
        <v>5050</v>
      </c>
      <c r="J2442" s="12" t="s">
        <v>5051</v>
      </c>
    </row>
    <row r="2443" spans="1:10" ht="84" x14ac:dyDescent="0.2">
      <c r="A2443" s="12" t="s">
        <v>9</v>
      </c>
      <c r="B2443" s="12">
        <v>2</v>
      </c>
      <c r="C2443" s="12">
        <v>1</v>
      </c>
      <c r="D2443" s="12">
        <v>1</v>
      </c>
      <c r="E2443" s="12" t="s">
        <v>44</v>
      </c>
      <c r="F2443" s="12" t="s">
        <v>34</v>
      </c>
      <c r="G2443" s="12" t="s">
        <v>11</v>
      </c>
      <c r="H2443" s="12">
        <v>8366152</v>
      </c>
      <c r="I2443" s="12" t="s">
        <v>141</v>
      </c>
      <c r="J2443" s="12" t="s">
        <v>142</v>
      </c>
    </row>
    <row r="2444" spans="1:10" ht="182" x14ac:dyDescent="0.2">
      <c r="A2444" s="12" t="s">
        <v>117</v>
      </c>
      <c r="B2444" s="12">
        <v>1</v>
      </c>
      <c r="C2444" s="12">
        <v>0</v>
      </c>
      <c r="D2444" s="12">
        <v>1</v>
      </c>
      <c r="E2444" s="12"/>
      <c r="F2444" s="12" t="s">
        <v>52</v>
      </c>
      <c r="G2444" s="12" t="s">
        <v>26</v>
      </c>
      <c r="H2444" s="12">
        <v>5245469</v>
      </c>
      <c r="I2444" s="12" t="s">
        <v>5055</v>
      </c>
      <c r="J2444" s="12" t="s">
        <v>5056</v>
      </c>
    </row>
    <row r="2445" spans="1:10" ht="56" x14ac:dyDescent="0.2">
      <c r="A2445" s="12" t="s">
        <v>85</v>
      </c>
      <c r="B2445" s="12">
        <v>3</v>
      </c>
      <c r="C2445" s="12">
        <v>2</v>
      </c>
      <c r="D2445" s="12">
        <v>1</v>
      </c>
      <c r="E2445" s="12" t="s">
        <v>185</v>
      </c>
      <c r="F2445" s="12" t="s">
        <v>34</v>
      </c>
      <c r="G2445" s="12" t="s">
        <v>11</v>
      </c>
      <c r="H2445" s="12">
        <v>11147236</v>
      </c>
      <c r="I2445" s="12" t="s">
        <v>486</v>
      </c>
      <c r="J2445" s="12" t="s">
        <v>487</v>
      </c>
    </row>
    <row r="2446" spans="1:10" ht="140" x14ac:dyDescent="0.2">
      <c r="A2446" s="12" t="s">
        <v>50</v>
      </c>
      <c r="B2446" s="12">
        <v>2</v>
      </c>
      <c r="C2446" s="12">
        <v>1</v>
      </c>
      <c r="D2446" s="12">
        <v>1</v>
      </c>
      <c r="E2446" s="12" t="s">
        <v>341</v>
      </c>
      <c r="F2446" s="12" t="s">
        <v>34</v>
      </c>
      <c r="G2446" s="12" t="s">
        <v>11</v>
      </c>
      <c r="H2446" s="12">
        <v>10733859</v>
      </c>
      <c r="I2446" s="12" t="s">
        <v>35</v>
      </c>
      <c r="J2446" s="12" t="s">
        <v>36</v>
      </c>
    </row>
    <row r="2447" spans="1:10" ht="56" x14ac:dyDescent="0.2">
      <c r="A2447" s="12" t="s">
        <v>92</v>
      </c>
      <c r="B2447" s="12">
        <v>2</v>
      </c>
      <c r="C2447" s="12">
        <v>1</v>
      </c>
      <c r="D2447" s="12">
        <v>1</v>
      </c>
      <c r="E2447" s="12" t="s">
        <v>668</v>
      </c>
      <c r="F2447" s="12" t="s">
        <v>34</v>
      </c>
      <c r="G2447" s="12" t="s">
        <v>11</v>
      </c>
      <c r="H2447" s="12">
        <v>4235283</v>
      </c>
      <c r="I2447" s="12" t="s">
        <v>669</v>
      </c>
      <c r="J2447" s="12" t="s">
        <v>670</v>
      </c>
    </row>
    <row r="2448" spans="1:10" ht="70" x14ac:dyDescent="0.2">
      <c r="A2448" s="12" t="s">
        <v>85</v>
      </c>
      <c r="B2448" s="12">
        <v>2</v>
      </c>
      <c r="C2448" s="12">
        <v>1</v>
      </c>
      <c r="D2448" s="12">
        <v>1</v>
      </c>
      <c r="E2448" s="12" t="s">
        <v>123</v>
      </c>
      <c r="F2448" s="12" t="s">
        <v>124</v>
      </c>
      <c r="G2448" s="12" t="s">
        <v>11</v>
      </c>
      <c r="H2448" s="12">
        <v>4490713</v>
      </c>
      <c r="I2448" s="12" t="s">
        <v>125</v>
      </c>
      <c r="J2448" s="12" t="s">
        <v>126</v>
      </c>
    </row>
    <row r="2449" spans="1:10" ht="70" x14ac:dyDescent="0.2">
      <c r="A2449" s="12" t="s">
        <v>92</v>
      </c>
      <c r="B2449" s="12">
        <v>2</v>
      </c>
      <c r="C2449" s="12">
        <v>1</v>
      </c>
      <c r="D2449" s="12">
        <v>1</v>
      </c>
      <c r="E2449" s="12" t="s">
        <v>123</v>
      </c>
      <c r="F2449" s="12" t="s">
        <v>124</v>
      </c>
      <c r="G2449" s="12" t="s">
        <v>11</v>
      </c>
      <c r="H2449" s="12">
        <v>5246632</v>
      </c>
      <c r="I2449" s="12" t="s">
        <v>125</v>
      </c>
      <c r="J2449" s="12" t="s">
        <v>126</v>
      </c>
    </row>
    <row r="2450" spans="1:10" ht="70" x14ac:dyDescent="0.2">
      <c r="A2450" s="12" t="s">
        <v>64</v>
      </c>
      <c r="B2450" s="12">
        <v>2</v>
      </c>
      <c r="C2450" s="12">
        <v>1</v>
      </c>
      <c r="D2450" s="12">
        <v>1</v>
      </c>
      <c r="E2450" s="12" t="s">
        <v>123</v>
      </c>
      <c r="F2450" s="12" t="s">
        <v>124</v>
      </c>
      <c r="G2450" s="12" t="s">
        <v>11</v>
      </c>
      <c r="H2450" s="12">
        <v>3000000</v>
      </c>
      <c r="I2450" s="12" t="s">
        <v>125</v>
      </c>
      <c r="J2450" s="12" t="s">
        <v>126</v>
      </c>
    </row>
    <row r="2451" spans="1:10" ht="70" x14ac:dyDescent="0.2">
      <c r="A2451" s="12" t="s">
        <v>550</v>
      </c>
      <c r="B2451" s="12">
        <v>2</v>
      </c>
      <c r="C2451" s="12">
        <v>1</v>
      </c>
      <c r="D2451" s="12">
        <v>1</v>
      </c>
      <c r="E2451" s="12" t="s">
        <v>123</v>
      </c>
      <c r="F2451" s="12" t="s">
        <v>124</v>
      </c>
      <c r="G2451" s="12" t="s">
        <v>11</v>
      </c>
      <c r="H2451" s="12">
        <v>7705228</v>
      </c>
      <c r="I2451" s="12" t="s">
        <v>125</v>
      </c>
      <c r="J2451" s="12" t="s">
        <v>126</v>
      </c>
    </row>
    <row r="2452" spans="1:10" ht="70" x14ac:dyDescent="0.2">
      <c r="A2452" s="12" t="s">
        <v>17</v>
      </c>
      <c r="B2452" s="12">
        <v>2</v>
      </c>
      <c r="C2452" s="12">
        <v>1</v>
      </c>
      <c r="D2452" s="12">
        <v>1</v>
      </c>
      <c r="E2452" s="12" t="s">
        <v>123</v>
      </c>
      <c r="F2452" s="12" t="s">
        <v>124</v>
      </c>
      <c r="G2452" s="12" t="s">
        <v>11</v>
      </c>
      <c r="H2452" s="12">
        <v>5341787</v>
      </c>
      <c r="I2452" s="12" t="s">
        <v>125</v>
      </c>
      <c r="J2452" s="12" t="s">
        <v>126</v>
      </c>
    </row>
    <row r="2453" spans="1:10" ht="70" x14ac:dyDescent="0.2">
      <c r="A2453" s="12" t="s">
        <v>32</v>
      </c>
      <c r="B2453" s="12">
        <v>2</v>
      </c>
      <c r="C2453" s="12">
        <v>1</v>
      </c>
      <c r="D2453" s="12">
        <v>1</v>
      </c>
      <c r="E2453" s="12" t="s">
        <v>123</v>
      </c>
      <c r="F2453" s="12" t="s">
        <v>124</v>
      </c>
      <c r="G2453" s="12" t="s">
        <v>11</v>
      </c>
      <c r="H2453" s="12">
        <v>3675019</v>
      </c>
      <c r="I2453" s="12" t="s">
        <v>125</v>
      </c>
      <c r="J2453" s="12" t="s">
        <v>126</v>
      </c>
    </row>
    <row r="2454" spans="1:10" ht="70" x14ac:dyDescent="0.2">
      <c r="A2454" s="12" t="s">
        <v>99</v>
      </c>
      <c r="B2454" s="12">
        <v>2</v>
      </c>
      <c r="C2454" s="12">
        <v>1</v>
      </c>
      <c r="D2454" s="12">
        <v>1</v>
      </c>
      <c r="E2454" s="12" t="s">
        <v>123</v>
      </c>
      <c r="F2454" s="12" t="s">
        <v>124</v>
      </c>
      <c r="G2454" s="12" t="s">
        <v>11</v>
      </c>
      <c r="H2454" s="12">
        <v>10599073</v>
      </c>
      <c r="I2454" s="12" t="s">
        <v>125</v>
      </c>
      <c r="J2454" s="12" t="s">
        <v>126</v>
      </c>
    </row>
    <row r="2455" spans="1:10" ht="70" x14ac:dyDescent="0.2">
      <c r="A2455" s="12" t="s">
        <v>101</v>
      </c>
      <c r="B2455" s="12">
        <v>1</v>
      </c>
      <c r="C2455" s="12">
        <v>1</v>
      </c>
      <c r="D2455" s="12">
        <v>0</v>
      </c>
      <c r="E2455" s="12" t="s">
        <v>123</v>
      </c>
      <c r="F2455" s="12"/>
      <c r="G2455" s="12" t="s">
        <v>11</v>
      </c>
      <c r="H2455" s="12">
        <v>6000000</v>
      </c>
      <c r="I2455" s="12" t="s">
        <v>125</v>
      </c>
      <c r="J2455" s="12" t="s">
        <v>126</v>
      </c>
    </row>
    <row r="2456" spans="1:10" ht="70" x14ac:dyDescent="0.2">
      <c r="A2456" s="12" t="s">
        <v>24</v>
      </c>
      <c r="B2456" s="12">
        <v>2</v>
      </c>
      <c r="C2456" s="12">
        <v>1</v>
      </c>
      <c r="D2456" s="12">
        <v>1</v>
      </c>
      <c r="E2456" s="12" t="s">
        <v>123</v>
      </c>
      <c r="F2456" s="12" t="s">
        <v>124</v>
      </c>
      <c r="G2456" s="12" t="s">
        <v>11</v>
      </c>
      <c r="H2456" s="12">
        <v>8140608</v>
      </c>
      <c r="I2456" s="12" t="s">
        <v>125</v>
      </c>
      <c r="J2456" s="12" t="s">
        <v>126</v>
      </c>
    </row>
    <row r="2457" spans="1:10" ht="70" x14ac:dyDescent="0.2">
      <c r="A2457" s="12" t="s">
        <v>32</v>
      </c>
      <c r="B2457" s="12">
        <v>2</v>
      </c>
      <c r="C2457" s="12">
        <v>1</v>
      </c>
      <c r="D2457" s="12">
        <v>1</v>
      </c>
      <c r="E2457" s="12" t="s">
        <v>123</v>
      </c>
      <c r="F2457" s="12" t="s">
        <v>124</v>
      </c>
      <c r="G2457" s="12" t="s">
        <v>11</v>
      </c>
      <c r="H2457" s="12">
        <v>4599078</v>
      </c>
      <c r="I2457" s="12" t="s">
        <v>125</v>
      </c>
      <c r="J2457" s="12" t="s">
        <v>126</v>
      </c>
    </row>
    <row r="2458" spans="1:10" ht="70" x14ac:dyDescent="0.2">
      <c r="A2458" s="12" t="s">
        <v>32</v>
      </c>
      <c r="B2458" s="12">
        <v>2</v>
      </c>
      <c r="C2458" s="12">
        <v>1</v>
      </c>
      <c r="D2458" s="12">
        <v>1</v>
      </c>
      <c r="E2458" s="12" t="s">
        <v>123</v>
      </c>
      <c r="F2458" s="12" t="s">
        <v>124</v>
      </c>
      <c r="G2458" s="12" t="s">
        <v>11</v>
      </c>
      <c r="H2458" s="12">
        <v>6708312</v>
      </c>
      <c r="I2458" s="12" t="s">
        <v>125</v>
      </c>
      <c r="J2458" s="12" t="s">
        <v>126</v>
      </c>
    </row>
    <row r="2459" spans="1:10" ht="70" x14ac:dyDescent="0.2">
      <c r="A2459" s="12" t="s">
        <v>99</v>
      </c>
      <c r="B2459" s="12">
        <v>2</v>
      </c>
      <c r="C2459" s="12">
        <v>1</v>
      </c>
      <c r="D2459" s="12">
        <v>1</v>
      </c>
      <c r="E2459" s="12" t="s">
        <v>123</v>
      </c>
      <c r="F2459" s="12" t="s">
        <v>124</v>
      </c>
      <c r="G2459" s="12" t="s">
        <v>11</v>
      </c>
      <c r="H2459" s="12">
        <v>19163099</v>
      </c>
      <c r="I2459" s="12" t="s">
        <v>125</v>
      </c>
      <c r="J2459" s="12" t="s">
        <v>126</v>
      </c>
    </row>
    <row r="2460" spans="1:10" ht="70" x14ac:dyDescent="0.2">
      <c r="A2460" s="12" t="s">
        <v>105</v>
      </c>
      <c r="B2460" s="12">
        <v>2</v>
      </c>
      <c r="C2460" s="12">
        <v>1</v>
      </c>
      <c r="D2460" s="12">
        <v>1</v>
      </c>
      <c r="E2460" s="12" t="s">
        <v>123</v>
      </c>
      <c r="F2460" s="12" t="s">
        <v>124</v>
      </c>
      <c r="G2460" s="12" t="s">
        <v>11</v>
      </c>
      <c r="H2460" s="12">
        <v>17555668</v>
      </c>
      <c r="I2460" s="12" t="s">
        <v>125</v>
      </c>
      <c r="J2460" s="12" t="s">
        <v>126</v>
      </c>
    </row>
    <row r="2461" spans="1:10" ht="70" x14ac:dyDescent="0.2">
      <c r="A2461" s="12" t="s">
        <v>64</v>
      </c>
      <c r="B2461" s="12">
        <v>2</v>
      </c>
      <c r="C2461" s="12">
        <v>1</v>
      </c>
      <c r="D2461" s="12">
        <v>1</v>
      </c>
      <c r="E2461" s="12" t="s">
        <v>123</v>
      </c>
      <c r="F2461" s="12" t="s">
        <v>124</v>
      </c>
      <c r="G2461" s="12" t="s">
        <v>11</v>
      </c>
      <c r="H2461" s="12">
        <v>9123597</v>
      </c>
      <c r="I2461" s="12" t="s">
        <v>125</v>
      </c>
      <c r="J2461" s="12" t="s">
        <v>126</v>
      </c>
    </row>
    <row r="2462" spans="1:10" ht="70" x14ac:dyDescent="0.2">
      <c r="A2462" s="12" t="s">
        <v>582</v>
      </c>
      <c r="B2462" s="12">
        <v>2</v>
      </c>
      <c r="C2462" s="12">
        <v>1</v>
      </c>
      <c r="D2462" s="12">
        <v>1</v>
      </c>
      <c r="E2462" s="12" t="s">
        <v>123</v>
      </c>
      <c r="F2462" s="12" t="s">
        <v>124</v>
      </c>
      <c r="G2462" s="12" t="s">
        <v>11</v>
      </c>
      <c r="H2462" s="12">
        <v>5580034</v>
      </c>
      <c r="I2462" s="12" t="s">
        <v>125</v>
      </c>
      <c r="J2462" s="12" t="s">
        <v>126</v>
      </c>
    </row>
    <row r="2463" spans="1:10" ht="140" x14ac:dyDescent="0.2">
      <c r="A2463" s="12" t="s">
        <v>105</v>
      </c>
      <c r="B2463" s="12">
        <v>2</v>
      </c>
      <c r="C2463" s="12">
        <v>1</v>
      </c>
      <c r="D2463" s="12">
        <v>1</v>
      </c>
      <c r="E2463" s="12" t="s">
        <v>158</v>
      </c>
      <c r="F2463" s="12" t="s">
        <v>159</v>
      </c>
      <c r="G2463" s="12" t="s">
        <v>26</v>
      </c>
      <c r="H2463" s="12">
        <v>7575393</v>
      </c>
      <c r="I2463" s="12" t="s">
        <v>160</v>
      </c>
      <c r="J2463" s="12" t="s">
        <v>161</v>
      </c>
    </row>
    <row r="2464" spans="1:10" ht="112" x14ac:dyDescent="0.2">
      <c r="A2464" s="12" t="s">
        <v>9</v>
      </c>
      <c r="B2464" s="12">
        <v>2</v>
      </c>
      <c r="C2464" s="12">
        <v>0</v>
      </c>
      <c r="D2464" s="12">
        <v>2</v>
      </c>
      <c r="E2464" s="12"/>
      <c r="F2464" s="12" t="s">
        <v>179</v>
      </c>
      <c r="G2464" s="12" t="s">
        <v>26</v>
      </c>
      <c r="H2464" s="12">
        <v>5000000</v>
      </c>
      <c r="I2464" s="12" t="s">
        <v>150</v>
      </c>
      <c r="J2464" s="12" t="s">
        <v>151</v>
      </c>
    </row>
    <row r="2465" spans="1:10" ht="84" x14ac:dyDescent="0.2">
      <c r="A2465" s="12" t="s">
        <v>92</v>
      </c>
      <c r="B2465" s="12">
        <v>2</v>
      </c>
      <c r="C2465" s="12">
        <v>1</v>
      </c>
      <c r="D2465" s="12">
        <v>1</v>
      </c>
      <c r="E2465" s="12" t="s">
        <v>44</v>
      </c>
      <c r="F2465" s="12" t="s">
        <v>34</v>
      </c>
      <c r="G2465" s="12" t="s">
        <v>11</v>
      </c>
      <c r="H2465" s="12">
        <v>4664959</v>
      </c>
      <c r="I2465" s="12" t="s">
        <v>141</v>
      </c>
      <c r="J2465" s="12" t="s">
        <v>142</v>
      </c>
    </row>
    <row r="2466" spans="1:10" ht="112" x14ac:dyDescent="0.2">
      <c r="A2466" s="12" t="s">
        <v>101</v>
      </c>
      <c r="B2466" s="12">
        <v>1</v>
      </c>
      <c r="C2466" s="12">
        <v>1</v>
      </c>
      <c r="D2466" s="12">
        <v>0</v>
      </c>
      <c r="E2466" s="12" t="s">
        <v>25</v>
      </c>
      <c r="F2466" s="12"/>
      <c r="G2466" s="12" t="s">
        <v>11</v>
      </c>
      <c r="H2466" s="12">
        <v>3857899</v>
      </c>
      <c r="I2466" s="12" t="s">
        <v>58</v>
      </c>
      <c r="J2466" s="12" t="s">
        <v>59</v>
      </c>
    </row>
    <row r="2467" spans="1:10" ht="126" x14ac:dyDescent="0.2">
      <c r="A2467" s="12" t="s">
        <v>9</v>
      </c>
      <c r="B2467" s="12">
        <v>1</v>
      </c>
      <c r="C2467" s="12">
        <v>0</v>
      </c>
      <c r="D2467" s="12">
        <v>1</v>
      </c>
      <c r="E2467" s="12"/>
      <c r="F2467" s="12" t="s">
        <v>159</v>
      </c>
      <c r="G2467" s="12" t="s">
        <v>26</v>
      </c>
      <c r="H2467" s="12">
        <v>7432273</v>
      </c>
      <c r="I2467" s="12" t="s">
        <v>1124</v>
      </c>
      <c r="J2467" s="12" t="s">
        <v>1125</v>
      </c>
    </row>
    <row r="2468" spans="1:10" ht="84" x14ac:dyDescent="0.2">
      <c r="A2468" s="12" t="s">
        <v>9</v>
      </c>
      <c r="B2468" s="12">
        <v>1</v>
      </c>
      <c r="C2468" s="12">
        <v>0</v>
      </c>
      <c r="D2468" s="12">
        <v>1</v>
      </c>
      <c r="E2468" s="12"/>
      <c r="F2468" s="12" t="s">
        <v>159</v>
      </c>
      <c r="G2468" s="12" t="s">
        <v>26</v>
      </c>
      <c r="H2468" s="12">
        <v>8136825</v>
      </c>
      <c r="I2468" s="12" t="s">
        <v>2504</v>
      </c>
      <c r="J2468" s="12" t="s">
        <v>2505</v>
      </c>
    </row>
    <row r="2469" spans="1:10" ht="56" x14ac:dyDescent="0.2">
      <c r="A2469" s="12" t="s">
        <v>212</v>
      </c>
      <c r="B2469" s="12">
        <v>1</v>
      </c>
      <c r="C2469" s="12">
        <v>1</v>
      </c>
      <c r="D2469" s="12">
        <v>0</v>
      </c>
      <c r="E2469" s="12" t="s">
        <v>25</v>
      </c>
      <c r="F2469" s="12"/>
      <c r="G2469" s="12" t="s">
        <v>11</v>
      </c>
      <c r="H2469" s="12">
        <v>9328566</v>
      </c>
      <c r="I2469" s="12" t="s">
        <v>301</v>
      </c>
      <c r="J2469" s="12" t="s">
        <v>302</v>
      </c>
    </row>
    <row r="2470" spans="1:10" ht="84" x14ac:dyDescent="0.2">
      <c r="A2470" s="12" t="s">
        <v>64</v>
      </c>
      <c r="B2470" s="12">
        <v>3</v>
      </c>
      <c r="C2470" s="12">
        <v>2</v>
      </c>
      <c r="D2470" s="12">
        <v>1</v>
      </c>
      <c r="E2470" s="12" t="s">
        <v>5100</v>
      </c>
      <c r="F2470" s="12" t="s">
        <v>34</v>
      </c>
      <c r="G2470" s="12" t="s">
        <v>11</v>
      </c>
      <c r="H2470" s="12">
        <v>11083168</v>
      </c>
      <c r="I2470" s="12" t="s">
        <v>131</v>
      </c>
      <c r="J2470" s="12" t="s">
        <v>132</v>
      </c>
    </row>
    <row r="2471" spans="1:10" ht="70" x14ac:dyDescent="0.2">
      <c r="A2471" s="12" t="s">
        <v>9</v>
      </c>
      <c r="B2471" s="12">
        <v>2</v>
      </c>
      <c r="C2471" s="12">
        <v>1</v>
      </c>
      <c r="D2471" s="12">
        <v>1</v>
      </c>
      <c r="E2471" s="12" t="s">
        <v>341</v>
      </c>
      <c r="F2471" s="12" t="s">
        <v>34</v>
      </c>
      <c r="G2471" s="12" t="s">
        <v>11</v>
      </c>
      <c r="H2471" s="12">
        <v>3178720</v>
      </c>
      <c r="I2471" s="12" t="s">
        <v>706</v>
      </c>
      <c r="J2471" s="12" t="s">
        <v>707</v>
      </c>
    </row>
    <row r="2472" spans="1:10" ht="98" x14ac:dyDescent="0.2">
      <c r="A2472" s="12" t="s">
        <v>9</v>
      </c>
      <c r="B2472" s="12">
        <v>2</v>
      </c>
      <c r="C2472" s="12">
        <v>1</v>
      </c>
      <c r="D2472" s="12">
        <v>1</v>
      </c>
      <c r="E2472" s="12" t="s">
        <v>2086</v>
      </c>
      <c r="F2472" s="12" t="s">
        <v>594</v>
      </c>
      <c r="G2472" s="12" t="s">
        <v>11</v>
      </c>
      <c r="H2472" s="12">
        <v>6616319</v>
      </c>
      <c r="I2472" s="12" t="s">
        <v>2436</v>
      </c>
      <c r="J2472" s="12" t="s">
        <v>2437</v>
      </c>
    </row>
    <row r="2473" spans="1:10" ht="140" x14ac:dyDescent="0.2">
      <c r="A2473" s="12" t="s">
        <v>17</v>
      </c>
      <c r="B2473" s="12">
        <v>2</v>
      </c>
      <c r="C2473" s="12">
        <v>1</v>
      </c>
      <c r="D2473" s="12">
        <v>1</v>
      </c>
      <c r="E2473" s="12" t="s">
        <v>106</v>
      </c>
      <c r="F2473" s="12" t="s">
        <v>34</v>
      </c>
      <c r="G2473" s="12" t="s">
        <v>11</v>
      </c>
      <c r="H2473" s="12">
        <v>11056250</v>
      </c>
      <c r="I2473" s="12" t="s">
        <v>35</v>
      </c>
      <c r="J2473" s="12" t="s">
        <v>36</v>
      </c>
    </row>
    <row r="2474" spans="1:10" ht="140" x14ac:dyDescent="0.2">
      <c r="A2474" s="12" t="s">
        <v>105</v>
      </c>
      <c r="B2474" s="12">
        <v>1</v>
      </c>
      <c r="C2474" s="12">
        <v>1</v>
      </c>
      <c r="D2474" s="12">
        <v>0</v>
      </c>
      <c r="E2474" s="12" t="s">
        <v>25</v>
      </c>
      <c r="F2474" s="12"/>
      <c r="G2474" s="12" t="s">
        <v>11</v>
      </c>
      <c r="H2474" s="12">
        <v>5883913</v>
      </c>
      <c r="I2474" s="12" t="s">
        <v>1722</v>
      </c>
      <c r="J2474" s="12" t="s">
        <v>1723</v>
      </c>
    </row>
    <row r="2475" spans="1:10" ht="70" x14ac:dyDescent="0.2">
      <c r="A2475" s="12" t="s">
        <v>9</v>
      </c>
      <c r="B2475" s="12">
        <v>2</v>
      </c>
      <c r="C2475" s="12">
        <v>1</v>
      </c>
      <c r="D2475" s="12">
        <v>1</v>
      </c>
      <c r="E2475" s="12" t="s">
        <v>44</v>
      </c>
      <c r="F2475" s="12" t="s">
        <v>34</v>
      </c>
      <c r="G2475" s="12" t="s">
        <v>11</v>
      </c>
      <c r="H2475" s="12">
        <v>3477651</v>
      </c>
      <c r="I2475" s="12" t="s">
        <v>2715</v>
      </c>
      <c r="J2475" s="12" t="s">
        <v>2716</v>
      </c>
    </row>
    <row r="2476" spans="1:10" ht="140" x14ac:dyDescent="0.2">
      <c r="A2476" s="12" t="s">
        <v>77</v>
      </c>
      <c r="B2476" s="12">
        <v>2</v>
      </c>
      <c r="C2476" s="12">
        <v>1</v>
      </c>
      <c r="D2476" s="12">
        <v>1</v>
      </c>
      <c r="E2476" s="12" t="s">
        <v>106</v>
      </c>
      <c r="F2476" s="12" t="s">
        <v>34</v>
      </c>
      <c r="G2476" s="12" t="s">
        <v>11</v>
      </c>
      <c r="H2476" s="12">
        <v>10973091</v>
      </c>
      <c r="I2476" s="12" t="s">
        <v>35</v>
      </c>
      <c r="J2476" s="12" t="s">
        <v>36</v>
      </c>
    </row>
    <row r="2477" spans="1:10" ht="154" x14ac:dyDescent="0.2">
      <c r="A2477" s="12" t="s">
        <v>9</v>
      </c>
      <c r="B2477" s="12">
        <v>0</v>
      </c>
      <c r="C2477" s="12">
        <v>0</v>
      </c>
      <c r="D2477" s="12">
        <v>0</v>
      </c>
      <c r="E2477" s="12"/>
      <c r="F2477" s="12"/>
      <c r="G2477" s="12" t="s">
        <v>26</v>
      </c>
      <c r="H2477" s="12">
        <v>3269497</v>
      </c>
      <c r="I2477" s="12" t="s">
        <v>987</v>
      </c>
      <c r="J2477" s="12" t="s">
        <v>988</v>
      </c>
    </row>
    <row r="2478" spans="1:10" ht="84" x14ac:dyDescent="0.2">
      <c r="A2478" s="12" t="s">
        <v>64</v>
      </c>
      <c r="B2478" s="12">
        <v>1</v>
      </c>
      <c r="C2478" s="12">
        <v>0</v>
      </c>
      <c r="D2478" s="12">
        <v>1</v>
      </c>
      <c r="E2478" s="12"/>
      <c r="F2478" s="12" t="s">
        <v>52</v>
      </c>
      <c r="G2478" s="12" t="s">
        <v>26</v>
      </c>
      <c r="H2478" s="12">
        <v>9319567</v>
      </c>
      <c r="I2478" s="12" t="s">
        <v>346</v>
      </c>
      <c r="J2478" s="12" t="s">
        <v>347</v>
      </c>
    </row>
    <row r="2479" spans="1:10" ht="42" x14ac:dyDescent="0.2">
      <c r="A2479" s="12" t="s">
        <v>9</v>
      </c>
      <c r="B2479" s="12">
        <v>1</v>
      </c>
      <c r="C2479" s="12">
        <v>0</v>
      </c>
      <c r="D2479" s="12">
        <v>1</v>
      </c>
      <c r="E2479" s="12"/>
      <c r="F2479" s="12" t="s">
        <v>159</v>
      </c>
      <c r="G2479" s="12" t="s">
        <v>26</v>
      </c>
      <c r="H2479" s="12">
        <v>7165372</v>
      </c>
      <c r="I2479" s="12" t="s">
        <v>540</v>
      </c>
      <c r="J2479" s="12" t="s">
        <v>541</v>
      </c>
    </row>
    <row r="2480" spans="1:10" ht="70" x14ac:dyDescent="0.2">
      <c r="A2480" s="12" t="s">
        <v>17</v>
      </c>
      <c r="B2480" s="12">
        <v>0</v>
      </c>
      <c r="C2480" s="12">
        <v>0</v>
      </c>
      <c r="D2480" s="12">
        <v>0</v>
      </c>
      <c r="E2480" s="12"/>
      <c r="F2480" s="12"/>
      <c r="G2480" s="12" t="s">
        <v>26</v>
      </c>
      <c r="H2480" s="12">
        <v>10178412</v>
      </c>
      <c r="I2480" s="12" t="s">
        <v>1739</v>
      </c>
      <c r="J2480" s="12" t="s">
        <v>1740</v>
      </c>
    </row>
    <row r="2481" spans="1:10" ht="112" x14ac:dyDescent="0.2">
      <c r="A2481" s="12" t="s">
        <v>550</v>
      </c>
      <c r="B2481" s="12">
        <v>1</v>
      </c>
      <c r="C2481" s="12">
        <v>1</v>
      </c>
      <c r="D2481" s="12">
        <v>0</v>
      </c>
      <c r="E2481" s="12" t="s">
        <v>93</v>
      </c>
      <c r="F2481" s="12"/>
      <c r="G2481" s="12" t="s">
        <v>11</v>
      </c>
      <c r="H2481" s="12">
        <v>6842350</v>
      </c>
      <c r="I2481" s="12" t="s">
        <v>1033</v>
      </c>
      <c r="J2481" s="12" t="s">
        <v>1034</v>
      </c>
    </row>
    <row r="2482" spans="1:10" ht="84" x14ac:dyDescent="0.2">
      <c r="A2482" s="12" t="s">
        <v>17</v>
      </c>
      <c r="B2482" s="12">
        <v>1</v>
      </c>
      <c r="C2482" s="12">
        <v>0</v>
      </c>
      <c r="D2482" s="12">
        <v>1</v>
      </c>
      <c r="E2482" s="12"/>
      <c r="F2482" s="12" t="s">
        <v>52</v>
      </c>
      <c r="G2482" s="12" t="s">
        <v>11</v>
      </c>
      <c r="H2482" s="12">
        <v>5269671</v>
      </c>
      <c r="I2482" s="12" t="s">
        <v>454</v>
      </c>
      <c r="J2482" s="12" t="s">
        <v>455</v>
      </c>
    </row>
    <row r="2483" spans="1:10" ht="126" x14ac:dyDescent="0.2">
      <c r="A2483" s="12" t="s">
        <v>9</v>
      </c>
      <c r="B2483" s="12">
        <v>1</v>
      </c>
      <c r="C2483" s="12">
        <v>0</v>
      </c>
      <c r="D2483" s="12">
        <v>1</v>
      </c>
      <c r="E2483" s="12"/>
      <c r="F2483" s="12" t="s">
        <v>654</v>
      </c>
      <c r="G2483" s="12" t="s">
        <v>26</v>
      </c>
      <c r="H2483" s="12">
        <v>12348435</v>
      </c>
      <c r="I2483" s="12" t="s">
        <v>3757</v>
      </c>
      <c r="J2483" s="12" t="s">
        <v>3758</v>
      </c>
    </row>
    <row r="2484" spans="1:10" ht="126" x14ac:dyDescent="0.2">
      <c r="A2484" s="12" t="s">
        <v>64</v>
      </c>
      <c r="B2484" s="12">
        <v>2</v>
      </c>
      <c r="C2484" s="12">
        <v>1</v>
      </c>
      <c r="D2484" s="12">
        <v>1</v>
      </c>
      <c r="E2484" s="12" t="s">
        <v>273</v>
      </c>
      <c r="F2484" s="12" t="s">
        <v>34</v>
      </c>
      <c r="G2484" s="12" t="s">
        <v>11</v>
      </c>
      <c r="H2484" s="12">
        <v>10548410</v>
      </c>
      <c r="I2484" s="12" t="s">
        <v>4114</v>
      </c>
      <c r="J2484" s="12" t="s">
        <v>4115</v>
      </c>
    </row>
    <row r="2485" spans="1:10" ht="70" x14ac:dyDescent="0.2">
      <c r="A2485" s="12" t="s">
        <v>64</v>
      </c>
      <c r="B2485" s="12">
        <v>1</v>
      </c>
      <c r="C2485" s="12">
        <v>1</v>
      </c>
      <c r="D2485" s="12">
        <v>0</v>
      </c>
      <c r="E2485" s="12" t="s">
        <v>25</v>
      </c>
      <c r="F2485" s="12"/>
      <c r="G2485" s="12" t="s">
        <v>11</v>
      </c>
      <c r="H2485" s="12">
        <v>11701085</v>
      </c>
      <c r="I2485" s="12" t="s">
        <v>4305</v>
      </c>
      <c r="J2485" s="12" t="s">
        <v>4306</v>
      </c>
    </row>
    <row r="2486" spans="1:10" ht="56" x14ac:dyDescent="0.2">
      <c r="A2486" s="12" t="s">
        <v>9</v>
      </c>
      <c r="B2486" s="12">
        <v>1</v>
      </c>
      <c r="C2486" s="12">
        <v>1</v>
      </c>
      <c r="D2486" s="12">
        <v>0</v>
      </c>
      <c r="E2486" s="12" t="s">
        <v>10</v>
      </c>
      <c r="F2486" s="12"/>
      <c r="G2486" s="12" t="s">
        <v>11</v>
      </c>
      <c r="H2486" s="12">
        <v>9118685</v>
      </c>
      <c r="I2486" s="12" t="s">
        <v>12</v>
      </c>
      <c r="J2486" s="12" t="s">
        <v>13</v>
      </c>
    </row>
    <row r="2487" spans="1:10" ht="126" x14ac:dyDescent="0.2">
      <c r="A2487" s="12" t="s">
        <v>9</v>
      </c>
      <c r="B2487" s="12">
        <v>2</v>
      </c>
      <c r="C2487" s="12">
        <v>2</v>
      </c>
      <c r="D2487" s="12">
        <v>0</v>
      </c>
      <c r="E2487" s="12" t="s">
        <v>71</v>
      </c>
      <c r="F2487" s="12"/>
      <c r="G2487" s="12" t="s">
        <v>11</v>
      </c>
      <c r="H2487" s="12">
        <v>3333858</v>
      </c>
      <c r="I2487" s="12" t="s">
        <v>1374</v>
      </c>
      <c r="J2487" s="12" t="s">
        <v>1375</v>
      </c>
    </row>
    <row r="2488" spans="1:10" ht="98" x14ac:dyDescent="0.2">
      <c r="A2488" s="12" t="s">
        <v>17</v>
      </c>
      <c r="B2488" s="12">
        <v>1</v>
      </c>
      <c r="C2488" s="12">
        <v>1</v>
      </c>
      <c r="D2488" s="12">
        <v>0</v>
      </c>
      <c r="E2488" s="12" t="s">
        <v>2336</v>
      </c>
      <c r="F2488" s="12"/>
      <c r="G2488" s="12" t="s">
        <v>11</v>
      </c>
      <c r="H2488" s="12">
        <v>12104958</v>
      </c>
      <c r="I2488" s="12" t="s">
        <v>722</v>
      </c>
      <c r="J2488" s="12" t="s">
        <v>723</v>
      </c>
    </row>
    <row r="2489" spans="1:10" ht="182" x14ac:dyDescent="0.2">
      <c r="A2489" s="12" t="s">
        <v>9</v>
      </c>
      <c r="B2489" s="12">
        <v>2</v>
      </c>
      <c r="C2489" s="12">
        <v>0</v>
      </c>
      <c r="D2489" s="12">
        <v>2</v>
      </c>
      <c r="E2489" s="12"/>
      <c r="F2489" s="12" t="s">
        <v>345</v>
      </c>
      <c r="G2489" s="12" t="s">
        <v>26</v>
      </c>
      <c r="H2489" s="12">
        <v>7899064</v>
      </c>
      <c r="I2489" s="12" t="s">
        <v>5125</v>
      </c>
      <c r="J2489" s="12" t="s">
        <v>5126</v>
      </c>
    </row>
    <row r="2490" spans="1:10" ht="126" x14ac:dyDescent="0.2">
      <c r="A2490" s="12" t="s">
        <v>50</v>
      </c>
      <c r="B2490" s="12">
        <v>0</v>
      </c>
      <c r="C2490" s="12">
        <v>0</v>
      </c>
      <c r="D2490" s="12">
        <v>0</v>
      </c>
      <c r="E2490" s="12"/>
      <c r="F2490" s="12"/>
      <c r="G2490" s="12" t="s">
        <v>26</v>
      </c>
      <c r="H2490" s="12">
        <v>5887199</v>
      </c>
      <c r="I2490" s="12" t="s">
        <v>5130</v>
      </c>
      <c r="J2490" s="12" t="s">
        <v>5131</v>
      </c>
    </row>
    <row r="2491" spans="1:10" ht="98" x14ac:dyDescent="0.2">
      <c r="A2491" s="12" t="s">
        <v>64</v>
      </c>
      <c r="B2491" s="12">
        <v>2</v>
      </c>
      <c r="C2491" s="12">
        <v>1</v>
      </c>
      <c r="D2491" s="12">
        <v>1</v>
      </c>
      <c r="E2491" s="12" t="s">
        <v>93</v>
      </c>
      <c r="F2491" s="12" t="s">
        <v>79</v>
      </c>
      <c r="G2491" s="12" t="s">
        <v>11</v>
      </c>
      <c r="H2491" s="12">
        <v>9316926</v>
      </c>
      <c r="I2491" s="12" t="s">
        <v>5132</v>
      </c>
      <c r="J2491" s="12" t="s">
        <v>5133</v>
      </c>
    </row>
    <row r="2492" spans="1:10" ht="84" x14ac:dyDescent="0.2">
      <c r="A2492" s="12" t="s">
        <v>105</v>
      </c>
      <c r="B2492" s="12">
        <v>1</v>
      </c>
      <c r="C2492" s="12">
        <v>1</v>
      </c>
      <c r="D2492" s="12">
        <v>0</v>
      </c>
      <c r="E2492" s="12" t="s">
        <v>25</v>
      </c>
      <c r="F2492" s="12"/>
      <c r="G2492" s="12" t="s">
        <v>11</v>
      </c>
      <c r="H2492" s="12">
        <v>6892583</v>
      </c>
      <c r="I2492" s="12" t="s">
        <v>287</v>
      </c>
      <c r="J2492" s="12" t="s">
        <v>288</v>
      </c>
    </row>
    <row r="2493" spans="1:10" ht="112" x14ac:dyDescent="0.2">
      <c r="A2493" s="12" t="s">
        <v>9</v>
      </c>
      <c r="B2493" s="12">
        <v>5</v>
      </c>
      <c r="C2493" s="12">
        <v>2</v>
      </c>
      <c r="D2493" s="12">
        <v>3</v>
      </c>
      <c r="E2493" s="12" t="s">
        <v>5137</v>
      </c>
      <c r="F2493" s="12" t="s">
        <v>5138</v>
      </c>
      <c r="G2493" s="12" t="s">
        <v>11</v>
      </c>
      <c r="H2493" s="12">
        <v>19374484</v>
      </c>
      <c r="I2493" s="12" t="s">
        <v>722</v>
      </c>
      <c r="J2493" s="12" t="s">
        <v>723</v>
      </c>
    </row>
    <row r="2494" spans="1:10" ht="84" x14ac:dyDescent="0.2">
      <c r="A2494" s="12" t="s">
        <v>212</v>
      </c>
      <c r="B2494" s="12">
        <v>2</v>
      </c>
      <c r="C2494" s="12">
        <v>1</v>
      </c>
      <c r="D2494" s="12">
        <v>1</v>
      </c>
      <c r="E2494" s="12" t="s">
        <v>44</v>
      </c>
      <c r="F2494" s="12" t="s">
        <v>34</v>
      </c>
      <c r="G2494" s="12" t="s">
        <v>11</v>
      </c>
      <c r="H2494" s="12">
        <v>3803310</v>
      </c>
      <c r="I2494" s="12" t="s">
        <v>2649</v>
      </c>
      <c r="J2494" s="12" t="s">
        <v>2650</v>
      </c>
    </row>
    <row r="2495" spans="1:10" ht="84" x14ac:dyDescent="0.2">
      <c r="A2495" s="12" t="s">
        <v>9</v>
      </c>
      <c r="B2495" s="12">
        <v>1</v>
      </c>
      <c r="C2495" s="12">
        <v>1</v>
      </c>
      <c r="D2495" s="12">
        <v>0</v>
      </c>
      <c r="E2495" s="12" t="s">
        <v>822</v>
      </c>
      <c r="F2495" s="12"/>
      <c r="G2495" s="12" t="s">
        <v>26</v>
      </c>
      <c r="H2495" s="12">
        <v>4009313</v>
      </c>
      <c r="I2495" s="12" t="s">
        <v>564</v>
      </c>
      <c r="J2495" s="12" t="s">
        <v>565</v>
      </c>
    </row>
    <row r="2496" spans="1:10" ht="84" x14ac:dyDescent="0.2">
      <c r="A2496" s="12" t="s">
        <v>9</v>
      </c>
      <c r="B2496" s="12">
        <v>2</v>
      </c>
      <c r="C2496" s="12">
        <v>1</v>
      </c>
      <c r="D2496" s="12">
        <v>1</v>
      </c>
      <c r="E2496" s="12" t="s">
        <v>106</v>
      </c>
      <c r="F2496" s="12" t="s">
        <v>34</v>
      </c>
      <c r="G2496" s="12" t="s">
        <v>11</v>
      </c>
      <c r="H2496" s="12">
        <v>4245720</v>
      </c>
      <c r="I2496" s="12" t="s">
        <v>141</v>
      </c>
      <c r="J2496" s="12" t="s">
        <v>142</v>
      </c>
    </row>
    <row r="2497" spans="1:10" ht="98" x14ac:dyDescent="0.2">
      <c r="A2497" s="12" t="s">
        <v>105</v>
      </c>
      <c r="B2497" s="12">
        <v>2</v>
      </c>
      <c r="C2497" s="12">
        <v>1</v>
      </c>
      <c r="D2497" s="12">
        <v>1</v>
      </c>
      <c r="E2497" s="12" t="s">
        <v>44</v>
      </c>
      <c r="F2497" s="12" t="s">
        <v>34</v>
      </c>
      <c r="G2497" s="12" t="s">
        <v>11</v>
      </c>
      <c r="H2497" s="12">
        <v>12895646</v>
      </c>
      <c r="I2497" s="12" t="s">
        <v>144</v>
      </c>
      <c r="J2497" s="12" t="s">
        <v>145</v>
      </c>
    </row>
    <row r="2498" spans="1:10" ht="112" x14ac:dyDescent="0.2">
      <c r="A2498" s="12" t="s">
        <v>117</v>
      </c>
      <c r="B2498" s="12">
        <v>2</v>
      </c>
      <c r="C2498" s="12">
        <v>1</v>
      </c>
      <c r="D2498" s="12">
        <v>1</v>
      </c>
      <c r="E2498" s="12" t="s">
        <v>1032</v>
      </c>
      <c r="F2498" s="12" t="s">
        <v>34</v>
      </c>
      <c r="G2498" s="12" t="s">
        <v>11</v>
      </c>
      <c r="H2498" s="12">
        <v>11528666</v>
      </c>
      <c r="I2498" s="12" t="s">
        <v>1033</v>
      </c>
      <c r="J2498" s="12" t="s">
        <v>1034</v>
      </c>
    </row>
    <row r="2499" spans="1:10" ht="56" x14ac:dyDescent="0.2">
      <c r="A2499" s="12" t="s">
        <v>9</v>
      </c>
      <c r="B2499" s="12">
        <v>0</v>
      </c>
      <c r="C2499" s="12">
        <v>0</v>
      </c>
      <c r="D2499" s="12">
        <v>0</v>
      </c>
      <c r="E2499" s="12"/>
      <c r="F2499" s="12"/>
      <c r="G2499" s="12" t="s">
        <v>11</v>
      </c>
      <c r="H2499" s="12">
        <v>16248933</v>
      </c>
      <c r="I2499" s="12" t="s">
        <v>45</v>
      </c>
      <c r="J2499" s="12" t="s">
        <v>46</v>
      </c>
    </row>
    <row r="2500" spans="1:10" ht="112" x14ac:dyDescent="0.2">
      <c r="A2500" s="12" t="s">
        <v>17</v>
      </c>
      <c r="B2500" s="12">
        <v>2</v>
      </c>
      <c r="C2500" s="12">
        <v>1</v>
      </c>
      <c r="D2500" s="12">
        <v>1</v>
      </c>
      <c r="E2500" s="12" t="s">
        <v>25</v>
      </c>
      <c r="F2500" s="12" t="s">
        <v>213</v>
      </c>
      <c r="G2500" s="12" t="s">
        <v>26</v>
      </c>
      <c r="H2500" s="12">
        <v>12989000</v>
      </c>
      <c r="I2500" s="12" t="s">
        <v>150</v>
      </c>
      <c r="J2500" s="12" t="s">
        <v>151</v>
      </c>
    </row>
    <row r="2501" spans="1:10" ht="56" x14ac:dyDescent="0.2">
      <c r="A2501" s="12" t="s">
        <v>9</v>
      </c>
      <c r="B2501" s="12">
        <v>0</v>
      </c>
      <c r="C2501" s="12">
        <v>0</v>
      </c>
      <c r="D2501" s="12">
        <v>0</v>
      </c>
      <c r="E2501" s="12"/>
      <c r="F2501" s="12"/>
      <c r="G2501" s="12" t="s">
        <v>26</v>
      </c>
      <c r="H2501" s="12">
        <v>9658672</v>
      </c>
      <c r="I2501" s="12" t="s">
        <v>214</v>
      </c>
      <c r="J2501" s="12" t="s">
        <v>215</v>
      </c>
    </row>
    <row r="2502" spans="1:10" ht="112" x14ac:dyDescent="0.2">
      <c r="A2502" s="12" t="s">
        <v>212</v>
      </c>
      <c r="B2502" s="12">
        <v>2</v>
      </c>
      <c r="C2502" s="12">
        <v>1</v>
      </c>
      <c r="D2502" s="12">
        <v>1</v>
      </c>
      <c r="E2502" s="12" t="s">
        <v>273</v>
      </c>
      <c r="F2502" s="12" t="s">
        <v>34</v>
      </c>
      <c r="G2502" s="12" t="s">
        <v>11</v>
      </c>
      <c r="H2502" s="12">
        <v>8767532</v>
      </c>
      <c r="I2502" s="12" t="s">
        <v>274</v>
      </c>
      <c r="J2502" s="12" t="s">
        <v>275</v>
      </c>
    </row>
    <row r="2503" spans="1:10" ht="70" x14ac:dyDescent="0.2">
      <c r="A2503" s="12" t="s">
        <v>85</v>
      </c>
      <c r="B2503" s="12">
        <v>1</v>
      </c>
      <c r="C2503" s="12">
        <v>1</v>
      </c>
      <c r="D2503" s="12">
        <v>0</v>
      </c>
      <c r="E2503" s="12" t="s">
        <v>351</v>
      </c>
      <c r="F2503" s="12"/>
      <c r="G2503" s="12" t="s">
        <v>11</v>
      </c>
      <c r="H2503" s="12">
        <v>4774000</v>
      </c>
      <c r="I2503" s="12" t="s">
        <v>2971</v>
      </c>
      <c r="J2503" s="12" t="s">
        <v>2972</v>
      </c>
    </row>
    <row r="2504" spans="1:10" ht="140" x14ac:dyDescent="0.2">
      <c r="A2504" s="12" t="s">
        <v>64</v>
      </c>
      <c r="B2504" s="12">
        <v>1</v>
      </c>
      <c r="C2504" s="12">
        <v>1</v>
      </c>
      <c r="D2504" s="12">
        <v>0</v>
      </c>
      <c r="E2504" s="12" t="s">
        <v>25</v>
      </c>
      <c r="F2504" s="12"/>
      <c r="G2504" s="12" t="s">
        <v>11</v>
      </c>
      <c r="H2504" s="12">
        <v>6120000</v>
      </c>
      <c r="I2504" s="12" t="s">
        <v>1459</v>
      </c>
      <c r="J2504" s="12" t="s">
        <v>1460</v>
      </c>
    </row>
    <row r="2505" spans="1:10" ht="42" x14ac:dyDescent="0.2">
      <c r="A2505" s="12" t="s">
        <v>50</v>
      </c>
      <c r="B2505" s="12">
        <v>2</v>
      </c>
      <c r="C2505" s="12">
        <v>1</v>
      </c>
      <c r="D2505" s="12">
        <v>1</v>
      </c>
      <c r="E2505" s="12" t="s">
        <v>833</v>
      </c>
      <c r="F2505" s="12" t="s">
        <v>34</v>
      </c>
      <c r="G2505" s="12" t="s">
        <v>11</v>
      </c>
      <c r="H2505" s="12">
        <v>10204058</v>
      </c>
      <c r="I2505" s="12" t="s">
        <v>486</v>
      </c>
      <c r="J2505" s="12" t="s">
        <v>487</v>
      </c>
    </row>
    <row r="2506" spans="1:10" ht="84" x14ac:dyDescent="0.2">
      <c r="A2506" s="12" t="s">
        <v>24</v>
      </c>
      <c r="B2506" s="12">
        <v>1</v>
      </c>
      <c r="C2506" s="12">
        <v>0</v>
      </c>
      <c r="D2506" s="12">
        <v>1</v>
      </c>
      <c r="E2506" s="12"/>
      <c r="F2506" s="12" t="s">
        <v>79</v>
      </c>
      <c r="G2506" s="12" t="s">
        <v>11</v>
      </c>
      <c r="H2506" s="12">
        <v>14639450</v>
      </c>
      <c r="I2506" s="12" t="s">
        <v>107</v>
      </c>
      <c r="J2506" s="12" t="s">
        <v>108</v>
      </c>
    </row>
    <row r="2507" spans="1:10" ht="56" x14ac:dyDescent="0.2">
      <c r="A2507" s="12" t="s">
        <v>9</v>
      </c>
      <c r="B2507" s="12">
        <v>1</v>
      </c>
      <c r="C2507" s="12">
        <v>0</v>
      </c>
      <c r="D2507" s="12">
        <v>1</v>
      </c>
      <c r="E2507" s="12"/>
      <c r="F2507" s="12" t="s">
        <v>213</v>
      </c>
      <c r="G2507" s="12" t="s">
        <v>26</v>
      </c>
      <c r="H2507" s="12">
        <v>9069656</v>
      </c>
      <c r="I2507" s="12" t="s">
        <v>214</v>
      </c>
      <c r="J2507" s="12" t="s">
        <v>215</v>
      </c>
    </row>
    <row r="2508" spans="1:10" ht="56" x14ac:dyDescent="0.2">
      <c r="A2508" s="12" t="s">
        <v>85</v>
      </c>
      <c r="B2508" s="12">
        <v>1</v>
      </c>
      <c r="C2508" s="12">
        <v>0</v>
      </c>
      <c r="D2508" s="12">
        <v>1</v>
      </c>
      <c r="E2508" s="12"/>
      <c r="F2508" s="12" t="s">
        <v>213</v>
      </c>
      <c r="G2508" s="12" t="s">
        <v>26</v>
      </c>
      <c r="H2508" s="12">
        <v>10046300</v>
      </c>
      <c r="I2508" s="12" t="s">
        <v>214</v>
      </c>
      <c r="J2508" s="12" t="s">
        <v>215</v>
      </c>
    </row>
    <row r="2509" spans="1:10" ht="42" x14ac:dyDescent="0.2">
      <c r="A2509" s="12" t="s">
        <v>85</v>
      </c>
      <c r="B2509" s="12">
        <v>1</v>
      </c>
      <c r="C2509" s="12">
        <v>0</v>
      </c>
      <c r="D2509" s="12">
        <v>1</v>
      </c>
      <c r="E2509" s="12"/>
      <c r="F2509" s="12" t="s">
        <v>34</v>
      </c>
      <c r="G2509" s="12" t="s">
        <v>11</v>
      </c>
      <c r="H2509" s="12">
        <v>6433824</v>
      </c>
      <c r="I2509" s="12" t="s">
        <v>279</v>
      </c>
      <c r="J2509" s="12" t="s">
        <v>280</v>
      </c>
    </row>
    <row r="2510" spans="1:10" ht="112" x14ac:dyDescent="0.2">
      <c r="A2510" s="12" t="s">
        <v>9</v>
      </c>
      <c r="B2510" s="12">
        <v>0</v>
      </c>
      <c r="C2510" s="12">
        <v>0</v>
      </c>
      <c r="D2510" s="12">
        <v>0</v>
      </c>
      <c r="E2510" s="12"/>
      <c r="F2510" s="12"/>
      <c r="G2510" s="12" t="s">
        <v>26</v>
      </c>
      <c r="H2510" s="12">
        <v>6500000</v>
      </c>
      <c r="I2510" s="12" t="s">
        <v>150</v>
      </c>
      <c r="J2510" s="12" t="s">
        <v>151</v>
      </c>
    </row>
    <row r="2511" spans="1:10" ht="56" x14ac:dyDescent="0.2">
      <c r="A2511" s="12" t="s">
        <v>9</v>
      </c>
      <c r="B2511" s="12">
        <v>2</v>
      </c>
      <c r="C2511" s="12">
        <v>1</v>
      </c>
      <c r="D2511" s="12">
        <v>1</v>
      </c>
      <c r="E2511" s="12" t="s">
        <v>106</v>
      </c>
      <c r="F2511" s="12" t="s">
        <v>34</v>
      </c>
      <c r="G2511" s="12" t="s">
        <v>11</v>
      </c>
      <c r="H2511" s="12">
        <v>2691665</v>
      </c>
      <c r="I2511" s="12" t="s">
        <v>279</v>
      </c>
      <c r="J2511" s="12" t="s">
        <v>280</v>
      </c>
    </row>
    <row r="2512" spans="1:10" ht="56" x14ac:dyDescent="0.2">
      <c r="A2512" s="12" t="s">
        <v>117</v>
      </c>
      <c r="B2512" s="12">
        <v>3</v>
      </c>
      <c r="C2512" s="12">
        <v>2</v>
      </c>
      <c r="D2512" s="12">
        <v>1</v>
      </c>
      <c r="E2512" s="12" t="s">
        <v>185</v>
      </c>
      <c r="F2512" s="12" t="s">
        <v>34</v>
      </c>
      <c r="G2512" s="12" t="s">
        <v>11</v>
      </c>
      <c r="H2512" s="12">
        <v>4489900</v>
      </c>
      <c r="I2512" s="12" t="s">
        <v>363</v>
      </c>
      <c r="J2512" s="12" t="s">
        <v>364</v>
      </c>
    </row>
    <row r="2513" spans="1:10" ht="56" x14ac:dyDescent="0.2">
      <c r="A2513" s="12" t="s">
        <v>9</v>
      </c>
      <c r="B2513" s="12">
        <v>0</v>
      </c>
      <c r="C2513" s="12">
        <v>0</v>
      </c>
      <c r="D2513" s="12">
        <v>0</v>
      </c>
      <c r="E2513" s="12"/>
      <c r="F2513" s="12"/>
      <c r="G2513" s="12" t="s">
        <v>26</v>
      </c>
      <c r="H2513" s="12">
        <v>6889328</v>
      </c>
      <c r="I2513" s="12" t="s">
        <v>214</v>
      </c>
      <c r="J2513" s="12" t="s">
        <v>215</v>
      </c>
    </row>
    <row r="2514" spans="1:10" ht="84" x14ac:dyDescent="0.2">
      <c r="A2514" s="12" t="s">
        <v>9</v>
      </c>
      <c r="B2514" s="12">
        <v>1</v>
      </c>
      <c r="C2514" s="12">
        <v>0</v>
      </c>
      <c r="D2514" s="12">
        <v>1</v>
      </c>
      <c r="E2514" s="12"/>
      <c r="F2514" s="12" t="s">
        <v>159</v>
      </c>
      <c r="G2514" s="12" t="s">
        <v>26</v>
      </c>
      <c r="H2514" s="12">
        <v>22148441</v>
      </c>
      <c r="I2514" s="12" t="s">
        <v>2504</v>
      </c>
      <c r="J2514" s="12" t="s">
        <v>2505</v>
      </c>
    </row>
    <row r="2515" spans="1:10" ht="112" x14ac:dyDescent="0.2">
      <c r="A2515" s="12" t="s">
        <v>9</v>
      </c>
      <c r="B2515" s="12">
        <v>2</v>
      </c>
      <c r="C2515" s="12">
        <v>0</v>
      </c>
      <c r="D2515" s="12">
        <v>2</v>
      </c>
      <c r="E2515" s="12"/>
      <c r="F2515" s="12" t="s">
        <v>2497</v>
      </c>
      <c r="G2515" s="12" t="s">
        <v>26</v>
      </c>
      <c r="H2515" s="12">
        <v>6851980</v>
      </c>
      <c r="I2515" s="12" t="s">
        <v>5426</v>
      </c>
      <c r="J2515" s="12" t="s">
        <v>5427</v>
      </c>
    </row>
    <row r="2516" spans="1:10" ht="126" x14ac:dyDescent="0.2">
      <c r="A2516" s="12" t="s">
        <v>9</v>
      </c>
      <c r="B2516" s="12">
        <v>3</v>
      </c>
      <c r="C2516" s="12">
        <v>2</v>
      </c>
      <c r="D2516" s="12">
        <v>1</v>
      </c>
      <c r="E2516" s="12" t="s">
        <v>71</v>
      </c>
      <c r="F2516" s="12" t="s">
        <v>52</v>
      </c>
      <c r="G2516" s="12" t="s">
        <v>26</v>
      </c>
      <c r="H2516" s="12">
        <v>17691511</v>
      </c>
      <c r="I2516" s="12" t="s">
        <v>1391</v>
      </c>
      <c r="J2516" s="12" t="s">
        <v>1392</v>
      </c>
    </row>
    <row r="2517" spans="1:10" ht="140" x14ac:dyDescent="0.2">
      <c r="A2517" s="12" t="s">
        <v>50</v>
      </c>
      <c r="B2517" s="12">
        <v>2</v>
      </c>
      <c r="C2517" s="12">
        <v>1</v>
      </c>
      <c r="D2517" s="12">
        <v>1</v>
      </c>
      <c r="E2517" s="12" t="s">
        <v>467</v>
      </c>
      <c r="F2517" s="12" t="s">
        <v>34</v>
      </c>
      <c r="G2517" s="12" t="s">
        <v>11</v>
      </c>
      <c r="H2517" s="12">
        <v>20654576</v>
      </c>
      <c r="I2517" s="12" t="s">
        <v>35</v>
      </c>
      <c r="J2517" s="12" t="s">
        <v>36</v>
      </c>
    </row>
    <row r="2518" spans="1:10" ht="126" x14ac:dyDescent="0.2">
      <c r="A2518" s="12" t="s">
        <v>9</v>
      </c>
      <c r="B2518" s="12">
        <v>2</v>
      </c>
      <c r="C2518" s="12">
        <v>1</v>
      </c>
      <c r="D2518" s="12">
        <v>1</v>
      </c>
      <c r="E2518" s="12" t="s">
        <v>1213</v>
      </c>
      <c r="F2518" s="12" t="s">
        <v>213</v>
      </c>
      <c r="G2518" s="12" t="s">
        <v>11</v>
      </c>
      <c r="H2518" s="12">
        <v>13732820</v>
      </c>
      <c r="I2518" s="12" t="s">
        <v>1124</v>
      </c>
      <c r="J2518" s="12" t="s">
        <v>1125</v>
      </c>
    </row>
    <row r="2519" spans="1:10" ht="126" x14ac:dyDescent="0.2">
      <c r="A2519" s="12" t="s">
        <v>9</v>
      </c>
      <c r="B2519" s="12">
        <v>1</v>
      </c>
      <c r="C2519" s="12">
        <v>1</v>
      </c>
      <c r="D2519" s="12">
        <v>0</v>
      </c>
      <c r="E2519" s="12" t="s">
        <v>351</v>
      </c>
      <c r="F2519" s="12"/>
      <c r="G2519" s="12" t="s">
        <v>26</v>
      </c>
      <c r="H2519" s="12">
        <v>4700326</v>
      </c>
      <c r="I2519" s="12" t="s">
        <v>1124</v>
      </c>
      <c r="J2519" s="12" t="s">
        <v>1125</v>
      </c>
    </row>
    <row r="2520" spans="1:10" ht="112" x14ac:dyDescent="0.2">
      <c r="A2520" s="12" t="s">
        <v>9</v>
      </c>
      <c r="B2520" s="12">
        <v>1</v>
      </c>
      <c r="C2520" s="12">
        <v>0</v>
      </c>
      <c r="D2520" s="12">
        <v>1</v>
      </c>
      <c r="E2520" s="12"/>
      <c r="F2520" s="12" t="s">
        <v>213</v>
      </c>
      <c r="G2520" s="12" t="s">
        <v>26</v>
      </c>
      <c r="H2520" s="12">
        <v>11010000</v>
      </c>
      <c r="I2520" s="12" t="s">
        <v>3051</v>
      </c>
      <c r="J2520" s="12" t="s">
        <v>3052</v>
      </c>
    </row>
    <row r="2521" spans="1:10" ht="98" x14ac:dyDescent="0.2">
      <c r="A2521" s="12" t="s">
        <v>101</v>
      </c>
      <c r="B2521" s="12">
        <v>2</v>
      </c>
      <c r="C2521" s="12">
        <v>1</v>
      </c>
      <c r="D2521" s="12">
        <v>1</v>
      </c>
      <c r="E2521" s="12" t="s">
        <v>25</v>
      </c>
      <c r="F2521" s="12" t="s">
        <v>213</v>
      </c>
      <c r="G2521" s="12" t="s">
        <v>11</v>
      </c>
      <c r="H2521" s="12">
        <v>7009159</v>
      </c>
      <c r="I2521" s="12" t="s">
        <v>5428</v>
      </c>
      <c r="J2521" s="12" t="s">
        <v>5429</v>
      </c>
    </row>
    <row r="2522" spans="1:10" ht="42" x14ac:dyDescent="0.2">
      <c r="A2522" s="12" t="s">
        <v>101</v>
      </c>
      <c r="B2522" s="12">
        <v>0</v>
      </c>
      <c r="C2522" s="12">
        <v>0</v>
      </c>
      <c r="D2522" s="12">
        <v>0</v>
      </c>
      <c r="E2522" s="12"/>
      <c r="F2522" s="12"/>
      <c r="G2522" s="12" t="s">
        <v>11</v>
      </c>
      <c r="H2522" s="12">
        <v>5014648</v>
      </c>
      <c r="I2522" s="12" t="s">
        <v>279</v>
      </c>
      <c r="J2522" s="12" t="s">
        <v>280</v>
      </c>
    </row>
    <row r="2523" spans="1:10" ht="70" x14ac:dyDescent="0.2">
      <c r="A2523" s="12" t="s">
        <v>50</v>
      </c>
      <c r="B2523" s="12">
        <v>1</v>
      </c>
      <c r="C2523" s="12">
        <v>1</v>
      </c>
      <c r="D2523" s="12">
        <v>0</v>
      </c>
      <c r="E2523" s="12" t="s">
        <v>25</v>
      </c>
      <c r="F2523" s="12"/>
      <c r="G2523" s="12" t="s">
        <v>26</v>
      </c>
      <c r="H2523" s="12">
        <v>6750000</v>
      </c>
      <c r="I2523" s="12" t="s">
        <v>2087</v>
      </c>
      <c r="J2523" s="12" t="s">
        <v>2088</v>
      </c>
    </row>
    <row r="2524" spans="1:10" ht="112" x14ac:dyDescent="0.2">
      <c r="A2524" s="12" t="s">
        <v>9</v>
      </c>
      <c r="B2524" s="12">
        <v>1</v>
      </c>
      <c r="C2524" s="12">
        <v>0</v>
      </c>
      <c r="D2524" s="12">
        <v>1</v>
      </c>
      <c r="E2524" s="12"/>
      <c r="F2524" s="12" t="s">
        <v>52</v>
      </c>
      <c r="G2524" s="12" t="s">
        <v>11</v>
      </c>
      <c r="H2524" s="12">
        <v>9074988</v>
      </c>
      <c r="I2524" s="12" t="s">
        <v>1858</v>
      </c>
      <c r="J2524" s="12" t="s">
        <v>1859</v>
      </c>
    </row>
    <row r="2525" spans="1:10" ht="84" x14ac:dyDescent="0.2">
      <c r="A2525" s="12" t="s">
        <v>24</v>
      </c>
      <c r="B2525" s="12">
        <v>2</v>
      </c>
      <c r="C2525" s="12">
        <v>1</v>
      </c>
      <c r="D2525" s="12">
        <v>1</v>
      </c>
      <c r="E2525" s="12" t="s">
        <v>896</v>
      </c>
      <c r="F2525" s="12" t="s">
        <v>897</v>
      </c>
      <c r="G2525" s="12" t="s">
        <v>11</v>
      </c>
      <c r="H2525" s="12">
        <v>3186296</v>
      </c>
      <c r="I2525" s="12" t="s">
        <v>1006</v>
      </c>
      <c r="J2525" s="12" t="s">
        <v>1007</v>
      </c>
    </row>
    <row r="2526" spans="1:10" ht="98" x14ac:dyDescent="0.2">
      <c r="A2526" s="12" t="s">
        <v>9</v>
      </c>
      <c r="B2526" s="12">
        <v>2</v>
      </c>
      <c r="C2526" s="12">
        <v>1</v>
      </c>
      <c r="D2526" s="12">
        <v>1</v>
      </c>
      <c r="E2526" s="12" t="s">
        <v>537</v>
      </c>
      <c r="F2526" s="12" t="s">
        <v>52</v>
      </c>
      <c r="G2526" s="12" t="s">
        <v>11</v>
      </c>
      <c r="H2526" s="12">
        <v>6945053</v>
      </c>
      <c r="I2526" s="12" t="s">
        <v>112</v>
      </c>
      <c r="J2526" s="12" t="s">
        <v>113</v>
      </c>
    </row>
    <row r="2527" spans="1:10" ht="98" x14ac:dyDescent="0.2">
      <c r="A2527" s="12" t="s">
        <v>9</v>
      </c>
      <c r="B2527" s="12">
        <v>2</v>
      </c>
      <c r="C2527" s="12">
        <v>1</v>
      </c>
      <c r="D2527" s="12">
        <v>1</v>
      </c>
      <c r="E2527" s="12" t="s">
        <v>341</v>
      </c>
      <c r="F2527" s="12" t="s">
        <v>34</v>
      </c>
      <c r="G2527" s="12" t="s">
        <v>11</v>
      </c>
      <c r="H2527" s="12">
        <v>18966166</v>
      </c>
      <c r="I2527" s="12" t="s">
        <v>5430</v>
      </c>
      <c r="J2527" s="12" t="s">
        <v>5431</v>
      </c>
    </row>
    <row r="2528" spans="1:10" ht="84" x14ac:dyDescent="0.2">
      <c r="A2528" s="12" t="s">
        <v>24</v>
      </c>
      <c r="B2528" s="12">
        <v>3</v>
      </c>
      <c r="C2528" s="12">
        <v>2</v>
      </c>
      <c r="D2528" s="12">
        <v>1</v>
      </c>
      <c r="E2528" s="12" t="s">
        <v>462</v>
      </c>
      <c r="F2528" s="12" t="s">
        <v>34</v>
      </c>
      <c r="G2528" s="12" t="s">
        <v>11</v>
      </c>
      <c r="H2528" s="12">
        <v>8405333</v>
      </c>
      <c r="I2528" s="12" t="s">
        <v>141</v>
      </c>
      <c r="J2528" s="12" t="s">
        <v>142</v>
      </c>
    </row>
    <row r="2529" spans="1:10" ht="84" x14ac:dyDescent="0.2">
      <c r="A2529" s="12" t="s">
        <v>582</v>
      </c>
      <c r="B2529" s="12">
        <v>2</v>
      </c>
      <c r="C2529" s="12">
        <v>1</v>
      </c>
      <c r="D2529" s="12">
        <v>1</v>
      </c>
      <c r="E2529" s="12" t="s">
        <v>44</v>
      </c>
      <c r="F2529" s="12" t="s">
        <v>34</v>
      </c>
      <c r="G2529" s="12" t="s">
        <v>11</v>
      </c>
      <c r="H2529" s="12">
        <v>5351124</v>
      </c>
      <c r="I2529" s="12" t="s">
        <v>141</v>
      </c>
      <c r="J2529" s="12" t="s">
        <v>142</v>
      </c>
    </row>
    <row r="2530" spans="1:10" ht="140" x14ac:dyDescent="0.2">
      <c r="A2530" s="12" t="s">
        <v>243</v>
      </c>
      <c r="B2530" s="12">
        <v>1</v>
      </c>
      <c r="C2530" s="12">
        <v>0</v>
      </c>
      <c r="D2530" s="12">
        <v>1</v>
      </c>
      <c r="E2530" s="12"/>
      <c r="F2530" s="12" t="s">
        <v>34</v>
      </c>
      <c r="G2530" s="12" t="s">
        <v>11</v>
      </c>
      <c r="H2530" s="12">
        <v>7180056</v>
      </c>
      <c r="I2530" s="12" t="s">
        <v>35</v>
      </c>
      <c r="J2530" s="12" t="s">
        <v>36</v>
      </c>
    </row>
    <row r="2531" spans="1:10" ht="140" x14ac:dyDescent="0.2">
      <c r="A2531" s="12" t="s">
        <v>105</v>
      </c>
      <c r="B2531" s="12">
        <v>3</v>
      </c>
      <c r="C2531" s="12">
        <v>2</v>
      </c>
      <c r="D2531" s="12">
        <v>1</v>
      </c>
      <c r="E2531" s="12" t="s">
        <v>4629</v>
      </c>
      <c r="F2531" s="12" t="s">
        <v>34</v>
      </c>
      <c r="G2531" s="12" t="s">
        <v>11</v>
      </c>
      <c r="H2531" s="12">
        <v>4475798</v>
      </c>
      <c r="I2531" s="12" t="s">
        <v>35</v>
      </c>
      <c r="J2531" s="12" t="s">
        <v>36</v>
      </c>
    </row>
    <row r="2532" spans="1:10" ht="70" x14ac:dyDescent="0.2">
      <c r="A2532" s="12" t="s">
        <v>17</v>
      </c>
      <c r="B2532" s="12">
        <v>2</v>
      </c>
      <c r="C2532" s="12">
        <v>1</v>
      </c>
      <c r="D2532" s="12">
        <v>1</v>
      </c>
      <c r="E2532" s="12" t="s">
        <v>5193</v>
      </c>
      <c r="F2532" s="12" t="s">
        <v>34</v>
      </c>
      <c r="G2532" s="12" t="s">
        <v>11</v>
      </c>
      <c r="H2532" s="12">
        <v>4613810</v>
      </c>
      <c r="I2532" s="12" t="s">
        <v>131</v>
      </c>
      <c r="J2532" s="12" t="s">
        <v>132</v>
      </c>
    </row>
    <row r="2533" spans="1:10" ht="126" x14ac:dyDescent="0.2">
      <c r="A2533" s="12" t="s">
        <v>85</v>
      </c>
      <c r="B2533" s="12">
        <v>1</v>
      </c>
      <c r="C2533" s="12">
        <v>1</v>
      </c>
      <c r="D2533" s="12">
        <v>0</v>
      </c>
      <c r="E2533" s="12" t="s">
        <v>25</v>
      </c>
      <c r="F2533" s="12"/>
      <c r="G2533" s="12" t="s">
        <v>11</v>
      </c>
      <c r="H2533" s="12">
        <v>6061049</v>
      </c>
      <c r="I2533" s="12" t="s">
        <v>1092</v>
      </c>
      <c r="J2533" s="12" t="s">
        <v>1093</v>
      </c>
    </row>
    <row r="2534" spans="1:10" ht="84" x14ac:dyDescent="0.2">
      <c r="A2534" s="12" t="s">
        <v>9</v>
      </c>
      <c r="B2534" s="12">
        <v>2</v>
      </c>
      <c r="C2534" s="12">
        <v>1</v>
      </c>
      <c r="D2534" s="12">
        <v>1</v>
      </c>
      <c r="E2534" s="12" t="s">
        <v>44</v>
      </c>
      <c r="F2534" s="12" t="s">
        <v>34</v>
      </c>
      <c r="G2534" s="12" t="s">
        <v>11</v>
      </c>
      <c r="H2534" s="12">
        <v>3804151</v>
      </c>
      <c r="I2534" s="12" t="s">
        <v>141</v>
      </c>
      <c r="J2534" s="12" t="s">
        <v>142</v>
      </c>
    </row>
    <row r="2535" spans="1:10" ht="84" x14ac:dyDescent="0.2">
      <c r="A2535" s="12" t="s">
        <v>92</v>
      </c>
      <c r="B2535" s="12">
        <v>0</v>
      </c>
      <c r="C2535" s="12">
        <v>0</v>
      </c>
      <c r="D2535" s="12">
        <v>0</v>
      </c>
      <c r="E2535" s="12"/>
      <c r="F2535" s="12"/>
      <c r="G2535" s="12" t="s">
        <v>26</v>
      </c>
      <c r="H2535" s="12">
        <v>8729260</v>
      </c>
      <c r="I2535" s="12" t="s">
        <v>1521</v>
      </c>
      <c r="J2535" s="12" t="s">
        <v>1522</v>
      </c>
    </row>
    <row r="2536" spans="1:10" ht="140" x14ac:dyDescent="0.2">
      <c r="A2536" s="12" t="s">
        <v>92</v>
      </c>
      <c r="B2536" s="12">
        <v>2</v>
      </c>
      <c r="C2536" s="12">
        <v>1</v>
      </c>
      <c r="D2536" s="12">
        <v>1</v>
      </c>
      <c r="E2536" s="12" t="s">
        <v>123</v>
      </c>
      <c r="F2536" s="12" t="s">
        <v>124</v>
      </c>
      <c r="G2536" s="12" t="s">
        <v>11</v>
      </c>
      <c r="H2536" s="12">
        <v>12113106</v>
      </c>
      <c r="I2536" s="12" t="s">
        <v>611</v>
      </c>
      <c r="J2536" s="12" t="s">
        <v>612</v>
      </c>
    </row>
    <row r="2537" spans="1:10" ht="140" x14ac:dyDescent="0.2">
      <c r="A2537" s="12" t="s">
        <v>92</v>
      </c>
      <c r="B2537" s="12">
        <v>1</v>
      </c>
      <c r="C2537" s="12">
        <v>1</v>
      </c>
      <c r="D2537" s="12">
        <v>0</v>
      </c>
      <c r="E2537" s="12" t="s">
        <v>25</v>
      </c>
      <c r="F2537" s="12"/>
      <c r="G2537" s="12" t="s">
        <v>11</v>
      </c>
      <c r="H2537" s="12">
        <v>5300000</v>
      </c>
      <c r="I2537" s="12" t="s">
        <v>35</v>
      </c>
      <c r="J2537" s="12" t="s">
        <v>36</v>
      </c>
    </row>
    <row r="2538" spans="1:10" ht="84" x14ac:dyDescent="0.2">
      <c r="A2538" s="12" t="s">
        <v>212</v>
      </c>
      <c r="B2538" s="12">
        <v>2</v>
      </c>
      <c r="C2538" s="12">
        <v>1</v>
      </c>
      <c r="D2538" s="12">
        <v>1</v>
      </c>
      <c r="E2538" s="12" t="s">
        <v>44</v>
      </c>
      <c r="F2538" s="12" t="s">
        <v>34</v>
      </c>
      <c r="G2538" s="12" t="s">
        <v>11</v>
      </c>
      <c r="H2538" s="12">
        <v>8035305</v>
      </c>
      <c r="I2538" s="12" t="s">
        <v>141</v>
      </c>
      <c r="J2538" s="12" t="s">
        <v>142</v>
      </c>
    </row>
    <row r="2539" spans="1:10" ht="70" x14ac:dyDescent="0.2">
      <c r="A2539" s="12" t="s">
        <v>50</v>
      </c>
      <c r="B2539" s="12">
        <v>2</v>
      </c>
      <c r="C2539" s="12">
        <v>1</v>
      </c>
      <c r="D2539" s="12">
        <v>1</v>
      </c>
      <c r="E2539" s="12" t="s">
        <v>341</v>
      </c>
      <c r="F2539" s="12" t="s">
        <v>34</v>
      </c>
      <c r="G2539" s="12" t="s">
        <v>11</v>
      </c>
      <c r="H2539" s="12">
        <v>12134922</v>
      </c>
      <c r="I2539" s="12" t="s">
        <v>131</v>
      </c>
      <c r="J2539" s="12" t="s">
        <v>132</v>
      </c>
    </row>
    <row r="2540" spans="1:10" ht="112" x14ac:dyDescent="0.2">
      <c r="A2540" s="12" t="s">
        <v>85</v>
      </c>
      <c r="B2540" s="12">
        <v>3</v>
      </c>
      <c r="C2540" s="12">
        <v>2</v>
      </c>
      <c r="D2540" s="12">
        <v>1</v>
      </c>
      <c r="E2540" s="12" t="s">
        <v>2110</v>
      </c>
      <c r="F2540" s="12" t="s">
        <v>34</v>
      </c>
      <c r="G2540" s="12" t="s">
        <v>11</v>
      </c>
      <c r="H2540" s="12">
        <v>13216513</v>
      </c>
      <c r="I2540" s="12" t="s">
        <v>131</v>
      </c>
      <c r="J2540" s="12" t="s">
        <v>132</v>
      </c>
    </row>
    <row r="2541" spans="1:10" ht="98" x14ac:dyDescent="0.2">
      <c r="A2541" s="12" t="s">
        <v>85</v>
      </c>
      <c r="B2541" s="12">
        <v>1</v>
      </c>
      <c r="C2541" s="12">
        <v>1</v>
      </c>
      <c r="D2541" s="12">
        <v>0</v>
      </c>
      <c r="E2541" s="12" t="s">
        <v>25</v>
      </c>
      <c r="F2541" s="12"/>
      <c r="G2541" s="12" t="s">
        <v>11</v>
      </c>
      <c r="H2541" s="12">
        <v>4842752</v>
      </c>
      <c r="I2541" s="12" t="s">
        <v>471</v>
      </c>
      <c r="J2541" s="12" t="s">
        <v>472</v>
      </c>
    </row>
    <row r="2542" spans="1:10" ht="98" x14ac:dyDescent="0.2">
      <c r="A2542" s="12" t="s">
        <v>105</v>
      </c>
      <c r="B2542" s="12">
        <v>1</v>
      </c>
      <c r="C2542" s="12">
        <v>1</v>
      </c>
      <c r="D2542" s="12">
        <v>0</v>
      </c>
      <c r="E2542" s="12" t="s">
        <v>351</v>
      </c>
      <c r="F2542" s="12"/>
      <c r="G2542" s="12" t="s">
        <v>11</v>
      </c>
      <c r="H2542" s="12">
        <v>4850433</v>
      </c>
      <c r="I2542" s="12" t="s">
        <v>5214</v>
      </c>
      <c r="J2542" s="12" t="s">
        <v>5215</v>
      </c>
    </row>
    <row r="2543" spans="1:10" ht="196" x14ac:dyDescent="0.2">
      <c r="A2543" s="12" t="s">
        <v>24</v>
      </c>
      <c r="B2543" s="12">
        <v>6</v>
      </c>
      <c r="C2543" s="12">
        <v>5</v>
      </c>
      <c r="D2543" s="12">
        <v>1</v>
      </c>
      <c r="E2543" s="12" t="s">
        <v>5432</v>
      </c>
      <c r="F2543" s="12" t="s">
        <v>34</v>
      </c>
      <c r="G2543" s="12" t="s">
        <v>11</v>
      </c>
      <c r="H2543" s="12">
        <v>9810086</v>
      </c>
      <c r="I2543" s="12" t="s">
        <v>646</v>
      </c>
      <c r="J2543" s="12" t="s">
        <v>647</v>
      </c>
    </row>
    <row r="2544" spans="1:10" ht="98" x14ac:dyDescent="0.2">
      <c r="A2544" s="12" t="s">
        <v>85</v>
      </c>
      <c r="B2544" s="12">
        <v>1</v>
      </c>
      <c r="C2544" s="12">
        <v>1</v>
      </c>
      <c r="D2544" s="12">
        <v>0</v>
      </c>
      <c r="E2544" s="12" t="s">
        <v>25</v>
      </c>
      <c r="F2544" s="12"/>
      <c r="G2544" s="12" t="s">
        <v>11</v>
      </c>
      <c r="H2544" s="12">
        <v>4500000</v>
      </c>
      <c r="I2544" s="12" t="s">
        <v>153</v>
      </c>
      <c r="J2544" s="12" t="s">
        <v>154</v>
      </c>
    </row>
    <row r="2545" spans="1:10" ht="112" x14ac:dyDescent="0.2">
      <c r="A2545" s="12" t="s">
        <v>85</v>
      </c>
      <c r="B2545" s="12">
        <v>2</v>
      </c>
      <c r="C2545" s="12">
        <v>1</v>
      </c>
      <c r="D2545" s="12">
        <v>1</v>
      </c>
      <c r="E2545" s="12" t="s">
        <v>273</v>
      </c>
      <c r="F2545" s="12" t="s">
        <v>34</v>
      </c>
      <c r="G2545" s="12" t="s">
        <v>11</v>
      </c>
      <c r="H2545" s="12">
        <v>5992572</v>
      </c>
      <c r="I2545" s="12" t="s">
        <v>274</v>
      </c>
      <c r="J2545" s="12" t="s">
        <v>275</v>
      </c>
    </row>
    <row r="2546" spans="1:10" ht="98" x14ac:dyDescent="0.2">
      <c r="A2546" s="12" t="s">
        <v>85</v>
      </c>
      <c r="B2546" s="12">
        <v>1</v>
      </c>
      <c r="C2546" s="12">
        <v>1</v>
      </c>
      <c r="D2546" s="12">
        <v>0</v>
      </c>
      <c r="E2546" s="12" t="s">
        <v>25</v>
      </c>
      <c r="F2546" s="12"/>
      <c r="G2546" s="12" t="s">
        <v>11</v>
      </c>
      <c r="H2546" s="12">
        <v>8031682</v>
      </c>
      <c r="I2546" s="12" t="s">
        <v>153</v>
      </c>
      <c r="J2546" s="12" t="s">
        <v>154</v>
      </c>
    </row>
    <row r="2547" spans="1:10" ht="56" x14ac:dyDescent="0.2">
      <c r="A2547" s="12" t="s">
        <v>85</v>
      </c>
      <c r="B2547" s="12">
        <v>1</v>
      </c>
      <c r="C2547" s="12">
        <v>1</v>
      </c>
      <c r="D2547" s="12">
        <v>0</v>
      </c>
      <c r="E2547" s="12" t="s">
        <v>25</v>
      </c>
      <c r="F2547" s="12"/>
      <c r="G2547" s="12" t="s">
        <v>11</v>
      </c>
      <c r="H2547" s="12">
        <v>11194602</v>
      </c>
      <c r="I2547" s="12" t="s">
        <v>2299</v>
      </c>
      <c r="J2547" s="12" t="s">
        <v>2300</v>
      </c>
    </row>
    <row r="2548" spans="1:10" ht="140" x14ac:dyDescent="0.2">
      <c r="A2548" s="12" t="s">
        <v>85</v>
      </c>
      <c r="B2548" s="12">
        <v>3</v>
      </c>
      <c r="C2548" s="12">
        <v>2</v>
      </c>
      <c r="D2548" s="12">
        <v>1</v>
      </c>
      <c r="E2548" s="12" t="s">
        <v>2314</v>
      </c>
      <c r="F2548" s="12" t="s">
        <v>124</v>
      </c>
      <c r="G2548" s="12" t="s">
        <v>11</v>
      </c>
      <c r="H2548" s="12">
        <v>5543000</v>
      </c>
      <c r="I2548" s="12" t="s">
        <v>2078</v>
      </c>
      <c r="J2548" s="12" t="s">
        <v>2079</v>
      </c>
    </row>
    <row r="2549" spans="1:10" ht="42" x14ac:dyDescent="0.2">
      <c r="A2549" s="12" t="s">
        <v>85</v>
      </c>
      <c r="B2549" s="12">
        <v>2</v>
      </c>
      <c r="C2549" s="12">
        <v>1</v>
      </c>
      <c r="D2549" s="12">
        <v>1</v>
      </c>
      <c r="E2549" s="12" t="s">
        <v>415</v>
      </c>
      <c r="F2549" s="12" t="s">
        <v>34</v>
      </c>
      <c r="G2549" s="12" t="s">
        <v>11</v>
      </c>
      <c r="H2549" s="12">
        <v>5273502</v>
      </c>
      <c r="I2549" s="12" t="s">
        <v>416</v>
      </c>
      <c r="J2549" s="12" t="s">
        <v>417</v>
      </c>
    </row>
    <row r="2550" spans="1:10" ht="126" x14ac:dyDescent="0.2">
      <c r="A2550" s="12" t="s">
        <v>85</v>
      </c>
      <c r="B2550" s="12">
        <v>1</v>
      </c>
      <c r="C2550" s="12">
        <v>1</v>
      </c>
      <c r="D2550" s="12">
        <v>0</v>
      </c>
      <c r="E2550" s="12" t="s">
        <v>25</v>
      </c>
      <c r="F2550" s="12"/>
      <c r="G2550" s="12" t="s">
        <v>26</v>
      </c>
      <c r="H2550" s="12">
        <v>9705501</v>
      </c>
      <c r="I2550" s="12" t="s">
        <v>27</v>
      </c>
      <c r="J2550" s="12" t="s">
        <v>28</v>
      </c>
    </row>
    <row r="2551" spans="1:10" ht="70" x14ac:dyDescent="0.2">
      <c r="A2551" s="12" t="s">
        <v>24</v>
      </c>
      <c r="B2551" s="12">
        <v>1</v>
      </c>
      <c r="C2551" s="12">
        <v>1</v>
      </c>
      <c r="D2551" s="12">
        <v>0</v>
      </c>
      <c r="E2551" s="12" t="s">
        <v>368</v>
      </c>
      <c r="F2551" s="12"/>
      <c r="G2551" s="12" t="s">
        <v>11</v>
      </c>
      <c r="H2551" s="12">
        <v>10223177</v>
      </c>
      <c r="I2551" s="12" t="s">
        <v>191</v>
      </c>
      <c r="J2551" s="12" t="s">
        <v>192</v>
      </c>
    </row>
    <row r="2552" spans="1:10" ht="112" x14ac:dyDescent="0.2">
      <c r="A2552" s="12" t="s">
        <v>92</v>
      </c>
      <c r="B2552" s="12">
        <v>2</v>
      </c>
      <c r="C2552" s="12">
        <v>1</v>
      </c>
      <c r="D2552" s="12">
        <v>1</v>
      </c>
      <c r="E2552" s="12" t="s">
        <v>1776</v>
      </c>
      <c r="F2552" s="12" t="s">
        <v>34</v>
      </c>
      <c r="G2552" s="12" t="s">
        <v>11</v>
      </c>
      <c r="H2552" s="12">
        <v>5541503</v>
      </c>
      <c r="I2552" s="12" t="s">
        <v>5233</v>
      </c>
      <c r="J2552" s="12" t="s">
        <v>5234</v>
      </c>
    </row>
    <row r="2553" spans="1:10" ht="98" x14ac:dyDescent="0.2">
      <c r="A2553" s="12" t="s">
        <v>92</v>
      </c>
      <c r="B2553" s="12">
        <v>2</v>
      </c>
      <c r="C2553" s="12">
        <v>1</v>
      </c>
      <c r="D2553" s="12">
        <v>1</v>
      </c>
      <c r="E2553" s="12" t="s">
        <v>1366</v>
      </c>
      <c r="F2553" s="12" t="s">
        <v>594</v>
      </c>
      <c r="G2553" s="12" t="s">
        <v>11</v>
      </c>
      <c r="H2553" s="12">
        <v>10613729</v>
      </c>
      <c r="I2553" s="12" t="s">
        <v>2436</v>
      </c>
      <c r="J2553" s="12" t="s">
        <v>2437</v>
      </c>
    </row>
    <row r="2554" spans="1:10" ht="84" x14ac:dyDescent="0.2">
      <c r="A2554" s="12" t="s">
        <v>92</v>
      </c>
      <c r="B2554" s="12">
        <v>2</v>
      </c>
      <c r="C2554" s="12">
        <v>1</v>
      </c>
      <c r="D2554" s="12">
        <v>1</v>
      </c>
      <c r="E2554" s="12" t="s">
        <v>5241</v>
      </c>
      <c r="F2554" s="12" t="s">
        <v>124</v>
      </c>
      <c r="G2554" s="12" t="s">
        <v>11</v>
      </c>
      <c r="H2554" s="12">
        <v>9240310</v>
      </c>
      <c r="I2554" s="12" t="s">
        <v>5242</v>
      </c>
      <c r="J2554" s="12" t="s">
        <v>5243</v>
      </c>
    </row>
    <row r="2555" spans="1:10" ht="70" x14ac:dyDescent="0.2">
      <c r="A2555" s="12" t="s">
        <v>92</v>
      </c>
      <c r="B2555" s="12">
        <v>1</v>
      </c>
      <c r="C2555" s="12">
        <v>1</v>
      </c>
      <c r="D2555" s="12">
        <v>0</v>
      </c>
      <c r="E2555" s="12" t="s">
        <v>2021</v>
      </c>
      <c r="F2555" s="12"/>
      <c r="G2555" s="12" t="s">
        <v>11</v>
      </c>
      <c r="H2555" s="12">
        <v>11771903</v>
      </c>
      <c r="I2555" s="12" t="s">
        <v>5433</v>
      </c>
      <c r="J2555" s="12" t="s">
        <v>5434</v>
      </c>
    </row>
    <row r="2556" spans="1:10" ht="84" x14ac:dyDescent="0.2">
      <c r="A2556" s="12" t="s">
        <v>582</v>
      </c>
      <c r="B2556" s="12">
        <v>3</v>
      </c>
      <c r="C2556" s="12">
        <v>2</v>
      </c>
      <c r="D2556" s="12">
        <v>1</v>
      </c>
      <c r="E2556" s="12" t="s">
        <v>40</v>
      </c>
      <c r="F2556" s="12" t="s">
        <v>34</v>
      </c>
      <c r="G2556" s="12" t="s">
        <v>11</v>
      </c>
      <c r="H2556" s="12">
        <v>3169296</v>
      </c>
      <c r="I2556" s="12" t="s">
        <v>141</v>
      </c>
      <c r="J2556" s="12" t="s">
        <v>142</v>
      </c>
    </row>
    <row r="2557" spans="1:10" ht="70" x14ac:dyDescent="0.2">
      <c r="A2557" s="12" t="s">
        <v>212</v>
      </c>
      <c r="B2557" s="12">
        <v>1</v>
      </c>
      <c r="C2557" s="12">
        <v>1</v>
      </c>
      <c r="D2557" s="12">
        <v>0</v>
      </c>
      <c r="E2557" s="12" t="s">
        <v>123</v>
      </c>
      <c r="F2557" s="12"/>
      <c r="G2557" s="12" t="s">
        <v>11</v>
      </c>
      <c r="H2557" s="12">
        <v>8088568</v>
      </c>
      <c r="I2557" s="12" t="s">
        <v>125</v>
      </c>
      <c r="J2557" s="12" t="s">
        <v>126</v>
      </c>
    </row>
    <row r="2558" spans="1:10" ht="42" x14ac:dyDescent="0.2">
      <c r="A2558" s="12" t="s">
        <v>92</v>
      </c>
      <c r="B2558" s="12">
        <v>0</v>
      </c>
      <c r="C2558" s="12">
        <v>0</v>
      </c>
      <c r="D2558" s="12">
        <v>0</v>
      </c>
      <c r="E2558" s="12"/>
      <c r="F2558" s="12"/>
      <c r="G2558" s="12" t="s">
        <v>11</v>
      </c>
      <c r="H2558" s="12">
        <v>5644973</v>
      </c>
      <c r="I2558" s="12" t="s">
        <v>1136</v>
      </c>
      <c r="J2558" s="12" t="s">
        <v>1137</v>
      </c>
    </row>
  </sheetData>
  <autoFilter ref="A1:J2558" xr:uid="{74BD8F0D-65CF-46A3-B3DC-4BE42A2F057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1E187-C973-42B6-AE51-FFB852F70A95}">
  <dimension ref="A1:K3780"/>
  <sheetViews>
    <sheetView workbookViewId="0">
      <selection activeCell="F25" sqref="F25"/>
    </sheetView>
  </sheetViews>
  <sheetFormatPr baseColWidth="10" defaultColWidth="8.83203125" defaultRowHeight="15" x14ac:dyDescent="0.2"/>
  <cols>
    <col min="1" max="1" width="8" bestFit="1" customWidth="1"/>
    <col min="2" max="2" width="17.83203125" style="2" bestFit="1" customWidth="1"/>
    <col min="3" max="3" width="14.6640625" style="2" bestFit="1" customWidth="1"/>
    <col min="4" max="4" width="8.1640625" style="2" bestFit="1" customWidth="1"/>
    <col min="5" max="5" width="7.5" style="2" bestFit="1" customWidth="1"/>
    <col min="6" max="6" width="55.1640625" style="2" customWidth="1"/>
    <col min="7" max="7" width="32.6640625" style="2" bestFit="1" customWidth="1"/>
    <col min="8" max="8" width="12" style="2" bestFit="1" customWidth="1"/>
    <col min="9" max="9" width="15" style="2" bestFit="1" customWidth="1"/>
    <col min="10" max="10" width="8.1640625" style="2" bestFit="1" customWidth="1"/>
    <col min="11" max="11" width="94.83203125" style="2" bestFit="1" customWidth="1"/>
  </cols>
  <sheetData>
    <row r="1" spans="1:11" ht="56.75" customHeight="1" x14ac:dyDescent="0.2">
      <c r="A1" s="13" t="s">
        <v>5435</v>
      </c>
      <c r="B1" s="9" t="s">
        <v>5274</v>
      </c>
      <c r="C1" s="1" t="s">
        <v>0</v>
      </c>
      <c r="D1" s="1" t="s">
        <v>1</v>
      </c>
      <c r="E1" s="1" t="s">
        <v>2</v>
      </c>
      <c r="F1" s="9" t="s">
        <v>5275</v>
      </c>
      <c r="G1" s="9" t="s">
        <v>5276</v>
      </c>
      <c r="H1" s="1" t="s">
        <v>5</v>
      </c>
      <c r="I1" s="1" t="s">
        <v>6</v>
      </c>
      <c r="J1" s="9" t="s">
        <v>5272</v>
      </c>
      <c r="K1" s="9" t="s">
        <v>5273</v>
      </c>
    </row>
    <row r="2" spans="1:11" x14ac:dyDescent="0.2">
      <c r="A2" s="2">
        <v>1</v>
      </c>
      <c r="B2" s="2" t="s">
        <v>9</v>
      </c>
      <c r="C2" s="2">
        <v>1</v>
      </c>
      <c r="D2" s="2">
        <v>1</v>
      </c>
      <c r="E2" s="2">
        <v>0</v>
      </c>
      <c r="F2" s="2" t="s">
        <v>10</v>
      </c>
      <c r="G2" s="2">
        <v>0</v>
      </c>
      <c r="H2" s="2" t="s">
        <v>11</v>
      </c>
      <c r="I2" s="2">
        <v>4856686</v>
      </c>
      <c r="J2" s="2" t="s">
        <v>12</v>
      </c>
      <c r="K2" s="2" t="s">
        <v>13</v>
      </c>
    </row>
    <row r="3" spans="1:11" x14ac:dyDescent="0.2">
      <c r="A3" s="2">
        <v>2</v>
      </c>
      <c r="B3" s="2" t="s">
        <v>17</v>
      </c>
      <c r="C3" s="2">
        <v>2</v>
      </c>
      <c r="D3" s="2">
        <v>2</v>
      </c>
      <c r="E3" s="2">
        <v>0</v>
      </c>
      <c r="F3" s="2" t="s">
        <v>18</v>
      </c>
      <c r="G3" s="2">
        <v>0</v>
      </c>
      <c r="H3" s="2" t="s">
        <v>11</v>
      </c>
      <c r="I3" s="2">
        <v>4924636</v>
      </c>
      <c r="J3" s="2" t="s">
        <v>19</v>
      </c>
      <c r="K3" s="2" t="s">
        <v>20</v>
      </c>
    </row>
    <row r="4" spans="1:11" x14ac:dyDescent="0.2">
      <c r="A4" s="2">
        <v>3</v>
      </c>
      <c r="B4" s="2" t="s">
        <v>24</v>
      </c>
      <c r="C4" s="2">
        <v>1</v>
      </c>
      <c r="D4" s="2">
        <v>1</v>
      </c>
      <c r="E4" s="2">
        <v>0</v>
      </c>
      <c r="F4" s="2" t="s">
        <v>25</v>
      </c>
      <c r="G4" s="2">
        <v>0</v>
      </c>
      <c r="H4" s="2" t="s">
        <v>26</v>
      </c>
      <c r="I4" s="2">
        <v>2436004</v>
      </c>
      <c r="J4" s="2" t="s">
        <v>27</v>
      </c>
      <c r="K4" s="2" t="s">
        <v>28</v>
      </c>
    </row>
    <row r="5" spans="1:11" x14ac:dyDescent="0.2">
      <c r="A5" s="2">
        <v>4</v>
      </c>
      <c r="B5" s="2" t="s">
        <v>32</v>
      </c>
      <c r="C5" s="2">
        <v>2</v>
      </c>
      <c r="D5" s="2">
        <v>1</v>
      </c>
      <c r="E5" s="2">
        <v>1</v>
      </c>
      <c r="F5" s="2" t="s">
        <v>33</v>
      </c>
      <c r="G5" s="2" t="s">
        <v>34</v>
      </c>
      <c r="H5" s="2" t="s">
        <v>11</v>
      </c>
      <c r="I5" s="2">
        <v>8681781</v>
      </c>
      <c r="J5" s="2" t="s">
        <v>35</v>
      </c>
      <c r="K5" s="2" t="s">
        <v>36</v>
      </c>
    </row>
    <row r="6" spans="1:11" x14ac:dyDescent="0.2">
      <c r="A6" s="2">
        <v>5</v>
      </c>
      <c r="B6" s="2" t="s">
        <v>9</v>
      </c>
      <c r="C6" s="2">
        <v>3</v>
      </c>
      <c r="D6" s="2">
        <v>2</v>
      </c>
      <c r="E6" s="2">
        <v>1</v>
      </c>
      <c r="F6" s="2" t="s">
        <v>40</v>
      </c>
      <c r="G6" s="2" t="s">
        <v>34</v>
      </c>
      <c r="H6" s="2" t="s">
        <v>11</v>
      </c>
      <c r="I6" s="2">
        <v>6016097</v>
      </c>
      <c r="J6" s="2" t="s">
        <v>35</v>
      </c>
      <c r="K6" s="2" t="s">
        <v>36</v>
      </c>
    </row>
    <row r="7" spans="1:11" x14ac:dyDescent="0.2">
      <c r="A7" s="2">
        <v>6</v>
      </c>
      <c r="B7" s="2" t="s">
        <v>32</v>
      </c>
      <c r="C7" s="2">
        <v>2</v>
      </c>
      <c r="D7" s="2">
        <v>1</v>
      </c>
      <c r="E7" s="2">
        <v>1</v>
      </c>
      <c r="F7" s="2" t="s">
        <v>44</v>
      </c>
      <c r="G7" s="2" t="s">
        <v>34</v>
      </c>
      <c r="H7" s="2" t="s">
        <v>11</v>
      </c>
      <c r="I7" s="2">
        <v>6992479</v>
      </c>
      <c r="J7" s="2" t="s">
        <v>45</v>
      </c>
      <c r="K7" s="2" t="s">
        <v>46</v>
      </c>
    </row>
    <row r="8" spans="1:11" x14ac:dyDescent="0.2">
      <c r="A8" s="2">
        <v>7</v>
      </c>
      <c r="B8" s="2" t="s">
        <v>50</v>
      </c>
      <c r="C8" s="2">
        <v>2</v>
      </c>
      <c r="D8" s="2">
        <v>1</v>
      </c>
      <c r="E8" s="2">
        <v>1</v>
      </c>
      <c r="F8" s="2" t="s">
        <v>51</v>
      </c>
      <c r="G8" s="2" t="s">
        <v>52</v>
      </c>
      <c r="H8" s="2" t="s">
        <v>11</v>
      </c>
      <c r="I8" s="2">
        <v>5594285</v>
      </c>
      <c r="J8" s="2" t="s">
        <v>53</v>
      </c>
      <c r="K8" s="2" t="s">
        <v>54</v>
      </c>
    </row>
    <row r="9" spans="1:11" x14ac:dyDescent="0.2">
      <c r="A9" s="2">
        <v>8</v>
      </c>
      <c r="B9" s="2" t="s">
        <v>50</v>
      </c>
      <c r="C9" s="2">
        <v>1</v>
      </c>
      <c r="D9" s="2">
        <v>1</v>
      </c>
      <c r="E9" s="2">
        <v>0</v>
      </c>
      <c r="F9" s="2" t="s">
        <v>25</v>
      </c>
      <c r="G9" s="2">
        <v>0</v>
      </c>
      <c r="H9" s="2" t="s">
        <v>11</v>
      </c>
      <c r="I9" s="2">
        <v>11936458</v>
      </c>
      <c r="J9" s="2" t="s">
        <v>58</v>
      </c>
      <c r="K9" s="2" t="s">
        <v>59</v>
      </c>
    </row>
    <row r="10" spans="1:11" x14ac:dyDescent="0.2">
      <c r="A10" s="2">
        <v>9</v>
      </c>
      <c r="B10" s="2" t="s">
        <v>64</v>
      </c>
      <c r="C10" s="2">
        <v>1</v>
      </c>
      <c r="D10" s="2">
        <v>1</v>
      </c>
      <c r="E10" s="2">
        <v>0</v>
      </c>
      <c r="F10" s="2" t="s">
        <v>65</v>
      </c>
      <c r="G10" s="2">
        <v>0</v>
      </c>
      <c r="H10" s="2" t="s">
        <v>11</v>
      </c>
      <c r="I10" s="2">
        <v>6263928</v>
      </c>
      <c r="J10" s="2" t="s">
        <v>66</v>
      </c>
      <c r="K10" s="2" t="s">
        <v>67</v>
      </c>
    </row>
    <row r="11" spans="1:11" x14ac:dyDescent="0.2">
      <c r="A11" s="2">
        <v>10</v>
      </c>
      <c r="B11" s="2" t="s">
        <v>9</v>
      </c>
      <c r="C11" s="2">
        <v>2</v>
      </c>
      <c r="D11" s="2">
        <v>2</v>
      </c>
      <c r="E11" s="2">
        <v>0</v>
      </c>
      <c r="F11" s="2" t="s">
        <v>71</v>
      </c>
      <c r="G11" s="2">
        <v>0</v>
      </c>
      <c r="H11" s="2" t="s">
        <v>11</v>
      </c>
      <c r="I11" s="2">
        <v>8047542</v>
      </c>
      <c r="J11" s="2" t="s">
        <v>72</v>
      </c>
      <c r="K11" s="2" t="s">
        <v>73</v>
      </c>
    </row>
    <row r="12" spans="1:11" x14ac:dyDescent="0.2">
      <c r="A12" s="2">
        <v>11</v>
      </c>
      <c r="B12" s="2" t="s">
        <v>77</v>
      </c>
      <c r="C12" s="2">
        <v>3</v>
      </c>
      <c r="D12" s="2">
        <v>2</v>
      </c>
      <c r="E12" s="2">
        <v>1</v>
      </c>
      <c r="F12" s="2" t="s">
        <v>78</v>
      </c>
      <c r="G12" s="2" t="s">
        <v>79</v>
      </c>
      <c r="H12" s="2" t="s">
        <v>11</v>
      </c>
      <c r="I12" s="2">
        <v>6731751</v>
      </c>
      <c r="J12" s="2" t="s">
        <v>80</v>
      </c>
      <c r="K12" s="2" t="s">
        <v>81</v>
      </c>
    </row>
    <row r="13" spans="1:11" x14ac:dyDescent="0.2">
      <c r="A13" s="2">
        <v>12</v>
      </c>
      <c r="B13" s="2" t="s">
        <v>85</v>
      </c>
      <c r="C13" s="2">
        <v>3</v>
      </c>
      <c r="D13" s="2">
        <v>1</v>
      </c>
      <c r="E13" s="2">
        <v>2</v>
      </c>
      <c r="F13" s="2" t="s">
        <v>25</v>
      </c>
      <c r="G13" s="2" t="s">
        <v>86</v>
      </c>
      <c r="H13" s="2" t="s">
        <v>11</v>
      </c>
      <c r="I13" s="2">
        <v>14182499</v>
      </c>
      <c r="J13" s="2" t="s">
        <v>87</v>
      </c>
      <c r="K13" s="2" t="s">
        <v>88</v>
      </c>
    </row>
    <row r="14" spans="1:11" x14ac:dyDescent="0.2">
      <c r="A14" s="2">
        <v>13</v>
      </c>
      <c r="B14" s="2" t="s">
        <v>92</v>
      </c>
      <c r="C14" s="2">
        <v>1</v>
      </c>
      <c r="D14" s="2">
        <v>1</v>
      </c>
      <c r="E14" s="2">
        <v>0</v>
      </c>
      <c r="F14" s="2" t="s">
        <v>93</v>
      </c>
      <c r="G14" s="2">
        <v>0</v>
      </c>
      <c r="H14" s="2" t="s">
        <v>11</v>
      </c>
      <c r="I14" s="2">
        <v>3393442</v>
      </c>
      <c r="J14" s="2" t="s">
        <v>94</v>
      </c>
      <c r="K14" s="2" t="s">
        <v>95</v>
      </c>
    </row>
    <row r="15" spans="1:11" x14ac:dyDescent="0.2">
      <c r="A15" s="2">
        <v>14</v>
      </c>
      <c r="B15" s="2" t="s">
        <v>99</v>
      </c>
      <c r="C15" s="2">
        <v>1</v>
      </c>
      <c r="D15" s="2">
        <v>1</v>
      </c>
      <c r="E15" s="2">
        <v>0</v>
      </c>
      <c r="F15" s="2" t="s">
        <v>65</v>
      </c>
      <c r="G15" s="2">
        <v>0</v>
      </c>
      <c r="H15" s="2" t="s">
        <v>11</v>
      </c>
      <c r="I15" s="2">
        <v>13359489</v>
      </c>
      <c r="J15" s="2" t="s">
        <v>66</v>
      </c>
      <c r="K15" s="2" t="s">
        <v>67</v>
      </c>
    </row>
    <row r="16" spans="1:11" x14ac:dyDescent="0.2">
      <c r="A16" s="2">
        <v>15</v>
      </c>
      <c r="B16" s="2" t="s">
        <v>101</v>
      </c>
      <c r="C16" s="2">
        <v>1</v>
      </c>
      <c r="D16" s="2">
        <v>1</v>
      </c>
      <c r="E16" s="2">
        <v>0</v>
      </c>
      <c r="F16" s="2" t="s">
        <v>25</v>
      </c>
      <c r="G16" s="2">
        <v>0</v>
      </c>
      <c r="H16" s="2" t="s">
        <v>26</v>
      </c>
      <c r="I16" s="2">
        <v>5374389</v>
      </c>
      <c r="J16" s="2" t="s">
        <v>19</v>
      </c>
      <c r="K16" s="2" t="s">
        <v>20</v>
      </c>
    </row>
    <row r="17" spans="1:11" x14ac:dyDescent="0.2">
      <c r="A17" s="2">
        <v>16</v>
      </c>
      <c r="B17" s="2" t="s">
        <v>105</v>
      </c>
      <c r="C17" s="2">
        <v>2</v>
      </c>
      <c r="D17" s="2">
        <v>1</v>
      </c>
      <c r="E17" s="2">
        <v>1</v>
      </c>
      <c r="F17" s="2" t="s">
        <v>106</v>
      </c>
      <c r="G17" s="2" t="s">
        <v>34</v>
      </c>
      <c r="H17" s="2" t="s">
        <v>11</v>
      </c>
      <c r="I17" s="2">
        <v>5289024</v>
      </c>
      <c r="J17" s="2" t="s">
        <v>107</v>
      </c>
      <c r="K17" s="2" t="s">
        <v>108</v>
      </c>
    </row>
    <row r="18" spans="1:11" x14ac:dyDescent="0.2">
      <c r="A18" s="2">
        <v>17</v>
      </c>
      <c r="B18" s="2" t="s">
        <v>9</v>
      </c>
      <c r="C18" s="2">
        <v>2</v>
      </c>
      <c r="D18" s="2">
        <v>1</v>
      </c>
      <c r="E18" s="2">
        <v>1</v>
      </c>
      <c r="F18" s="2" t="s">
        <v>25</v>
      </c>
      <c r="G18" s="2" t="s">
        <v>52</v>
      </c>
      <c r="H18" s="2" t="s">
        <v>26</v>
      </c>
      <c r="I18" s="2">
        <v>11078580</v>
      </c>
      <c r="J18" s="2" t="s">
        <v>112</v>
      </c>
      <c r="K18" s="2" t="s">
        <v>113</v>
      </c>
    </row>
    <row r="19" spans="1:11" x14ac:dyDescent="0.2">
      <c r="A19" s="2">
        <v>18</v>
      </c>
      <c r="B19" s="2" t="s">
        <v>117</v>
      </c>
      <c r="C19" s="2">
        <v>1</v>
      </c>
      <c r="D19" s="2">
        <v>1</v>
      </c>
      <c r="E19" s="2">
        <v>0</v>
      </c>
      <c r="F19" s="2" t="s">
        <v>65</v>
      </c>
      <c r="G19" s="2">
        <v>0</v>
      </c>
      <c r="H19" s="2" t="s">
        <v>11</v>
      </c>
      <c r="I19" s="2">
        <v>4491994</v>
      </c>
      <c r="J19" s="2" t="s">
        <v>118</v>
      </c>
      <c r="K19" s="2" t="s">
        <v>119</v>
      </c>
    </row>
    <row r="20" spans="1:11" x14ac:dyDescent="0.2">
      <c r="A20" s="2">
        <v>19</v>
      </c>
      <c r="B20" s="2" t="s">
        <v>24</v>
      </c>
      <c r="C20" s="2">
        <v>2</v>
      </c>
      <c r="D20" s="2">
        <v>1</v>
      </c>
      <c r="E20" s="2">
        <v>1</v>
      </c>
      <c r="F20" s="2" t="s">
        <v>123</v>
      </c>
      <c r="G20" s="2" t="s">
        <v>124</v>
      </c>
      <c r="H20" s="2" t="s">
        <v>11</v>
      </c>
      <c r="I20" s="2">
        <v>9230715</v>
      </c>
      <c r="J20" s="2" t="s">
        <v>125</v>
      </c>
      <c r="K20" s="2" t="s">
        <v>126</v>
      </c>
    </row>
    <row r="21" spans="1:11" x14ac:dyDescent="0.2">
      <c r="A21" s="2">
        <v>20</v>
      </c>
      <c r="B21" s="2" t="s">
        <v>9</v>
      </c>
      <c r="C21" s="2">
        <v>2</v>
      </c>
      <c r="D21" s="2">
        <v>1</v>
      </c>
      <c r="E21" s="2">
        <v>1</v>
      </c>
      <c r="F21" s="2" t="s">
        <v>130</v>
      </c>
      <c r="G21" s="2" t="s">
        <v>34</v>
      </c>
      <c r="H21" s="2" t="s">
        <v>11</v>
      </c>
      <c r="I21" s="2">
        <v>11338708</v>
      </c>
      <c r="J21" s="2" t="s">
        <v>131</v>
      </c>
      <c r="K21" s="2" t="s">
        <v>132</v>
      </c>
    </row>
    <row r="22" spans="1:11" x14ac:dyDescent="0.2">
      <c r="A22" s="2">
        <v>21</v>
      </c>
      <c r="B22" s="2" t="s">
        <v>117</v>
      </c>
      <c r="C22" s="2">
        <v>1</v>
      </c>
      <c r="D22" s="2">
        <v>1</v>
      </c>
      <c r="E22" s="2">
        <v>0</v>
      </c>
      <c r="F22" s="2" t="s">
        <v>25</v>
      </c>
      <c r="G22" s="2">
        <v>0</v>
      </c>
      <c r="H22" s="2" t="s">
        <v>11</v>
      </c>
      <c r="I22" s="2">
        <v>7822894</v>
      </c>
      <c r="J22" s="2" t="s">
        <v>136</v>
      </c>
      <c r="K22" s="2" t="s">
        <v>137</v>
      </c>
    </row>
    <row r="23" spans="1:11" x14ac:dyDescent="0.2">
      <c r="A23" s="2">
        <v>22</v>
      </c>
      <c r="B23" s="2" t="s">
        <v>32</v>
      </c>
      <c r="C23" s="2">
        <v>2</v>
      </c>
      <c r="D23" s="2">
        <v>1</v>
      </c>
      <c r="E23" s="2">
        <v>1</v>
      </c>
      <c r="F23" s="2" t="s">
        <v>44</v>
      </c>
      <c r="G23" s="2" t="s">
        <v>34</v>
      </c>
      <c r="H23" s="2" t="s">
        <v>11</v>
      </c>
      <c r="I23" s="2">
        <v>589034</v>
      </c>
      <c r="J23" s="2" t="s">
        <v>141</v>
      </c>
      <c r="K23" s="2" t="s">
        <v>142</v>
      </c>
    </row>
    <row r="24" spans="1:11" x14ac:dyDescent="0.2">
      <c r="A24" s="2">
        <v>23</v>
      </c>
      <c r="B24" s="2" t="s">
        <v>143</v>
      </c>
      <c r="C24" s="2">
        <v>1</v>
      </c>
      <c r="D24" s="2">
        <v>0</v>
      </c>
      <c r="E24" s="2">
        <v>1</v>
      </c>
      <c r="F24" s="2">
        <v>0</v>
      </c>
      <c r="G24" s="2" t="s">
        <v>52</v>
      </c>
      <c r="H24" s="2" t="s">
        <v>26</v>
      </c>
      <c r="I24" s="2">
        <v>8992197</v>
      </c>
      <c r="J24" s="2" t="s">
        <v>144</v>
      </c>
      <c r="K24" s="2" t="s">
        <v>145</v>
      </c>
    </row>
    <row r="25" spans="1:11" x14ac:dyDescent="0.2">
      <c r="A25" s="2">
        <v>24</v>
      </c>
      <c r="B25" s="2" t="s">
        <v>105</v>
      </c>
      <c r="C25" s="2">
        <v>1</v>
      </c>
      <c r="D25" s="2">
        <v>1</v>
      </c>
      <c r="E25" s="2">
        <v>0</v>
      </c>
      <c r="F25" s="2" t="s">
        <v>149</v>
      </c>
      <c r="G25" s="2">
        <v>0</v>
      </c>
      <c r="H25" s="2" t="s">
        <v>26</v>
      </c>
      <c r="I25" s="2">
        <v>9322094</v>
      </c>
      <c r="J25" s="2" t="s">
        <v>150</v>
      </c>
      <c r="K25" s="2" t="s">
        <v>151</v>
      </c>
    </row>
    <row r="26" spans="1:11" x14ac:dyDescent="0.2">
      <c r="A26" s="2">
        <v>25</v>
      </c>
      <c r="B26" s="2" t="s">
        <v>32</v>
      </c>
      <c r="C26" s="2">
        <v>1</v>
      </c>
      <c r="D26" s="2">
        <v>1</v>
      </c>
      <c r="E26" s="2">
        <v>0</v>
      </c>
      <c r="F26" s="2" t="s">
        <v>25</v>
      </c>
      <c r="G26" s="2">
        <v>0</v>
      </c>
      <c r="H26" s="2" t="s">
        <v>11</v>
      </c>
      <c r="I26" s="2">
        <v>4976678</v>
      </c>
      <c r="J26" s="2" t="s">
        <v>153</v>
      </c>
      <c r="K26" s="2" t="s">
        <v>154</v>
      </c>
    </row>
    <row r="27" spans="1:11" x14ac:dyDescent="0.2">
      <c r="A27" s="2">
        <v>26</v>
      </c>
      <c r="B27" s="2" t="s">
        <v>9</v>
      </c>
      <c r="C27" s="2">
        <v>2</v>
      </c>
      <c r="D27" s="2">
        <v>1</v>
      </c>
      <c r="E27" s="2">
        <v>1</v>
      </c>
      <c r="F27" s="2" t="s">
        <v>158</v>
      </c>
      <c r="G27" s="2" t="s">
        <v>159</v>
      </c>
      <c r="H27" s="2" t="s">
        <v>26</v>
      </c>
      <c r="I27" s="2">
        <v>4501344</v>
      </c>
      <c r="J27" s="2" t="s">
        <v>160</v>
      </c>
      <c r="K27" s="2" t="s">
        <v>161</v>
      </c>
    </row>
    <row r="28" spans="1:11" x14ac:dyDescent="0.2">
      <c r="A28" s="2">
        <v>27</v>
      </c>
      <c r="B28" s="2" t="s">
        <v>9</v>
      </c>
      <c r="C28" s="2">
        <v>1</v>
      </c>
      <c r="D28" s="2">
        <v>0</v>
      </c>
      <c r="E28" s="2">
        <v>1</v>
      </c>
      <c r="F28" s="2">
        <v>0</v>
      </c>
      <c r="G28" s="2" t="s">
        <v>52</v>
      </c>
      <c r="H28" s="2" t="s">
        <v>26</v>
      </c>
      <c r="I28" s="2">
        <v>15273441</v>
      </c>
      <c r="J28" s="2" t="s">
        <v>164</v>
      </c>
      <c r="K28" s="2" t="s">
        <v>165</v>
      </c>
    </row>
    <row r="29" spans="1:11" x14ac:dyDescent="0.2">
      <c r="A29" s="2">
        <v>28</v>
      </c>
      <c r="B29" s="2" t="s">
        <v>32</v>
      </c>
      <c r="C29" s="2">
        <v>2</v>
      </c>
      <c r="D29" s="2">
        <v>1</v>
      </c>
      <c r="E29" s="2">
        <v>1</v>
      </c>
      <c r="F29" s="2" t="s">
        <v>166</v>
      </c>
      <c r="G29" s="2" t="s">
        <v>34</v>
      </c>
      <c r="H29" s="2" t="s">
        <v>11</v>
      </c>
      <c r="I29" s="2">
        <v>7503169</v>
      </c>
      <c r="J29" s="2" t="s">
        <v>167</v>
      </c>
      <c r="K29" s="2" t="s">
        <v>168</v>
      </c>
    </row>
    <row r="30" spans="1:11" x14ac:dyDescent="0.2">
      <c r="A30" s="2">
        <v>29</v>
      </c>
      <c r="B30" s="2" t="s">
        <v>32</v>
      </c>
      <c r="C30" s="2">
        <v>2</v>
      </c>
      <c r="D30" s="2">
        <v>2</v>
      </c>
      <c r="E30" s="2">
        <v>0</v>
      </c>
      <c r="F30" s="2" t="s">
        <v>172</v>
      </c>
      <c r="G30" s="2">
        <v>0</v>
      </c>
      <c r="H30" s="2" t="s">
        <v>26</v>
      </c>
      <c r="I30" s="2">
        <v>7156336</v>
      </c>
      <c r="J30" s="2" t="s">
        <v>27</v>
      </c>
      <c r="K30" s="2" t="s">
        <v>28</v>
      </c>
    </row>
    <row r="31" spans="1:11" x14ac:dyDescent="0.2">
      <c r="A31" s="2">
        <v>30</v>
      </c>
      <c r="B31" s="2" t="s">
        <v>9</v>
      </c>
      <c r="C31" s="2">
        <v>2</v>
      </c>
      <c r="D31" s="2">
        <v>1</v>
      </c>
      <c r="E31" s="2">
        <v>1</v>
      </c>
      <c r="F31" s="2" t="s">
        <v>10</v>
      </c>
      <c r="G31" s="2" t="s">
        <v>159</v>
      </c>
      <c r="H31" s="2" t="s">
        <v>11</v>
      </c>
      <c r="I31" s="2">
        <v>8574246</v>
      </c>
      <c r="J31" s="2" t="s">
        <v>12</v>
      </c>
      <c r="K31" s="2" t="s">
        <v>13</v>
      </c>
    </row>
    <row r="32" spans="1:11" x14ac:dyDescent="0.2">
      <c r="A32" s="2">
        <v>31</v>
      </c>
      <c r="B32" s="2" t="s">
        <v>117</v>
      </c>
      <c r="C32" s="2">
        <v>2</v>
      </c>
      <c r="D32" s="2">
        <v>0</v>
      </c>
      <c r="E32" s="2">
        <v>2</v>
      </c>
      <c r="F32" s="2">
        <v>0</v>
      </c>
      <c r="G32" s="2" t="s">
        <v>179</v>
      </c>
      <c r="H32" s="2" t="s">
        <v>26</v>
      </c>
      <c r="I32" s="2">
        <v>4933148</v>
      </c>
      <c r="J32" s="2" t="s">
        <v>180</v>
      </c>
      <c r="K32" s="2" t="s">
        <v>181</v>
      </c>
    </row>
    <row r="33" spans="1:11" x14ac:dyDescent="0.2">
      <c r="A33" s="2">
        <v>32</v>
      </c>
      <c r="B33" s="2" t="s">
        <v>24</v>
      </c>
      <c r="C33" s="2">
        <v>3</v>
      </c>
      <c r="D33" s="2">
        <v>2</v>
      </c>
      <c r="E33" s="2">
        <v>1</v>
      </c>
      <c r="F33" s="2" t="s">
        <v>185</v>
      </c>
      <c r="G33" s="2" t="s">
        <v>34</v>
      </c>
      <c r="H33" s="2" t="s">
        <v>11</v>
      </c>
      <c r="I33" s="2">
        <v>6933440</v>
      </c>
      <c r="J33" s="2" t="s">
        <v>186</v>
      </c>
      <c r="K33" s="2" t="s">
        <v>187</v>
      </c>
    </row>
    <row r="34" spans="1:11" x14ac:dyDescent="0.2">
      <c r="A34" s="2">
        <v>33</v>
      </c>
      <c r="B34" s="2" t="s">
        <v>9</v>
      </c>
      <c r="C34" s="2">
        <v>1</v>
      </c>
      <c r="D34" s="2">
        <v>1</v>
      </c>
      <c r="E34" s="2">
        <v>0</v>
      </c>
      <c r="F34" s="2" t="s">
        <v>123</v>
      </c>
      <c r="G34" s="2">
        <v>0</v>
      </c>
      <c r="H34" s="2" t="s">
        <v>11</v>
      </c>
      <c r="I34" s="2">
        <v>12913522</v>
      </c>
      <c r="J34" s="2" t="s">
        <v>191</v>
      </c>
      <c r="K34" s="2" t="s">
        <v>192</v>
      </c>
    </row>
    <row r="35" spans="1:11" x14ac:dyDescent="0.2">
      <c r="A35" s="2">
        <v>34</v>
      </c>
      <c r="B35" s="2" t="s">
        <v>105</v>
      </c>
      <c r="C35" s="2">
        <v>1</v>
      </c>
      <c r="D35" s="2">
        <v>1</v>
      </c>
      <c r="E35" s="2">
        <v>0</v>
      </c>
      <c r="F35" s="2" t="s">
        <v>25</v>
      </c>
      <c r="G35" s="2">
        <v>0</v>
      </c>
      <c r="H35" s="2" t="s">
        <v>11</v>
      </c>
      <c r="I35" s="2">
        <v>17366611</v>
      </c>
      <c r="J35" s="2" t="s">
        <v>196</v>
      </c>
      <c r="K35" s="2" t="s">
        <v>197</v>
      </c>
    </row>
    <row r="36" spans="1:11" x14ac:dyDescent="0.2">
      <c r="A36" s="2">
        <v>35</v>
      </c>
      <c r="B36" s="2" t="s">
        <v>32</v>
      </c>
      <c r="C36" s="2">
        <v>2</v>
      </c>
      <c r="D36" s="2">
        <v>1</v>
      </c>
      <c r="E36" s="2">
        <v>1</v>
      </c>
      <c r="F36" s="2" t="s">
        <v>44</v>
      </c>
      <c r="G36" s="2" t="s">
        <v>34</v>
      </c>
      <c r="H36" s="2" t="s">
        <v>11</v>
      </c>
      <c r="I36" s="2">
        <v>11860423</v>
      </c>
      <c r="J36" s="2" t="s">
        <v>201</v>
      </c>
      <c r="K36" s="2" t="s">
        <v>202</v>
      </c>
    </row>
    <row r="37" spans="1:11" x14ac:dyDescent="0.2">
      <c r="A37" s="2">
        <v>36</v>
      </c>
      <c r="B37" s="2" t="s">
        <v>85</v>
      </c>
      <c r="C37" s="2">
        <v>3</v>
      </c>
      <c r="D37" s="2">
        <v>2</v>
      </c>
      <c r="E37" s="2">
        <v>1</v>
      </c>
      <c r="F37" s="2" t="s">
        <v>71</v>
      </c>
      <c r="G37" s="2" t="s">
        <v>206</v>
      </c>
      <c r="H37" s="2" t="s">
        <v>26</v>
      </c>
      <c r="I37" s="2">
        <v>22136953</v>
      </c>
      <c r="J37" s="2" t="s">
        <v>207</v>
      </c>
      <c r="K37" s="2" t="s">
        <v>208</v>
      </c>
    </row>
    <row r="38" spans="1:11" x14ac:dyDescent="0.2">
      <c r="A38" s="2">
        <v>37</v>
      </c>
      <c r="B38" s="2" t="s">
        <v>212</v>
      </c>
      <c r="C38" s="2">
        <v>1</v>
      </c>
      <c r="D38" s="2">
        <v>0</v>
      </c>
      <c r="E38" s="2">
        <v>1</v>
      </c>
      <c r="F38" s="2">
        <v>0</v>
      </c>
      <c r="G38" s="2" t="s">
        <v>213</v>
      </c>
      <c r="H38" s="2" t="s">
        <v>26</v>
      </c>
      <c r="I38" s="2">
        <v>9652875</v>
      </c>
      <c r="J38" s="2" t="s">
        <v>214</v>
      </c>
      <c r="K38" s="2" t="s">
        <v>215</v>
      </c>
    </row>
    <row r="39" spans="1:11" x14ac:dyDescent="0.2">
      <c r="A39" s="2">
        <v>38</v>
      </c>
      <c r="B39" s="2" t="s">
        <v>9</v>
      </c>
      <c r="C39" s="2">
        <v>2</v>
      </c>
      <c r="D39" s="2">
        <v>1</v>
      </c>
      <c r="E39" s="2">
        <v>1</v>
      </c>
      <c r="F39" s="2" t="s">
        <v>44</v>
      </c>
      <c r="G39" s="2" t="s">
        <v>34</v>
      </c>
      <c r="H39" s="2" t="s">
        <v>11</v>
      </c>
      <c r="I39" s="2">
        <v>3999631</v>
      </c>
      <c r="J39" s="2" t="s">
        <v>141</v>
      </c>
      <c r="K39" s="2" t="s">
        <v>142</v>
      </c>
    </row>
    <row r="40" spans="1:11" x14ac:dyDescent="0.2">
      <c r="A40" s="2">
        <v>39</v>
      </c>
      <c r="B40" s="2" t="s">
        <v>64</v>
      </c>
      <c r="C40" s="2">
        <v>1</v>
      </c>
      <c r="D40" s="2">
        <v>1</v>
      </c>
      <c r="E40" s="2">
        <v>0</v>
      </c>
      <c r="F40" s="2" t="s">
        <v>25</v>
      </c>
      <c r="G40" s="2">
        <v>0</v>
      </c>
      <c r="H40" s="2" t="s">
        <v>11</v>
      </c>
      <c r="I40" s="2">
        <v>7228634</v>
      </c>
      <c r="J40" s="2" t="s">
        <v>220</v>
      </c>
      <c r="K40" s="2" t="s">
        <v>221</v>
      </c>
    </row>
    <row r="41" spans="1:11" x14ac:dyDescent="0.2">
      <c r="A41" s="2">
        <v>40</v>
      </c>
      <c r="B41" s="2" t="s">
        <v>17</v>
      </c>
      <c r="C41" s="2">
        <v>2</v>
      </c>
      <c r="D41" s="2">
        <v>1</v>
      </c>
      <c r="E41" s="2">
        <v>1</v>
      </c>
      <c r="F41" s="2" t="s">
        <v>44</v>
      </c>
      <c r="G41" s="2" t="s">
        <v>34</v>
      </c>
      <c r="H41" s="2" t="s">
        <v>11</v>
      </c>
      <c r="I41" s="2">
        <v>2882239</v>
      </c>
      <c r="J41" s="2" t="s">
        <v>141</v>
      </c>
      <c r="K41" s="2" t="s">
        <v>142</v>
      </c>
    </row>
    <row r="42" spans="1:11" x14ac:dyDescent="0.2">
      <c r="A42" s="2">
        <v>41</v>
      </c>
      <c r="B42" s="2" t="s">
        <v>92</v>
      </c>
      <c r="C42" s="2">
        <v>2</v>
      </c>
      <c r="D42" s="2">
        <v>1</v>
      </c>
      <c r="E42" s="2">
        <v>1</v>
      </c>
      <c r="F42" s="2" t="s">
        <v>65</v>
      </c>
      <c r="G42" s="2" t="s">
        <v>52</v>
      </c>
      <c r="H42" s="2" t="s">
        <v>11</v>
      </c>
      <c r="I42" s="2">
        <v>8309619</v>
      </c>
      <c r="J42" s="2" t="s">
        <v>228</v>
      </c>
      <c r="K42" s="2" t="s">
        <v>229</v>
      </c>
    </row>
    <row r="43" spans="1:11" x14ac:dyDescent="0.2">
      <c r="A43" s="2">
        <v>42</v>
      </c>
      <c r="B43" s="2" t="s">
        <v>92</v>
      </c>
      <c r="C43" s="2">
        <v>1</v>
      </c>
      <c r="D43" s="2">
        <v>1</v>
      </c>
      <c r="E43" s="2">
        <v>0</v>
      </c>
      <c r="F43" s="2" t="s">
        <v>93</v>
      </c>
      <c r="G43" s="2">
        <v>0</v>
      </c>
      <c r="H43" s="2" t="s">
        <v>11</v>
      </c>
      <c r="I43" s="2">
        <v>4056250</v>
      </c>
      <c r="J43" s="2" t="s">
        <v>233</v>
      </c>
      <c r="K43" s="2" t="s">
        <v>234</v>
      </c>
    </row>
    <row r="44" spans="1:11" x14ac:dyDescent="0.2">
      <c r="A44" s="2">
        <v>43</v>
      </c>
      <c r="B44" s="2" t="s">
        <v>85</v>
      </c>
      <c r="C44" s="2">
        <v>7</v>
      </c>
      <c r="D44" s="2">
        <v>5</v>
      </c>
      <c r="E44" s="2">
        <v>2</v>
      </c>
      <c r="F44" s="2" t="s">
        <v>238</v>
      </c>
      <c r="G44" s="2" t="s">
        <v>239</v>
      </c>
      <c r="H44" s="2" t="s">
        <v>11</v>
      </c>
      <c r="I44" s="2">
        <v>14977411</v>
      </c>
      <c r="J44" s="2" t="s">
        <v>45</v>
      </c>
      <c r="K44" s="2" t="s">
        <v>46</v>
      </c>
    </row>
    <row r="45" spans="1:11" x14ac:dyDescent="0.2">
      <c r="A45" s="2">
        <v>44</v>
      </c>
      <c r="B45" s="2" t="s">
        <v>243</v>
      </c>
      <c r="C45" s="2">
        <v>2</v>
      </c>
      <c r="D45" s="2">
        <v>1</v>
      </c>
      <c r="E45" s="2">
        <v>1</v>
      </c>
      <c r="F45" s="2" t="s">
        <v>244</v>
      </c>
      <c r="G45" s="2" t="s">
        <v>52</v>
      </c>
      <c r="H45" s="2" t="s">
        <v>11</v>
      </c>
      <c r="I45" s="2">
        <v>7223473</v>
      </c>
      <c r="J45" s="2" t="s">
        <v>112</v>
      </c>
      <c r="K45" s="2" t="s">
        <v>113</v>
      </c>
    </row>
    <row r="46" spans="1:11" x14ac:dyDescent="0.2">
      <c r="A46" s="2">
        <v>45</v>
      </c>
      <c r="B46" s="2" t="s">
        <v>117</v>
      </c>
      <c r="C46" s="2">
        <v>1</v>
      </c>
      <c r="D46" s="2">
        <v>1</v>
      </c>
      <c r="E46" s="2">
        <v>0</v>
      </c>
      <c r="F46" s="2" t="s">
        <v>25</v>
      </c>
      <c r="G46" s="2">
        <v>0</v>
      </c>
      <c r="H46" s="2" t="s">
        <v>11</v>
      </c>
      <c r="I46" s="2">
        <v>4050926</v>
      </c>
      <c r="J46" s="2" t="s">
        <v>228</v>
      </c>
      <c r="K46" s="2" t="s">
        <v>229</v>
      </c>
    </row>
    <row r="47" spans="1:11" x14ac:dyDescent="0.2">
      <c r="A47" s="2">
        <v>46</v>
      </c>
      <c r="B47" s="2" t="s">
        <v>92</v>
      </c>
      <c r="C47" s="2">
        <v>1</v>
      </c>
      <c r="D47" s="2">
        <v>1</v>
      </c>
      <c r="E47" s="2">
        <v>0</v>
      </c>
      <c r="F47" s="2" t="s">
        <v>25</v>
      </c>
      <c r="G47" s="2">
        <v>0</v>
      </c>
      <c r="H47" s="2" t="s">
        <v>11</v>
      </c>
      <c r="I47" s="2">
        <v>10195588</v>
      </c>
      <c r="J47" s="2" t="s">
        <v>58</v>
      </c>
      <c r="K47" s="2" t="s">
        <v>59</v>
      </c>
    </row>
    <row r="48" spans="1:11" x14ac:dyDescent="0.2">
      <c r="A48" s="2">
        <v>47</v>
      </c>
      <c r="B48" s="2" t="s">
        <v>9</v>
      </c>
      <c r="C48" s="2">
        <v>2</v>
      </c>
      <c r="D48" s="2">
        <v>1</v>
      </c>
      <c r="E48" s="2">
        <v>1</v>
      </c>
      <c r="F48" s="2" t="s">
        <v>10</v>
      </c>
      <c r="G48" s="2" t="s">
        <v>159</v>
      </c>
      <c r="H48" s="2" t="s">
        <v>11</v>
      </c>
      <c r="I48" s="2">
        <v>7831295</v>
      </c>
      <c r="J48" s="2" t="s">
        <v>12</v>
      </c>
      <c r="K48" s="2" t="s">
        <v>13</v>
      </c>
    </row>
    <row r="49" spans="1:11" x14ac:dyDescent="0.2">
      <c r="A49" s="2">
        <v>48</v>
      </c>
      <c r="B49" s="2" t="s">
        <v>9</v>
      </c>
      <c r="C49" s="2">
        <v>2</v>
      </c>
      <c r="D49" s="2">
        <v>2</v>
      </c>
      <c r="E49" s="2">
        <v>0</v>
      </c>
      <c r="F49" s="2" t="s">
        <v>71</v>
      </c>
      <c r="G49" s="2">
        <v>0</v>
      </c>
      <c r="H49" s="2" t="s">
        <v>11</v>
      </c>
      <c r="I49" s="2">
        <v>7449669</v>
      </c>
      <c r="J49" s="2" t="s">
        <v>255</v>
      </c>
      <c r="K49" s="2" t="s">
        <v>256</v>
      </c>
    </row>
    <row r="50" spans="1:11" x14ac:dyDescent="0.2">
      <c r="A50" s="2">
        <v>49</v>
      </c>
      <c r="B50" s="2" t="s">
        <v>24</v>
      </c>
      <c r="C50" s="2">
        <v>2</v>
      </c>
      <c r="D50" s="2">
        <v>1</v>
      </c>
      <c r="E50" s="2">
        <v>1</v>
      </c>
      <c r="F50" s="2" t="s">
        <v>123</v>
      </c>
      <c r="G50" s="2" t="s">
        <v>124</v>
      </c>
      <c r="H50" s="2" t="s">
        <v>11</v>
      </c>
      <c r="I50" s="2">
        <v>18576865</v>
      </c>
      <c r="J50" s="2" t="s">
        <v>125</v>
      </c>
      <c r="K50" s="2" t="s">
        <v>126</v>
      </c>
    </row>
    <row r="51" spans="1:11" x14ac:dyDescent="0.2">
      <c r="A51" s="2">
        <v>50</v>
      </c>
      <c r="B51" s="2" t="s">
        <v>99</v>
      </c>
      <c r="C51" s="2">
        <v>2</v>
      </c>
      <c r="D51" s="2">
        <v>1</v>
      </c>
      <c r="E51" s="2">
        <v>1</v>
      </c>
      <c r="F51" s="2" t="s">
        <v>25</v>
      </c>
      <c r="G51" s="2" t="s">
        <v>52</v>
      </c>
      <c r="H51" s="2" t="s">
        <v>11</v>
      </c>
      <c r="I51" s="2">
        <v>8489676</v>
      </c>
      <c r="J51" s="2" t="s">
        <v>263</v>
      </c>
      <c r="K51" s="2" t="s">
        <v>264</v>
      </c>
    </row>
    <row r="52" spans="1:11" x14ac:dyDescent="0.2">
      <c r="A52" s="2">
        <v>51</v>
      </c>
      <c r="B52" s="2" t="s">
        <v>17</v>
      </c>
      <c r="C52" s="2">
        <v>1</v>
      </c>
      <c r="D52" s="2">
        <v>0</v>
      </c>
      <c r="E52" s="2">
        <v>1</v>
      </c>
      <c r="F52" s="2">
        <v>0</v>
      </c>
      <c r="G52" s="2" t="s">
        <v>52</v>
      </c>
      <c r="H52" s="2" t="s">
        <v>11</v>
      </c>
      <c r="I52" s="2">
        <v>19360309</v>
      </c>
      <c r="J52" s="2" t="s">
        <v>268</v>
      </c>
      <c r="K52" s="2" t="s">
        <v>269</v>
      </c>
    </row>
    <row r="53" spans="1:11" x14ac:dyDescent="0.2">
      <c r="A53" s="2">
        <v>52</v>
      </c>
      <c r="B53" s="2" t="s">
        <v>50</v>
      </c>
      <c r="C53" s="2">
        <v>2</v>
      </c>
      <c r="D53" s="2">
        <v>1</v>
      </c>
      <c r="E53" s="2">
        <v>1</v>
      </c>
      <c r="F53" s="2" t="s">
        <v>273</v>
      </c>
      <c r="G53" s="2" t="s">
        <v>34</v>
      </c>
      <c r="H53" s="2" t="s">
        <v>11</v>
      </c>
      <c r="I53" s="2">
        <v>5623611</v>
      </c>
      <c r="J53" s="2" t="s">
        <v>274</v>
      </c>
      <c r="K53" s="2" t="s">
        <v>275</v>
      </c>
    </row>
    <row r="54" spans="1:11" x14ac:dyDescent="0.2">
      <c r="A54" s="2">
        <v>53</v>
      </c>
      <c r="B54" s="2" t="s">
        <v>17</v>
      </c>
      <c r="C54" s="2">
        <v>0</v>
      </c>
      <c r="D54" s="2">
        <v>0</v>
      </c>
      <c r="E54" s="2">
        <v>0</v>
      </c>
      <c r="F54" s="2">
        <v>0</v>
      </c>
      <c r="G54" s="2">
        <v>0</v>
      </c>
      <c r="H54" s="2" t="s">
        <v>11</v>
      </c>
      <c r="I54" s="2">
        <v>7218610</v>
      </c>
      <c r="J54" s="2" t="s">
        <v>279</v>
      </c>
      <c r="K54" s="2" t="s">
        <v>280</v>
      </c>
    </row>
    <row r="55" spans="1:11" x14ac:dyDescent="0.2">
      <c r="A55" s="2">
        <v>54</v>
      </c>
      <c r="B55" s="2" t="s">
        <v>117</v>
      </c>
      <c r="C55" s="2">
        <v>1</v>
      </c>
      <c r="D55" s="2">
        <v>1</v>
      </c>
      <c r="E55" s="2">
        <v>0</v>
      </c>
      <c r="F55" s="2" t="s">
        <v>25</v>
      </c>
      <c r="G55" s="2">
        <v>0</v>
      </c>
      <c r="H55" s="2" t="s">
        <v>11</v>
      </c>
      <c r="I55" s="2">
        <v>4461009</v>
      </c>
      <c r="J55" s="2" t="s">
        <v>153</v>
      </c>
      <c r="K55" s="2" t="s">
        <v>154</v>
      </c>
    </row>
    <row r="56" spans="1:11" x14ac:dyDescent="0.2">
      <c r="A56" s="2">
        <v>55</v>
      </c>
      <c r="B56" s="2" t="s">
        <v>64</v>
      </c>
      <c r="C56" s="2">
        <v>1</v>
      </c>
      <c r="D56" s="2">
        <v>1</v>
      </c>
      <c r="E56" s="2">
        <v>0</v>
      </c>
      <c r="F56" s="2" t="s">
        <v>25</v>
      </c>
      <c r="G56" s="2">
        <v>0</v>
      </c>
      <c r="H56" s="2" t="s">
        <v>11</v>
      </c>
      <c r="I56" s="2">
        <v>8753560</v>
      </c>
      <c r="J56" s="2" t="s">
        <v>287</v>
      </c>
      <c r="K56" s="2" t="s">
        <v>288</v>
      </c>
    </row>
    <row r="57" spans="1:11" x14ac:dyDescent="0.2">
      <c r="A57" s="2">
        <v>56</v>
      </c>
      <c r="B57" s="2" t="s">
        <v>77</v>
      </c>
      <c r="C57" s="2">
        <v>0</v>
      </c>
      <c r="D57" s="2">
        <v>0</v>
      </c>
      <c r="E57" s="2">
        <v>0</v>
      </c>
      <c r="F57" s="2">
        <v>0</v>
      </c>
      <c r="G57" s="2">
        <v>0</v>
      </c>
      <c r="H57" s="2" t="s">
        <v>26</v>
      </c>
      <c r="I57" s="2">
        <v>5200093</v>
      </c>
      <c r="J57" s="2" t="s">
        <v>292</v>
      </c>
      <c r="K57" s="2" t="s">
        <v>293</v>
      </c>
    </row>
    <row r="58" spans="1:11" x14ac:dyDescent="0.2">
      <c r="A58" s="2">
        <v>57</v>
      </c>
      <c r="B58" s="2" t="s">
        <v>92</v>
      </c>
      <c r="C58" s="2">
        <v>2</v>
      </c>
      <c r="D58" s="2">
        <v>1</v>
      </c>
      <c r="E58" s="2">
        <v>1</v>
      </c>
      <c r="F58" s="2" t="s">
        <v>123</v>
      </c>
      <c r="G58" s="2" t="s">
        <v>124</v>
      </c>
      <c r="H58" s="2" t="s">
        <v>11</v>
      </c>
      <c r="I58" s="2">
        <v>4659920</v>
      </c>
      <c r="J58" s="2" t="s">
        <v>125</v>
      </c>
      <c r="K58" s="2" t="s">
        <v>126</v>
      </c>
    </row>
    <row r="59" spans="1:11" x14ac:dyDescent="0.2">
      <c r="A59" s="2">
        <v>58</v>
      </c>
      <c r="B59" s="2" t="s">
        <v>9</v>
      </c>
      <c r="C59" s="2">
        <v>1</v>
      </c>
      <c r="D59" s="2">
        <v>0</v>
      </c>
      <c r="E59" s="2">
        <v>1</v>
      </c>
      <c r="F59" s="2">
        <v>0</v>
      </c>
      <c r="G59" s="2" t="s">
        <v>52</v>
      </c>
      <c r="H59" s="2" t="s">
        <v>26</v>
      </c>
      <c r="I59" s="2">
        <v>29851541</v>
      </c>
      <c r="J59" s="2" t="s">
        <v>150</v>
      </c>
      <c r="K59" s="2" t="s">
        <v>151</v>
      </c>
    </row>
    <row r="60" spans="1:11" x14ac:dyDescent="0.2">
      <c r="A60" s="2">
        <v>59</v>
      </c>
      <c r="B60" s="2" t="s">
        <v>105</v>
      </c>
      <c r="C60" s="2">
        <v>2</v>
      </c>
      <c r="D60" s="2">
        <v>2</v>
      </c>
      <c r="E60" s="2">
        <v>0</v>
      </c>
      <c r="F60" s="2" t="s">
        <v>300</v>
      </c>
      <c r="G60" s="2">
        <v>0</v>
      </c>
      <c r="H60" s="2" t="s">
        <v>11</v>
      </c>
      <c r="I60" s="2">
        <v>5507151</v>
      </c>
      <c r="J60" s="2" t="s">
        <v>301</v>
      </c>
      <c r="K60" s="2" t="s">
        <v>302</v>
      </c>
    </row>
    <row r="61" spans="1:11" x14ac:dyDescent="0.2">
      <c r="A61" s="2">
        <v>60</v>
      </c>
      <c r="B61" s="2" t="s">
        <v>77</v>
      </c>
      <c r="C61" s="2">
        <v>2</v>
      </c>
      <c r="D61" s="2">
        <v>2</v>
      </c>
      <c r="E61" s="2">
        <v>0</v>
      </c>
      <c r="F61" s="2" t="s">
        <v>300</v>
      </c>
      <c r="G61" s="2">
        <v>0</v>
      </c>
      <c r="H61" s="2" t="s">
        <v>11</v>
      </c>
      <c r="I61" s="2">
        <v>2845331</v>
      </c>
      <c r="J61" s="2" t="s">
        <v>301</v>
      </c>
      <c r="K61" s="2" t="s">
        <v>302</v>
      </c>
    </row>
    <row r="62" spans="1:11" x14ac:dyDescent="0.2">
      <c r="A62" s="2">
        <v>61</v>
      </c>
      <c r="B62" s="2" t="s">
        <v>64</v>
      </c>
      <c r="C62" s="2">
        <v>2</v>
      </c>
      <c r="D62" s="2">
        <v>2</v>
      </c>
      <c r="E62" s="2">
        <v>0</v>
      </c>
      <c r="F62" s="2" t="s">
        <v>309</v>
      </c>
      <c r="G62" s="2">
        <v>0</v>
      </c>
      <c r="H62" s="2" t="s">
        <v>11</v>
      </c>
      <c r="I62" s="2">
        <v>5266985</v>
      </c>
      <c r="J62" s="2" t="s">
        <v>310</v>
      </c>
      <c r="K62" s="2" t="s">
        <v>311</v>
      </c>
    </row>
    <row r="63" spans="1:11" x14ac:dyDescent="0.2">
      <c r="A63" s="2">
        <v>62</v>
      </c>
      <c r="B63" s="2" t="s">
        <v>9</v>
      </c>
      <c r="C63" s="2">
        <v>1</v>
      </c>
      <c r="D63" s="2">
        <v>1</v>
      </c>
      <c r="E63" s="2">
        <v>0</v>
      </c>
      <c r="F63" s="2" t="s">
        <v>65</v>
      </c>
      <c r="G63" s="2">
        <v>0</v>
      </c>
      <c r="H63" s="2" t="s">
        <v>11</v>
      </c>
      <c r="I63" s="2">
        <v>4325096</v>
      </c>
      <c r="J63" s="2" t="s">
        <v>315</v>
      </c>
      <c r="K63" s="2" t="s">
        <v>316</v>
      </c>
    </row>
    <row r="64" spans="1:11" x14ac:dyDescent="0.2">
      <c r="A64" s="2">
        <v>63</v>
      </c>
      <c r="B64" s="2" t="s">
        <v>32</v>
      </c>
      <c r="C64" s="2">
        <v>1</v>
      </c>
      <c r="D64" s="2">
        <v>0</v>
      </c>
      <c r="E64" s="2">
        <v>1</v>
      </c>
      <c r="F64" s="2">
        <v>0</v>
      </c>
      <c r="G64" s="2" t="s">
        <v>124</v>
      </c>
      <c r="H64" s="2" t="s">
        <v>26</v>
      </c>
      <c r="I64" s="2">
        <v>16658156</v>
      </c>
      <c r="J64" s="2" t="s">
        <v>320</v>
      </c>
      <c r="K64" s="2" t="s">
        <v>321</v>
      </c>
    </row>
    <row r="65" spans="1:11" x14ac:dyDescent="0.2">
      <c r="A65" s="2">
        <v>64</v>
      </c>
      <c r="B65" s="2" t="s">
        <v>32</v>
      </c>
      <c r="C65" s="2">
        <v>2</v>
      </c>
      <c r="D65" s="2">
        <v>1</v>
      </c>
      <c r="E65" s="2">
        <v>1</v>
      </c>
      <c r="F65" s="2" t="s">
        <v>123</v>
      </c>
      <c r="G65" s="2" t="s">
        <v>124</v>
      </c>
      <c r="H65" s="2" t="s">
        <v>11</v>
      </c>
      <c r="I65" s="2">
        <v>11074383</v>
      </c>
      <c r="J65" s="2" t="s">
        <v>315</v>
      </c>
      <c r="K65" s="2" t="s">
        <v>316</v>
      </c>
    </row>
    <row r="66" spans="1:11" x14ac:dyDescent="0.2">
      <c r="A66" s="2">
        <v>65</v>
      </c>
      <c r="B66" s="2" t="s">
        <v>9</v>
      </c>
      <c r="C66" s="2">
        <v>2</v>
      </c>
      <c r="D66" s="2">
        <v>1</v>
      </c>
      <c r="E66" s="2">
        <v>1</v>
      </c>
      <c r="F66" s="2" t="s">
        <v>44</v>
      </c>
      <c r="G66" s="2" t="s">
        <v>34</v>
      </c>
      <c r="H66" s="2" t="s">
        <v>11</v>
      </c>
      <c r="I66" s="2">
        <v>14122105</v>
      </c>
      <c r="J66" s="2" t="s">
        <v>326</v>
      </c>
      <c r="K66" s="2" t="s">
        <v>327</v>
      </c>
    </row>
    <row r="67" spans="1:11" x14ac:dyDescent="0.2">
      <c r="A67" s="2">
        <v>66</v>
      </c>
      <c r="B67" s="2" t="s">
        <v>9</v>
      </c>
      <c r="C67" s="2">
        <v>1</v>
      </c>
      <c r="D67" s="2">
        <v>0</v>
      </c>
      <c r="E67" s="2">
        <v>1</v>
      </c>
      <c r="F67" s="2">
        <v>0</v>
      </c>
      <c r="G67" s="2" t="s">
        <v>34</v>
      </c>
      <c r="H67" s="2" t="s">
        <v>11</v>
      </c>
      <c r="I67" s="2">
        <v>2500000</v>
      </c>
      <c r="J67" s="2" t="s">
        <v>45</v>
      </c>
      <c r="K67" s="2" t="s">
        <v>46</v>
      </c>
    </row>
    <row r="68" spans="1:11" x14ac:dyDescent="0.2">
      <c r="A68" s="2">
        <v>67</v>
      </c>
      <c r="B68" s="2" t="s">
        <v>9</v>
      </c>
      <c r="C68" s="2">
        <v>3</v>
      </c>
      <c r="D68" s="2">
        <v>2</v>
      </c>
      <c r="E68" s="2">
        <v>1</v>
      </c>
      <c r="F68" s="2" t="s">
        <v>334</v>
      </c>
      <c r="G68" s="2" t="s">
        <v>159</v>
      </c>
      <c r="H68" s="2" t="s">
        <v>26</v>
      </c>
      <c r="I68" s="2">
        <v>14238574</v>
      </c>
      <c r="J68" s="2" t="s">
        <v>292</v>
      </c>
      <c r="K68" s="2" t="s">
        <v>293</v>
      </c>
    </row>
    <row r="69" spans="1:11" x14ac:dyDescent="0.2">
      <c r="A69" s="2">
        <v>68</v>
      </c>
      <c r="B69" s="2" t="s">
        <v>99</v>
      </c>
      <c r="C69" s="2">
        <v>2</v>
      </c>
      <c r="D69" s="2">
        <v>1</v>
      </c>
      <c r="E69" s="2">
        <v>1</v>
      </c>
      <c r="F69" s="2" t="s">
        <v>337</v>
      </c>
      <c r="G69" s="2" t="s">
        <v>34</v>
      </c>
      <c r="H69" s="2" t="s">
        <v>11</v>
      </c>
      <c r="I69" s="2">
        <v>17216350</v>
      </c>
      <c r="J69" s="2" t="s">
        <v>153</v>
      </c>
      <c r="K69" s="2" t="s">
        <v>154</v>
      </c>
    </row>
    <row r="70" spans="1:11" x14ac:dyDescent="0.2">
      <c r="A70" s="2">
        <v>69</v>
      </c>
      <c r="B70" s="2" t="s">
        <v>50</v>
      </c>
      <c r="C70" s="2">
        <v>2</v>
      </c>
      <c r="D70" s="2">
        <v>1</v>
      </c>
      <c r="E70" s="2">
        <v>1</v>
      </c>
      <c r="F70" s="2" t="s">
        <v>341</v>
      </c>
      <c r="G70" s="2" t="s">
        <v>34</v>
      </c>
      <c r="H70" s="2" t="s">
        <v>11</v>
      </c>
      <c r="I70" s="2">
        <v>3694549</v>
      </c>
      <c r="J70" s="2" t="s">
        <v>274</v>
      </c>
      <c r="K70" s="2" t="s">
        <v>275</v>
      </c>
    </row>
    <row r="71" spans="1:11" x14ac:dyDescent="0.2">
      <c r="A71" s="2">
        <v>70</v>
      </c>
      <c r="B71" s="2" t="s">
        <v>17</v>
      </c>
      <c r="C71" s="2">
        <v>3</v>
      </c>
      <c r="D71" s="2">
        <v>1</v>
      </c>
      <c r="E71" s="2">
        <v>2</v>
      </c>
      <c r="F71" s="2" t="s">
        <v>25</v>
      </c>
      <c r="G71" s="2" t="s">
        <v>345</v>
      </c>
      <c r="H71" s="2" t="s">
        <v>26</v>
      </c>
      <c r="I71" s="2">
        <v>12943523</v>
      </c>
      <c r="J71" s="2" t="s">
        <v>346</v>
      </c>
      <c r="K71" s="2" t="s">
        <v>347</v>
      </c>
    </row>
    <row r="72" spans="1:11" x14ac:dyDescent="0.2">
      <c r="A72" s="2">
        <v>71</v>
      </c>
      <c r="B72" s="2" t="s">
        <v>101</v>
      </c>
      <c r="C72" s="2">
        <v>2</v>
      </c>
      <c r="D72" s="2">
        <v>1</v>
      </c>
      <c r="E72" s="2">
        <v>1</v>
      </c>
      <c r="F72" s="2" t="s">
        <v>351</v>
      </c>
      <c r="G72" s="2" t="s">
        <v>352</v>
      </c>
      <c r="H72" s="2" t="s">
        <v>11</v>
      </c>
      <c r="I72" s="2">
        <v>8800278</v>
      </c>
      <c r="J72" s="2" t="s">
        <v>191</v>
      </c>
      <c r="K72" s="2" t="s">
        <v>192</v>
      </c>
    </row>
    <row r="73" spans="1:11" x14ac:dyDescent="0.2">
      <c r="A73" s="2">
        <v>72</v>
      </c>
      <c r="B73" s="2" t="s">
        <v>85</v>
      </c>
      <c r="C73" s="2">
        <v>2</v>
      </c>
      <c r="D73" s="2">
        <v>1</v>
      </c>
      <c r="E73" s="2">
        <v>1</v>
      </c>
      <c r="F73" s="2" t="s">
        <v>25</v>
      </c>
      <c r="G73" s="2" t="s">
        <v>79</v>
      </c>
      <c r="H73" s="2" t="s">
        <v>11</v>
      </c>
      <c r="I73" s="2">
        <v>12904925</v>
      </c>
      <c r="J73" s="2" t="s">
        <v>153</v>
      </c>
      <c r="K73" s="2" t="s">
        <v>154</v>
      </c>
    </row>
    <row r="74" spans="1:11" x14ac:dyDescent="0.2">
      <c r="A74" s="2">
        <v>73</v>
      </c>
      <c r="B74" s="2" t="s">
        <v>212</v>
      </c>
      <c r="C74" s="2">
        <v>1</v>
      </c>
      <c r="D74" s="2">
        <v>1</v>
      </c>
      <c r="E74" s="2">
        <v>0</v>
      </c>
      <c r="F74" s="2" t="s">
        <v>93</v>
      </c>
      <c r="G74" s="2">
        <v>0</v>
      </c>
      <c r="H74" s="2" t="s">
        <v>11</v>
      </c>
      <c r="I74" s="2">
        <v>4343470</v>
      </c>
      <c r="J74" s="2" t="s">
        <v>141</v>
      </c>
      <c r="K74" s="2" t="s">
        <v>142</v>
      </c>
    </row>
    <row r="75" spans="1:11" x14ac:dyDescent="0.2">
      <c r="A75" s="2">
        <v>74</v>
      </c>
      <c r="B75" s="2" t="s">
        <v>85</v>
      </c>
      <c r="C75" s="2">
        <v>2</v>
      </c>
      <c r="D75" s="2">
        <v>1</v>
      </c>
      <c r="E75" s="2">
        <v>1</v>
      </c>
      <c r="F75" s="2" t="s">
        <v>10</v>
      </c>
      <c r="G75" s="2" t="s">
        <v>159</v>
      </c>
      <c r="H75" s="2" t="s">
        <v>11</v>
      </c>
      <c r="I75" s="2">
        <v>5872639</v>
      </c>
      <c r="J75" s="2" t="s">
        <v>12</v>
      </c>
      <c r="K75" s="2" t="s">
        <v>13</v>
      </c>
    </row>
    <row r="76" spans="1:11" x14ac:dyDescent="0.2">
      <c r="A76" s="2">
        <v>75</v>
      </c>
      <c r="B76" s="2" t="s">
        <v>92</v>
      </c>
      <c r="C76" s="2">
        <v>2</v>
      </c>
      <c r="D76" s="2">
        <v>1</v>
      </c>
      <c r="E76" s="2">
        <v>1</v>
      </c>
      <c r="F76" s="2" t="s">
        <v>10</v>
      </c>
      <c r="G76" s="2" t="s">
        <v>159</v>
      </c>
      <c r="H76" s="2" t="s">
        <v>11</v>
      </c>
      <c r="I76" s="2">
        <v>4892152</v>
      </c>
      <c r="J76" s="2" t="s">
        <v>12</v>
      </c>
      <c r="K76" s="2" t="s">
        <v>13</v>
      </c>
    </row>
    <row r="77" spans="1:11" x14ac:dyDescent="0.2">
      <c r="A77" s="2">
        <v>76</v>
      </c>
      <c r="B77" s="2" t="s">
        <v>212</v>
      </c>
      <c r="C77" s="2">
        <v>2</v>
      </c>
      <c r="D77" s="2">
        <v>1</v>
      </c>
      <c r="E77" s="2">
        <v>1</v>
      </c>
      <c r="F77" s="2" t="s">
        <v>273</v>
      </c>
      <c r="G77" s="2" t="s">
        <v>34</v>
      </c>
      <c r="H77" s="2" t="s">
        <v>11</v>
      </c>
      <c r="I77" s="2">
        <v>3620147</v>
      </c>
      <c r="J77" s="2" t="s">
        <v>363</v>
      </c>
      <c r="K77" s="2" t="s">
        <v>364</v>
      </c>
    </row>
    <row r="78" spans="1:11" x14ac:dyDescent="0.2">
      <c r="A78" s="2">
        <v>77</v>
      </c>
      <c r="B78" s="2" t="s">
        <v>92</v>
      </c>
      <c r="C78" s="2">
        <v>2</v>
      </c>
      <c r="D78" s="2">
        <v>1</v>
      </c>
      <c r="E78" s="2">
        <v>1</v>
      </c>
      <c r="F78" s="2" t="s">
        <v>341</v>
      </c>
      <c r="G78" s="2" t="s">
        <v>34</v>
      </c>
      <c r="H78" s="2" t="s">
        <v>11</v>
      </c>
      <c r="I78" s="2">
        <v>10264652</v>
      </c>
      <c r="J78" s="2" t="s">
        <v>35</v>
      </c>
      <c r="K78" s="2" t="s">
        <v>36</v>
      </c>
    </row>
    <row r="79" spans="1:11" x14ac:dyDescent="0.2">
      <c r="A79" s="2">
        <v>78</v>
      </c>
      <c r="B79" s="2" t="s">
        <v>9</v>
      </c>
      <c r="C79" s="2">
        <v>2</v>
      </c>
      <c r="D79" s="2">
        <v>1</v>
      </c>
      <c r="E79" s="2">
        <v>1</v>
      </c>
      <c r="F79" s="2" t="s">
        <v>368</v>
      </c>
      <c r="G79" s="2" t="s">
        <v>124</v>
      </c>
      <c r="H79" s="2" t="s">
        <v>26</v>
      </c>
      <c r="I79" s="2">
        <v>15034786</v>
      </c>
      <c r="J79" s="2" t="s">
        <v>369</v>
      </c>
      <c r="K79" s="2" t="s">
        <v>370</v>
      </c>
    </row>
    <row r="80" spans="1:11" x14ac:dyDescent="0.2">
      <c r="A80" s="2">
        <v>79</v>
      </c>
      <c r="B80" s="2" t="s">
        <v>77</v>
      </c>
      <c r="C80" s="2">
        <v>2</v>
      </c>
      <c r="D80" s="2">
        <v>1</v>
      </c>
      <c r="E80" s="2">
        <v>1</v>
      </c>
      <c r="F80" s="2" t="s">
        <v>44</v>
      </c>
      <c r="G80" s="2" t="s">
        <v>34</v>
      </c>
      <c r="H80" s="2" t="s">
        <v>11</v>
      </c>
      <c r="I80" s="2">
        <v>3795989</v>
      </c>
      <c r="J80" s="2" t="s">
        <v>141</v>
      </c>
      <c r="K80" s="2" t="s">
        <v>142</v>
      </c>
    </row>
    <row r="81" spans="1:11" x14ac:dyDescent="0.2">
      <c r="A81" s="2">
        <v>80</v>
      </c>
      <c r="B81" s="2" t="s">
        <v>17</v>
      </c>
      <c r="C81" s="2">
        <v>0</v>
      </c>
      <c r="D81" s="2">
        <v>0</v>
      </c>
      <c r="E81" s="2">
        <v>0</v>
      </c>
      <c r="F81" s="2">
        <v>0</v>
      </c>
      <c r="G81" s="2">
        <v>0</v>
      </c>
      <c r="H81" s="2" t="s">
        <v>11</v>
      </c>
      <c r="I81" s="2">
        <v>6895000</v>
      </c>
      <c r="J81" s="2" t="s">
        <v>377</v>
      </c>
      <c r="K81" s="2" t="s">
        <v>378</v>
      </c>
    </row>
    <row r="82" spans="1:11" x14ac:dyDescent="0.2">
      <c r="A82" s="2">
        <v>81</v>
      </c>
      <c r="B82" s="2" t="s">
        <v>50</v>
      </c>
      <c r="C82" s="2">
        <v>2</v>
      </c>
      <c r="D82" s="2">
        <v>1</v>
      </c>
      <c r="E82" s="2">
        <v>1</v>
      </c>
      <c r="F82" s="2" t="s">
        <v>382</v>
      </c>
      <c r="G82" s="2" t="s">
        <v>34</v>
      </c>
      <c r="H82" s="2" t="s">
        <v>11</v>
      </c>
      <c r="I82" s="2">
        <v>16409153</v>
      </c>
      <c r="J82" s="2" t="s">
        <v>383</v>
      </c>
      <c r="K82" s="2" t="s">
        <v>384</v>
      </c>
    </row>
    <row r="83" spans="1:11" x14ac:dyDescent="0.2">
      <c r="A83" s="2">
        <v>82</v>
      </c>
      <c r="B83" s="2" t="s">
        <v>143</v>
      </c>
      <c r="C83" s="2">
        <v>2</v>
      </c>
      <c r="D83" s="2">
        <v>0</v>
      </c>
      <c r="E83" s="2">
        <v>2</v>
      </c>
      <c r="F83" s="2">
        <v>0</v>
      </c>
      <c r="G83" s="2" t="s">
        <v>388</v>
      </c>
      <c r="H83" s="2" t="s">
        <v>26</v>
      </c>
      <c r="I83" s="2">
        <v>12198353</v>
      </c>
      <c r="J83" s="2" t="s">
        <v>389</v>
      </c>
      <c r="K83" s="2" t="s">
        <v>390</v>
      </c>
    </row>
    <row r="84" spans="1:11" x14ac:dyDescent="0.2">
      <c r="A84" s="2">
        <v>83</v>
      </c>
      <c r="B84" s="2" t="s">
        <v>17</v>
      </c>
      <c r="C84" s="2">
        <v>2</v>
      </c>
      <c r="D84" s="2">
        <v>1</v>
      </c>
      <c r="E84" s="2">
        <v>1</v>
      </c>
      <c r="F84" s="2" t="s">
        <v>44</v>
      </c>
      <c r="G84" s="2" t="s">
        <v>34</v>
      </c>
      <c r="H84" s="2" t="s">
        <v>11</v>
      </c>
      <c r="I84" s="2">
        <v>7831671</v>
      </c>
      <c r="J84" s="2" t="s">
        <v>141</v>
      </c>
      <c r="K84" s="2" t="s">
        <v>142</v>
      </c>
    </row>
    <row r="85" spans="1:11" x14ac:dyDescent="0.2">
      <c r="A85" s="2">
        <v>84</v>
      </c>
      <c r="B85" s="2" t="s">
        <v>143</v>
      </c>
      <c r="C85" s="2">
        <v>2</v>
      </c>
      <c r="D85" s="2">
        <v>1</v>
      </c>
      <c r="E85" s="2">
        <v>1</v>
      </c>
      <c r="F85" s="2" t="s">
        <v>44</v>
      </c>
      <c r="G85" s="2" t="s">
        <v>34</v>
      </c>
      <c r="H85" s="2" t="s">
        <v>11</v>
      </c>
      <c r="I85" s="2">
        <v>8062121</v>
      </c>
      <c r="J85" s="2" t="s">
        <v>141</v>
      </c>
      <c r="K85" s="2" t="s">
        <v>142</v>
      </c>
    </row>
    <row r="86" spans="1:11" x14ac:dyDescent="0.2">
      <c r="A86" s="2">
        <v>85</v>
      </c>
      <c r="B86" s="2" t="s">
        <v>101</v>
      </c>
      <c r="C86" s="2">
        <v>1</v>
      </c>
      <c r="D86" s="2">
        <v>1</v>
      </c>
      <c r="E86" s="2">
        <v>0</v>
      </c>
      <c r="F86" s="2" t="s">
        <v>400</v>
      </c>
      <c r="G86" s="2">
        <v>0</v>
      </c>
      <c r="H86" s="2" t="s">
        <v>11</v>
      </c>
      <c r="I86" s="2">
        <v>5567243</v>
      </c>
      <c r="J86" s="2" t="s">
        <v>401</v>
      </c>
      <c r="K86" s="2" t="s">
        <v>402</v>
      </c>
    </row>
    <row r="87" spans="1:11" x14ac:dyDescent="0.2">
      <c r="A87" s="2">
        <v>86</v>
      </c>
      <c r="B87" s="2" t="s">
        <v>105</v>
      </c>
      <c r="C87" s="2">
        <v>2</v>
      </c>
      <c r="D87" s="2">
        <v>1</v>
      </c>
      <c r="E87" s="2">
        <v>1</v>
      </c>
      <c r="F87" s="2" t="s">
        <v>44</v>
      </c>
      <c r="G87" s="2" t="s">
        <v>34</v>
      </c>
      <c r="H87" s="2" t="s">
        <v>11</v>
      </c>
      <c r="I87" s="2">
        <v>6158791</v>
      </c>
      <c r="J87" s="2" t="s">
        <v>141</v>
      </c>
      <c r="K87" s="2" t="s">
        <v>142</v>
      </c>
    </row>
    <row r="88" spans="1:11" x14ac:dyDescent="0.2">
      <c r="A88" s="2">
        <v>87</v>
      </c>
      <c r="B88" s="2" t="s">
        <v>77</v>
      </c>
      <c r="C88" s="2">
        <v>2</v>
      </c>
      <c r="D88" s="2">
        <v>1</v>
      </c>
      <c r="E88" s="2">
        <v>1</v>
      </c>
      <c r="F88" s="2" t="s">
        <v>44</v>
      </c>
      <c r="G88" s="2" t="s">
        <v>34</v>
      </c>
      <c r="H88" s="2" t="s">
        <v>11</v>
      </c>
      <c r="I88" s="2">
        <v>6048869</v>
      </c>
      <c r="J88" s="2" t="s">
        <v>141</v>
      </c>
      <c r="K88" s="2" t="s">
        <v>142</v>
      </c>
    </row>
    <row r="89" spans="1:11" x14ac:dyDescent="0.2">
      <c r="A89" s="2">
        <v>88</v>
      </c>
      <c r="B89" s="2" t="s">
        <v>50</v>
      </c>
      <c r="C89" s="2">
        <v>2</v>
      </c>
      <c r="D89" s="2">
        <v>1</v>
      </c>
      <c r="E89" s="2">
        <v>1</v>
      </c>
      <c r="F89" s="2" t="s">
        <v>106</v>
      </c>
      <c r="G89" s="2" t="s">
        <v>34</v>
      </c>
      <c r="H89" s="2" t="s">
        <v>11</v>
      </c>
      <c r="I89" s="2">
        <v>4443936</v>
      </c>
      <c r="J89" s="2" t="s">
        <v>45</v>
      </c>
      <c r="K89" s="2" t="s">
        <v>46</v>
      </c>
    </row>
    <row r="90" spans="1:11" x14ac:dyDescent="0.2">
      <c r="A90" s="2">
        <v>89</v>
      </c>
      <c r="B90" s="2" t="s">
        <v>32</v>
      </c>
      <c r="C90" s="2">
        <v>2</v>
      </c>
      <c r="D90" s="2">
        <v>1</v>
      </c>
      <c r="E90" s="2">
        <v>1</v>
      </c>
      <c r="F90" s="2" t="s">
        <v>415</v>
      </c>
      <c r="G90" s="2" t="s">
        <v>34</v>
      </c>
      <c r="H90" s="2" t="s">
        <v>11</v>
      </c>
      <c r="I90" s="2">
        <v>7714247</v>
      </c>
      <c r="J90" s="2" t="s">
        <v>416</v>
      </c>
      <c r="K90" s="2" t="s">
        <v>417</v>
      </c>
    </row>
    <row r="91" spans="1:11" x14ac:dyDescent="0.2">
      <c r="A91" s="2">
        <v>90</v>
      </c>
      <c r="B91" s="2" t="s">
        <v>64</v>
      </c>
      <c r="C91" s="2">
        <v>1</v>
      </c>
      <c r="D91" s="2">
        <v>1</v>
      </c>
      <c r="E91" s="2">
        <v>0</v>
      </c>
      <c r="F91" s="2" t="s">
        <v>25</v>
      </c>
      <c r="G91" s="2">
        <v>0</v>
      </c>
      <c r="H91" s="2" t="s">
        <v>26</v>
      </c>
      <c r="I91" s="2">
        <v>12395133</v>
      </c>
      <c r="J91" s="2" t="s">
        <v>421</v>
      </c>
      <c r="K91" s="2" t="s">
        <v>422</v>
      </c>
    </row>
    <row r="92" spans="1:11" x14ac:dyDescent="0.2">
      <c r="A92" s="2">
        <v>91</v>
      </c>
      <c r="B92" s="2" t="s">
        <v>105</v>
      </c>
      <c r="C92" s="2">
        <v>2</v>
      </c>
      <c r="D92" s="2">
        <v>1</v>
      </c>
      <c r="E92" s="2">
        <v>1</v>
      </c>
      <c r="F92" s="2" t="s">
        <v>341</v>
      </c>
      <c r="G92" s="2" t="s">
        <v>34</v>
      </c>
      <c r="H92" s="2" t="s">
        <v>11</v>
      </c>
      <c r="I92" s="2">
        <v>7783644</v>
      </c>
      <c r="J92" s="2" t="s">
        <v>45</v>
      </c>
      <c r="K92" s="2" t="s">
        <v>46</v>
      </c>
    </row>
    <row r="93" spans="1:11" x14ac:dyDescent="0.2">
      <c r="A93" s="2">
        <v>92</v>
      </c>
      <c r="B93" s="2" t="s">
        <v>243</v>
      </c>
      <c r="C93" s="2">
        <v>1</v>
      </c>
      <c r="D93" s="2">
        <v>1</v>
      </c>
      <c r="E93" s="2">
        <v>0</v>
      </c>
      <c r="F93" s="2" t="s">
        <v>65</v>
      </c>
      <c r="G93" s="2">
        <v>0</v>
      </c>
      <c r="H93" s="2" t="s">
        <v>11</v>
      </c>
      <c r="I93" s="2">
        <v>12266374</v>
      </c>
      <c r="J93" s="2" t="s">
        <v>66</v>
      </c>
      <c r="K93" s="2" t="s">
        <v>67</v>
      </c>
    </row>
    <row r="94" spans="1:11" x14ac:dyDescent="0.2">
      <c r="A94" s="2">
        <v>93</v>
      </c>
      <c r="B94" s="2" t="s">
        <v>212</v>
      </c>
      <c r="C94" s="2">
        <v>1</v>
      </c>
      <c r="D94" s="2">
        <v>1</v>
      </c>
      <c r="E94" s="2">
        <v>0</v>
      </c>
      <c r="F94" s="2" t="s">
        <v>65</v>
      </c>
      <c r="G94" s="2">
        <v>0</v>
      </c>
      <c r="H94" s="2" t="s">
        <v>11</v>
      </c>
      <c r="I94" s="2">
        <v>16045758</v>
      </c>
      <c r="J94" s="2" t="s">
        <v>66</v>
      </c>
      <c r="K94" s="2" t="s">
        <v>67</v>
      </c>
    </row>
    <row r="95" spans="1:11" x14ac:dyDescent="0.2">
      <c r="A95" s="2">
        <v>94</v>
      </c>
      <c r="B95" s="2" t="s">
        <v>32</v>
      </c>
      <c r="C95" s="2">
        <v>1</v>
      </c>
      <c r="D95" s="2">
        <v>1</v>
      </c>
      <c r="E95" s="2">
        <v>0</v>
      </c>
      <c r="F95" s="2" t="s">
        <v>65</v>
      </c>
      <c r="G95" s="2">
        <v>0</v>
      </c>
      <c r="H95" s="2" t="s">
        <v>11</v>
      </c>
      <c r="I95" s="2">
        <v>13203956</v>
      </c>
      <c r="J95" s="2" t="s">
        <v>66</v>
      </c>
      <c r="K95" s="2" t="s">
        <v>67</v>
      </c>
    </row>
    <row r="96" spans="1:11" x14ac:dyDescent="0.2">
      <c r="A96" s="2">
        <v>95</v>
      </c>
      <c r="B96" s="2" t="s">
        <v>143</v>
      </c>
      <c r="C96" s="2">
        <v>1</v>
      </c>
      <c r="D96" s="2">
        <v>1</v>
      </c>
      <c r="E96" s="2">
        <v>0</v>
      </c>
      <c r="F96" s="2" t="s">
        <v>65</v>
      </c>
      <c r="G96" s="2">
        <v>0</v>
      </c>
      <c r="H96" s="2" t="s">
        <v>11</v>
      </c>
      <c r="I96" s="2">
        <v>13413231</v>
      </c>
      <c r="J96" s="2" t="s">
        <v>66</v>
      </c>
      <c r="K96" s="2" t="s">
        <v>67</v>
      </c>
    </row>
    <row r="97" spans="1:11" x14ac:dyDescent="0.2">
      <c r="A97" s="2">
        <v>96</v>
      </c>
      <c r="B97" s="2" t="s">
        <v>9</v>
      </c>
      <c r="C97" s="2">
        <v>1</v>
      </c>
      <c r="D97" s="2">
        <v>1</v>
      </c>
      <c r="E97" s="2">
        <v>0</v>
      </c>
      <c r="F97" s="2" t="s">
        <v>65</v>
      </c>
      <c r="G97" s="2">
        <v>0</v>
      </c>
      <c r="H97" s="2" t="s">
        <v>11</v>
      </c>
      <c r="I97" s="2">
        <v>9027769</v>
      </c>
      <c r="J97" s="2" t="s">
        <v>66</v>
      </c>
      <c r="K97" s="2" t="s">
        <v>67</v>
      </c>
    </row>
    <row r="98" spans="1:11" x14ac:dyDescent="0.2">
      <c r="A98" s="2">
        <v>97</v>
      </c>
      <c r="B98" s="2" t="s">
        <v>85</v>
      </c>
      <c r="C98" s="2">
        <v>1</v>
      </c>
      <c r="D98" s="2">
        <v>1</v>
      </c>
      <c r="E98" s="2">
        <v>0</v>
      </c>
      <c r="F98" s="2" t="s">
        <v>65</v>
      </c>
      <c r="G98" s="2">
        <v>0</v>
      </c>
      <c r="H98" s="2" t="s">
        <v>11</v>
      </c>
      <c r="I98" s="2">
        <v>11891013</v>
      </c>
      <c r="J98" s="2" t="s">
        <v>66</v>
      </c>
      <c r="K98" s="2" t="s">
        <v>67</v>
      </c>
    </row>
    <row r="99" spans="1:11" x14ac:dyDescent="0.2">
      <c r="A99" s="2">
        <v>98</v>
      </c>
      <c r="B99" s="2" t="s">
        <v>143</v>
      </c>
      <c r="C99" s="2">
        <v>2</v>
      </c>
      <c r="D99" s="2">
        <v>2</v>
      </c>
      <c r="E99" s="2">
        <v>0</v>
      </c>
      <c r="F99" s="2" t="s">
        <v>447</v>
      </c>
      <c r="G99" s="2">
        <v>0</v>
      </c>
      <c r="H99" s="2" t="s">
        <v>11</v>
      </c>
      <c r="I99" s="2">
        <v>11722089</v>
      </c>
      <c r="J99" s="2" t="s">
        <v>448</v>
      </c>
      <c r="K99" s="2" t="s">
        <v>449</v>
      </c>
    </row>
    <row r="100" spans="1:11" x14ac:dyDescent="0.2">
      <c r="A100" s="2">
        <v>99</v>
      </c>
      <c r="B100" s="2" t="s">
        <v>9</v>
      </c>
      <c r="C100" s="2">
        <v>3</v>
      </c>
      <c r="D100" s="2">
        <v>2</v>
      </c>
      <c r="E100" s="2">
        <v>1</v>
      </c>
      <c r="F100" s="2" t="s">
        <v>453</v>
      </c>
      <c r="G100" s="2" t="s">
        <v>52</v>
      </c>
      <c r="H100" s="2" t="s">
        <v>26</v>
      </c>
      <c r="I100" s="2">
        <v>6091585</v>
      </c>
      <c r="J100" s="2" t="s">
        <v>454</v>
      </c>
      <c r="K100" s="2" t="s">
        <v>455</v>
      </c>
    </row>
    <row r="101" spans="1:11" x14ac:dyDescent="0.2">
      <c r="A101" s="2">
        <v>100</v>
      </c>
      <c r="B101" s="2" t="s">
        <v>32</v>
      </c>
      <c r="C101" s="2">
        <v>2</v>
      </c>
      <c r="D101" s="2">
        <v>2</v>
      </c>
      <c r="E101" s="2">
        <v>0</v>
      </c>
      <c r="F101" s="2" t="s">
        <v>71</v>
      </c>
      <c r="G101" s="2">
        <v>0</v>
      </c>
      <c r="H101" s="2" t="s">
        <v>11</v>
      </c>
      <c r="I101" s="2">
        <v>4248144</v>
      </c>
      <c r="J101" s="2" t="s">
        <v>35</v>
      </c>
      <c r="K101" s="2" t="s">
        <v>36</v>
      </c>
    </row>
    <row r="102" spans="1:11" x14ac:dyDescent="0.2">
      <c r="A102" s="2">
        <v>101</v>
      </c>
      <c r="B102" s="2" t="s">
        <v>101</v>
      </c>
      <c r="C102" s="2">
        <v>3</v>
      </c>
      <c r="D102" s="2">
        <v>2</v>
      </c>
      <c r="E102" s="2">
        <v>1</v>
      </c>
      <c r="F102" s="2" t="s">
        <v>462</v>
      </c>
      <c r="G102" s="2" t="s">
        <v>34</v>
      </c>
      <c r="H102" s="2" t="s">
        <v>11</v>
      </c>
      <c r="I102" s="2">
        <v>8388734</v>
      </c>
      <c r="J102" s="2" t="s">
        <v>141</v>
      </c>
      <c r="K102" s="2" t="s">
        <v>142</v>
      </c>
    </row>
    <row r="103" spans="1:11" x14ac:dyDescent="0.2">
      <c r="A103" s="2">
        <v>102</v>
      </c>
      <c r="B103" s="2" t="s">
        <v>9</v>
      </c>
      <c r="C103" s="2">
        <v>3</v>
      </c>
      <c r="D103" s="2">
        <v>2</v>
      </c>
      <c r="E103" s="2">
        <v>1</v>
      </c>
      <c r="F103" s="2" t="s">
        <v>463</v>
      </c>
      <c r="G103" s="2" t="s">
        <v>34</v>
      </c>
      <c r="H103" s="2" t="s">
        <v>11</v>
      </c>
      <c r="I103" s="2">
        <v>4678678</v>
      </c>
      <c r="J103" s="2" t="s">
        <v>416</v>
      </c>
      <c r="K103" s="2" t="s">
        <v>417</v>
      </c>
    </row>
    <row r="104" spans="1:11" x14ac:dyDescent="0.2">
      <c r="A104" s="2">
        <v>103</v>
      </c>
      <c r="B104" s="2" t="s">
        <v>64</v>
      </c>
      <c r="C104" s="2">
        <v>2</v>
      </c>
      <c r="D104" s="2">
        <v>1</v>
      </c>
      <c r="E104" s="2">
        <v>1</v>
      </c>
      <c r="F104" s="2" t="s">
        <v>467</v>
      </c>
      <c r="G104" s="2" t="s">
        <v>34</v>
      </c>
      <c r="H104" s="2" t="s">
        <v>11</v>
      </c>
      <c r="I104" s="2">
        <v>8492852</v>
      </c>
      <c r="J104" s="2" t="s">
        <v>125</v>
      </c>
      <c r="K104" s="2" t="s">
        <v>126</v>
      </c>
    </row>
    <row r="105" spans="1:11" x14ac:dyDescent="0.2">
      <c r="A105" s="2">
        <v>104</v>
      </c>
      <c r="B105" s="2" t="s">
        <v>105</v>
      </c>
      <c r="C105" s="2">
        <v>1</v>
      </c>
      <c r="D105" s="2">
        <v>1</v>
      </c>
      <c r="E105" s="2">
        <v>0</v>
      </c>
      <c r="F105" s="2" t="s">
        <v>25</v>
      </c>
      <c r="G105" s="2">
        <v>0</v>
      </c>
      <c r="H105" s="2" t="s">
        <v>11</v>
      </c>
      <c r="I105" s="2">
        <v>3131665</v>
      </c>
      <c r="J105" s="2" t="s">
        <v>471</v>
      </c>
      <c r="K105" s="2" t="s">
        <v>472</v>
      </c>
    </row>
    <row r="106" spans="1:11" x14ac:dyDescent="0.2">
      <c r="A106" s="2">
        <v>105</v>
      </c>
      <c r="B106" s="2" t="s">
        <v>243</v>
      </c>
      <c r="C106" s="2">
        <v>2</v>
      </c>
      <c r="D106" s="2">
        <v>1</v>
      </c>
      <c r="E106" s="2">
        <v>1</v>
      </c>
      <c r="F106" s="2" t="s">
        <v>341</v>
      </c>
      <c r="G106" s="2" t="s">
        <v>34</v>
      </c>
      <c r="H106" s="2" t="s">
        <v>11</v>
      </c>
      <c r="I106" s="2">
        <v>3183955</v>
      </c>
      <c r="J106" s="2" t="s">
        <v>35</v>
      </c>
      <c r="K106" s="2" t="s">
        <v>36</v>
      </c>
    </row>
    <row r="107" spans="1:11" x14ac:dyDescent="0.2">
      <c r="A107" s="2">
        <v>106</v>
      </c>
      <c r="B107" s="2" t="s">
        <v>9</v>
      </c>
      <c r="C107" s="2">
        <v>2</v>
      </c>
      <c r="D107" s="2">
        <v>2</v>
      </c>
      <c r="E107" s="2">
        <v>0</v>
      </c>
      <c r="F107" s="2" t="s">
        <v>71</v>
      </c>
      <c r="G107" s="2">
        <v>0</v>
      </c>
      <c r="H107" s="2" t="s">
        <v>11</v>
      </c>
      <c r="I107" s="2">
        <v>10482098</v>
      </c>
      <c r="J107" s="2" t="s">
        <v>479</v>
      </c>
      <c r="K107" s="2" t="s">
        <v>480</v>
      </c>
    </row>
    <row r="108" spans="1:11" x14ac:dyDescent="0.2">
      <c r="A108" s="2">
        <v>107</v>
      </c>
      <c r="B108" s="2" t="s">
        <v>99</v>
      </c>
      <c r="C108" s="2">
        <v>1</v>
      </c>
      <c r="D108" s="2">
        <v>1</v>
      </c>
      <c r="E108" s="2">
        <v>0</v>
      </c>
      <c r="F108" s="2" t="s">
        <v>123</v>
      </c>
      <c r="G108" s="2">
        <v>0</v>
      </c>
      <c r="H108" s="2" t="s">
        <v>11</v>
      </c>
      <c r="I108" s="2">
        <v>4827407</v>
      </c>
      <c r="J108" s="2" t="s">
        <v>125</v>
      </c>
      <c r="K108" s="2" t="s">
        <v>126</v>
      </c>
    </row>
    <row r="109" spans="1:11" x14ac:dyDescent="0.2">
      <c r="A109" s="2">
        <v>108</v>
      </c>
      <c r="B109" s="2" t="s">
        <v>9</v>
      </c>
      <c r="C109" s="2">
        <v>2</v>
      </c>
      <c r="D109" s="2">
        <v>0</v>
      </c>
      <c r="E109" s="2">
        <v>2</v>
      </c>
      <c r="F109" s="2">
        <v>0</v>
      </c>
      <c r="G109" s="2" t="s">
        <v>485</v>
      </c>
      <c r="H109" s="2" t="s">
        <v>11</v>
      </c>
      <c r="I109" s="2">
        <v>9073000</v>
      </c>
      <c r="J109" s="2" t="s">
        <v>486</v>
      </c>
      <c r="K109" s="2" t="s">
        <v>487</v>
      </c>
    </row>
    <row r="110" spans="1:11" x14ac:dyDescent="0.2">
      <c r="A110" s="2">
        <v>109</v>
      </c>
      <c r="B110" s="2" t="s">
        <v>9</v>
      </c>
      <c r="C110" s="2">
        <v>2</v>
      </c>
      <c r="D110" s="2">
        <v>2</v>
      </c>
      <c r="E110" s="2">
        <v>0</v>
      </c>
      <c r="F110" s="2" t="s">
        <v>71</v>
      </c>
      <c r="G110" s="2">
        <v>0</v>
      </c>
      <c r="H110" s="2" t="s">
        <v>11</v>
      </c>
      <c r="I110" s="2">
        <v>8050736</v>
      </c>
      <c r="J110" s="2" t="s">
        <v>448</v>
      </c>
      <c r="K110" s="2" t="s">
        <v>449</v>
      </c>
    </row>
    <row r="111" spans="1:11" x14ac:dyDescent="0.2">
      <c r="A111" s="2">
        <v>110</v>
      </c>
      <c r="B111" s="2" t="s">
        <v>99</v>
      </c>
      <c r="C111" s="2">
        <v>3</v>
      </c>
      <c r="D111" s="2">
        <v>2</v>
      </c>
      <c r="E111" s="2">
        <v>1</v>
      </c>
      <c r="F111" s="2" t="s">
        <v>185</v>
      </c>
      <c r="G111" s="2" t="s">
        <v>34</v>
      </c>
      <c r="H111" s="2" t="s">
        <v>11</v>
      </c>
      <c r="I111" s="2">
        <v>15321332</v>
      </c>
      <c r="J111" s="2" t="s">
        <v>363</v>
      </c>
      <c r="K111" s="2" t="s">
        <v>364</v>
      </c>
    </row>
    <row r="112" spans="1:11" x14ac:dyDescent="0.2">
      <c r="A112" s="2">
        <v>111</v>
      </c>
      <c r="B112" s="2" t="s">
        <v>9</v>
      </c>
      <c r="C112" s="2">
        <v>1</v>
      </c>
      <c r="D112" s="2">
        <v>1</v>
      </c>
      <c r="E112" s="2">
        <v>0</v>
      </c>
      <c r="F112" s="2" t="s">
        <v>149</v>
      </c>
      <c r="G112" s="2">
        <v>0</v>
      </c>
      <c r="H112" s="2" t="s">
        <v>11</v>
      </c>
      <c r="I112" s="2">
        <v>3627678</v>
      </c>
      <c r="J112" s="2" t="s">
        <v>497</v>
      </c>
      <c r="K112" s="2" t="s">
        <v>498</v>
      </c>
    </row>
    <row r="113" spans="1:11" x14ac:dyDescent="0.2">
      <c r="A113" s="2">
        <v>112</v>
      </c>
      <c r="B113" s="2" t="s">
        <v>17</v>
      </c>
      <c r="C113" s="2">
        <v>1</v>
      </c>
      <c r="D113" s="2">
        <v>1</v>
      </c>
      <c r="E113" s="2">
        <v>0</v>
      </c>
      <c r="F113" s="2" t="s">
        <v>65</v>
      </c>
      <c r="G113" s="2">
        <v>0</v>
      </c>
      <c r="H113" s="2" t="s">
        <v>11</v>
      </c>
      <c r="I113" s="2">
        <v>9196260</v>
      </c>
      <c r="J113" s="2" t="s">
        <v>66</v>
      </c>
      <c r="K113" s="2" t="s">
        <v>67</v>
      </c>
    </row>
    <row r="114" spans="1:11" x14ac:dyDescent="0.2">
      <c r="A114" s="2">
        <v>113</v>
      </c>
      <c r="B114" s="2" t="s">
        <v>9</v>
      </c>
      <c r="C114" s="2">
        <v>2</v>
      </c>
      <c r="D114" s="2">
        <v>1</v>
      </c>
      <c r="E114" s="2">
        <v>1</v>
      </c>
      <c r="F114" s="2" t="s">
        <v>504</v>
      </c>
      <c r="G114" s="2" t="s">
        <v>52</v>
      </c>
      <c r="H114" s="2" t="s">
        <v>11</v>
      </c>
      <c r="I114" s="2">
        <v>6498694</v>
      </c>
      <c r="J114" s="2" t="s">
        <v>505</v>
      </c>
      <c r="K114" s="2" t="s">
        <v>506</v>
      </c>
    </row>
    <row r="115" spans="1:11" x14ac:dyDescent="0.2">
      <c r="A115" s="2">
        <v>114</v>
      </c>
      <c r="B115" s="2" t="s">
        <v>24</v>
      </c>
      <c r="C115" s="2">
        <v>2</v>
      </c>
      <c r="D115" s="2">
        <v>1</v>
      </c>
      <c r="E115" s="2">
        <v>1</v>
      </c>
      <c r="F115" s="2" t="s">
        <v>106</v>
      </c>
      <c r="G115" s="2" t="s">
        <v>34</v>
      </c>
      <c r="H115" s="2" t="s">
        <v>11</v>
      </c>
      <c r="I115" s="2">
        <v>3064436</v>
      </c>
      <c r="J115" s="2" t="s">
        <v>45</v>
      </c>
      <c r="K115" s="2" t="s">
        <v>46</v>
      </c>
    </row>
    <row r="116" spans="1:11" x14ac:dyDescent="0.2">
      <c r="A116" s="2">
        <v>115</v>
      </c>
      <c r="B116" s="2" t="s">
        <v>9</v>
      </c>
      <c r="C116" s="2">
        <v>1</v>
      </c>
      <c r="D116" s="2">
        <v>1</v>
      </c>
      <c r="E116" s="2">
        <v>0</v>
      </c>
      <c r="F116" s="2" t="s">
        <v>25</v>
      </c>
      <c r="G116" s="2">
        <v>0</v>
      </c>
      <c r="H116" s="2" t="s">
        <v>26</v>
      </c>
      <c r="I116" s="2">
        <v>7750084</v>
      </c>
      <c r="J116" s="2" t="s">
        <v>513</v>
      </c>
      <c r="K116" s="2" t="s">
        <v>514</v>
      </c>
    </row>
    <row r="117" spans="1:11" x14ac:dyDescent="0.2">
      <c r="A117" s="2">
        <v>116</v>
      </c>
      <c r="B117" s="2" t="s">
        <v>9</v>
      </c>
      <c r="C117" s="2">
        <v>0</v>
      </c>
      <c r="D117" s="2">
        <v>0</v>
      </c>
      <c r="E117" s="2">
        <v>0</v>
      </c>
      <c r="F117" s="2">
        <v>0</v>
      </c>
      <c r="G117" s="2">
        <v>0</v>
      </c>
      <c r="H117" s="2" t="s">
        <v>11</v>
      </c>
      <c r="I117" s="2">
        <v>20800000</v>
      </c>
      <c r="J117" s="2" t="s">
        <v>363</v>
      </c>
      <c r="K117" s="2" t="s">
        <v>364</v>
      </c>
    </row>
    <row r="118" spans="1:11" x14ac:dyDescent="0.2">
      <c r="A118" s="2">
        <v>117</v>
      </c>
      <c r="B118" s="2" t="s">
        <v>77</v>
      </c>
      <c r="C118" s="2">
        <v>1</v>
      </c>
      <c r="D118" s="2">
        <v>1</v>
      </c>
      <c r="E118" s="2">
        <v>0</v>
      </c>
      <c r="F118" s="2" t="s">
        <v>25</v>
      </c>
      <c r="G118" s="2">
        <v>0</v>
      </c>
      <c r="H118" s="2" t="s">
        <v>26</v>
      </c>
      <c r="I118" s="2">
        <v>7042991</v>
      </c>
      <c r="J118" s="2" t="s">
        <v>72</v>
      </c>
      <c r="K118" s="2" t="s">
        <v>73</v>
      </c>
    </row>
    <row r="119" spans="1:11" x14ac:dyDescent="0.2">
      <c r="A119" s="2">
        <v>118</v>
      </c>
      <c r="B119" s="2" t="s">
        <v>9</v>
      </c>
      <c r="C119" s="2">
        <v>2</v>
      </c>
      <c r="D119" s="2">
        <v>1</v>
      </c>
      <c r="E119" s="2">
        <v>1</v>
      </c>
      <c r="F119" s="2" t="s">
        <v>524</v>
      </c>
      <c r="G119" s="2" t="s">
        <v>34</v>
      </c>
      <c r="H119" s="2" t="s">
        <v>11</v>
      </c>
      <c r="I119" s="2">
        <v>16049417</v>
      </c>
      <c r="J119" s="2" t="s">
        <v>35</v>
      </c>
      <c r="K119" s="2" t="s">
        <v>36</v>
      </c>
    </row>
    <row r="120" spans="1:11" x14ac:dyDescent="0.2">
      <c r="A120" s="2">
        <v>119</v>
      </c>
      <c r="B120" s="2" t="s">
        <v>64</v>
      </c>
      <c r="C120" s="2">
        <v>3</v>
      </c>
      <c r="D120" s="2">
        <v>2</v>
      </c>
      <c r="E120" s="2">
        <v>1</v>
      </c>
      <c r="F120" s="2" t="s">
        <v>40</v>
      </c>
      <c r="G120" s="2" t="s">
        <v>34</v>
      </c>
      <c r="H120" s="2" t="s">
        <v>11</v>
      </c>
      <c r="I120" s="2">
        <v>5256119</v>
      </c>
      <c r="J120" s="2" t="s">
        <v>45</v>
      </c>
      <c r="K120" s="2" t="s">
        <v>46</v>
      </c>
    </row>
    <row r="121" spans="1:11" x14ac:dyDescent="0.2">
      <c r="A121" s="2">
        <v>120</v>
      </c>
      <c r="B121" s="2" t="s">
        <v>101</v>
      </c>
      <c r="C121" s="2">
        <v>1</v>
      </c>
      <c r="D121" s="2">
        <v>1</v>
      </c>
      <c r="E121" s="2">
        <v>0</v>
      </c>
      <c r="F121" s="2" t="s">
        <v>65</v>
      </c>
      <c r="G121" s="2">
        <v>0</v>
      </c>
      <c r="H121" s="2" t="s">
        <v>11</v>
      </c>
      <c r="I121" s="2">
        <v>10314552</v>
      </c>
      <c r="J121" s="2" t="s">
        <v>66</v>
      </c>
      <c r="K121" s="2" t="s">
        <v>67</v>
      </c>
    </row>
    <row r="122" spans="1:11" x14ac:dyDescent="0.2">
      <c r="A122" s="2">
        <v>121</v>
      </c>
      <c r="B122" s="2" t="s">
        <v>101</v>
      </c>
      <c r="C122" s="2">
        <v>1</v>
      </c>
      <c r="D122" s="2">
        <v>1</v>
      </c>
      <c r="E122" s="2">
        <v>0</v>
      </c>
      <c r="F122" s="2" t="s">
        <v>25</v>
      </c>
      <c r="G122" s="2">
        <v>0</v>
      </c>
      <c r="H122" s="2" t="s">
        <v>11</v>
      </c>
      <c r="I122" s="2">
        <v>17093635</v>
      </c>
      <c r="J122" s="2" t="s">
        <v>27</v>
      </c>
      <c r="K122" s="2" t="s">
        <v>28</v>
      </c>
    </row>
    <row r="123" spans="1:11" x14ac:dyDescent="0.2">
      <c r="A123" s="2">
        <v>122</v>
      </c>
      <c r="B123" s="2" t="s">
        <v>17</v>
      </c>
      <c r="C123" s="2">
        <v>1</v>
      </c>
      <c r="D123" s="2">
        <v>1</v>
      </c>
      <c r="E123" s="2">
        <v>0</v>
      </c>
      <c r="F123" s="2" t="s">
        <v>25</v>
      </c>
      <c r="G123" s="2">
        <v>0</v>
      </c>
      <c r="H123" s="2" t="s">
        <v>11</v>
      </c>
      <c r="I123" s="2">
        <v>3603208</v>
      </c>
      <c r="J123" s="2" t="s">
        <v>53</v>
      </c>
      <c r="K123" s="2" t="s">
        <v>54</v>
      </c>
    </row>
    <row r="124" spans="1:11" x14ac:dyDescent="0.2">
      <c r="A124" s="2">
        <v>123</v>
      </c>
      <c r="B124" s="2" t="s">
        <v>9</v>
      </c>
      <c r="C124" s="2">
        <v>2</v>
      </c>
      <c r="D124" s="2">
        <v>1</v>
      </c>
      <c r="E124" s="2">
        <v>1</v>
      </c>
      <c r="F124" s="2" t="s">
        <v>537</v>
      </c>
      <c r="G124" s="2" t="s">
        <v>52</v>
      </c>
      <c r="H124" s="2" t="s">
        <v>11</v>
      </c>
      <c r="I124" s="2">
        <v>6810944</v>
      </c>
      <c r="J124" s="2" t="s">
        <v>538</v>
      </c>
      <c r="K124" s="2" t="s">
        <v>539</v>
      </c>
    </row>
    <row r="125" spans="1:11" x14ac:dyDescent="0.2">
      <c r="A125" s="2">
        <v>124</v>
      </c>
      <c r="B125" s="2" t="s">
        <v>92</v>
      </c>
      <c r="C125" s="2">
        <v>1</v>
      </c>
      <c r="D125" s="2">
        <v>0</v>
      </c>
      <c r="E125" s="2">
        <v>1</v>
      </c>
      <c r="F125" s="2">
        <v>0</v>
      </c>
      <c r="G125" s="2" t="s">
        <v>52</v>
      </c>
      <c r="H125" s="2" t="s">
        <v>26</v>
      </c>
      <c r="I125" s="2">
        <v>7900724</v>
      </c>
      <c r="J125" s="2" t="s">
        <v>540</v>
      </c>
      <c r="K125" s="2" t="s">
        <v>541</v>
      </c>
    </row>
    <row r="126" spans="1:11" x14ac:dyDescent="0.2">
      <c r="A126" s="2">
        <v>125</v>
      </c>
      <c r="B126" s="2" t="s">
        <v>50</v>
      </c>
      <c r="C126" s="2">
        <v>0</v>
      </c>
      <c r="D126" s="2">
        <v>0</v>
      </c>
      <c r="E126" s="2">
        <v>0</v>
      </c>
      <c r="F126" s="2">
        <v>0</v>
      </c>
      <c r="G126" s="2">
        <v>0</v>
      </c>
      <c r="H126" s="2" t="s">
        <v>26</v>
      </c>
      <c r="I126" s="2">
        <v>1718750</v>
      </c>
      <c r="J126" s="2" t="s">
        <v>545</v>
      </c>
      <c r="K126" s="2" t="s">
        <v>546</v>
      </c>
    </row>
    <row r="127" spans="1:11" x14ac:dyDescent="0.2">
      <c r="A127" s="2">
        <v>126</v>
      </c>
      <c r="B127" s="2" t="s">
        <v>550</v>
      </c>
      <c r="C127" s="2">
        <v>1</v>
      </c>
      <c r="D127" s="2">
        <v>1</v>
      </c>
      <c r="E127" s="2">
        <v>0</v>
      </c>
      <c r="F127" s="2" t="s">
        <v>25</v>
      </c>
      <c r="G127" s="2">
        <v>0</v>
      </c>
      <c r="H127" s="2" t="s">
        <v>11</v>
      </c>
      <c r="I127" s="2">
        <v>12852110</v>
      </c>
      <c r="J127" s="2" t="s">
        <v>551</v>
      </c>
      <c r="K127" s="2" t="s">
        <v>552</v>
      </c>
    </row>
    <row r="128" spans="1:11" x14ac:dyDescent="0.2">
      <c r="A128" s="2">
        <v>127</v>
      </c>
      <c r="B128" s="2" t="s">
        <v>117</v>
      </c>
      <c r="C128" s="2">
        <v>1</v>
      </c>
      <c r="D128" s="2">
        <v>1</v>
      </c>
      <c r="E128" s="2">
        <v>0</v>
      </c>
      <c r="F128" s="2" t="s">
        <v>25</v>
      </c>
      <c r="G128" s="2">
        <v>0</v>
      </c>
      <c r="H128" s="2" t="s">
        <v>11</v>
      </c>
      <c r="I128" s="2">
        <v>21187849</v>
      </c>
      <c r="J128" s="2" t="s">
        <v>556</v>
      </c>
      <c r="K128" s="2" t="s">
        <v>557</v>
      </c>
    </row>
    <row r="129" spans="1:11" x14ac:dyDescent="0.2">
      <c r="A129" s="2">
        <v>128</v>
      </c>
      <c r="B129" s="2" t="s">
        <v>9</v>
      </c>
      <c r="C129" s="2">
        <v>2</v>
      </c>
      <c r="D129" s="2">
        <v>1</v>
      </c>
      <c r="E129" s="2">
        <v>1</v>
      </c>
      <c r="F129" s="2" t="s">
        <v>341</v>
      </c>
      <c r="G129" s="2" t="s">
        <v>34</v>
      </c>
      <c r="H129" s="2" t="s">
        <v>11</v>
      </c>
      <c r="I129" s="2">
        <v>7816729</v>
      </c>
      <c r="J129" s="2" t="s">
        <v>274</v>
      </c>
      <c r="K129" s="2" t="s">
        <v>275</v>
      </c>
    </row>
    <row r="130" spans="1:11" x14ac:dyDescent="0.2">
      <c r="A130" s="2">
        <v>129</v>
      </c>
      <c r="B130" s="2" t="s">
        <v>117</v>
      </c>
      <c r="C130" s="2">
        <v>1</v>
      </c>
      <c r="D130" s="2">
        <v>1</v>
      </c>
      <c r="E130" s="2">
        <v>0</v>
      </c>
      <c r="F130" s="2" t="s">
        <v>25</v>
      </c>
      <c r="G130" s="2">
        <v>0</v>
      </c>
      <c r="H130" s="2" t="s">
        <v>11</v>
      </c>
      <c r="I130" s="2">
        <v>3000000</v>
      </c>
      <c r="J130" s="2" t="s">
        <v>564</v>
      </c>
      <c r="K130" s="2" t="s">
        <v>565</v>
      </c>
    </row>
    <row r="131" spans="1:11" x14ac:dyDescent="0.2">
      <c r="A131" s="2">
        <v>130</v>
      </c>
      <c r="B131" s="2" t="s">
        <v>9</v>
      </c>
      <c r="C131" s="2">
        <v>2</v>
      </c>
      <c r="D131" s="2">
        <v>1</v>
      </c>
      <c r="E131" s="2">
        <v>1</v>
      </c>
      <c r="F131" s="2" t="s">
        <v>467</v>
      </c>
      <c r="G131" s="2" t="s">
        <v>34</v>
      </c>
      <c r="H131" s="2" t="s">
        <v>11</v>
      </c>
      <c r="I131" s="2">
        <v>5124566</v>
      </c>
      <c r="J131" s="2" t="s">
        <v>363</v>
      </c>
      <c r="K131" s="2" t="s">
        <v>364</v>
      </c>
    </row>
    <row r="132" spans="1:11" x14ac:dyDescent="0.2">
      <c r="A132" s="2">
        <v>131</v>
      </c>
      <c r="B132" s="2" t="s">
        <v>17</v>
      </c>
      <c r="C132" s="2">
        <v>2</v>
      </c>
      <c r="D132" s="2">
        <v>1</v>
      </c>
      <c r="E132" s="2">
        <v>1</v>
      </c>
      <c r="F132" s="2" t="s">
        <v>44</v>
      </c>
      <c r="G132" s="2" t="s">
        <v>34</v>
      </c>
      <c r="H132" s="2" t="s">
        <v>11</v>
      </c>
      <c r="I132" s="2">
        <v>5627582</v>
      </c>
      <c r="J132" s="2" t="s">
        <v>141</v>
      </c>
      <c r="K132" s="2" t="s">
        <v>142</v>
      </c>
    </row>
    <row r="133" spans="1:11" x14ac:dyDescent="0.2">
      <c r="A133" s="2">
        <v>132</v>
      </c>
      <c r="B133" s="2" t="s">
        <v>24</v>
      </c>
      <c r="C133" s="2">
        <v>2</v>
      </c>
      <c r="D133" s="2">
        <v>1</v>
      </c>
      <c r="E133" s="2">
        <v>1</v>
      </c>
      <c r="F133" s="2" t="s">
        <v>44</v>
      </c>
      <c r="G133" s="2" t="s">
        <v>34</v>
      </c>
      <c r="H133" s="2" t="s">
        <v>11</v>
      </c>
      <c r="I133" s="2">
        <v>5644906</v>
      </c>
      <c r="J133" s="2" t="s">
        <v>141</v>
      </c>
      <c r="K133" s="2" t="s">
        <v>142</v>
      </c>
    </row>
    <row r="134" spans="1:11" x14ac:dyDescent="0.2">
      <c r="A134" s="2">
        <v>133</v>
      </c>
      <c r="B134" s="2" t="s">
        <v>101</v>
      </c>
      <c r="C134" s="2">
        <v>2</v>
      </c>
      <c r="D134" s="2">
        <v>1</v>
      </c>
      <c r="E134" s="2">
        <v>1</v>
      </c>
      <c r="F134" s="2" t="s">
        <v>337</v>
      </c>
      <c r="G134" s="2" t="s">
        <v>34</v>
      </c>
      <c r="H134" s="2" t="s">
        <v>11</v>
      </c>
      <c r="I134" s="2">
        <v>7701245</v>
      </c>
      <c r="J134" s="2" t="s">
        <v>45</v>
      </c>
      <c r="K134" s="2" t="s">
        <v>46</v>
      </c>
    </row>
    <row r="135" spans="1:11" x14ac:dyDescent="0.2">
      <c r="A135" s="2">
        <v>134</v>
      </c>
      <c r="B135" s="2" t="s">
        <v>243</v>
      </c>
      <c r="C135" s="2">
        <v>2</v>
      </c>
      <c r="D135" s="2">
        <v>1</v>
      </c>
      <c r="E135" s="2">
        <v>1</v>
      </c>
      <c r="F135" s="2" t="s">
        <v>524</v>
      </c>
      <c r="G135" s="2" t="s">
        <v>34</v>
      </c>
      <c r="H135" s="2" t="s">
        <v>11</v>
      </c>
      <c r="I135" s="2">
        <v>8552204</v>
      </c>
      <c r="J135" s="2" t="s">
        <v>35</v>
      </c>
      <c r="K135" s="2" t="s">
        <v>36</v>
      </c>
    </row>
    <row r="136" spans="1:11" x14ac:dyDescent="0.2">
      <c r="A136" s="2">
        <v>135</v>
      </c>
      <c r="B136" s="2" t="s">
        <v>212</v>
      </c>
      <c r="C136" s="2">
        <v>2</v>
      </c>
      <c r="D136" s="2">
        <v>1</v>
      </c>
      <c r="E136" s="2">
        <v>1</v>
      </c>
      <c r="F136" s="2" t="s">
        <v>106</v>
      </c>
      <c r="G136" s="2" t="s">
        <v>34</v>
      </c>
      <c r="H136" s="2" t="s">
        <v>11</v>
      </c>
      <c r="I136" s="2">
        <v>10630892</v>
      </c>
      <c r="J136" s="2" t="s">
        <v>35</v>
      </c>
      <c r="K136" s="2" t="s">
        <v>36</v>
      </c>
    </row>
    <row r="137" spans="1:11" x14ac:dyDescent="0.2">
      <c r="A137" s="2">
        <v>136</v>
      </c>
      <c r="B137" s="2" t="s">
        <v>32</v>
      </c>
      <c r="C137" s="2">
        <v>2</v>
      </c>
      <c r="D137" s="2">
        <v>1</v>
      </c>
      <c r="E137" s="2">
        <v>1</v>
      </c>
      <c r="F137" s="2" t="s">
        <v>123</v>
      </c>
      <c r="G137" s="2" t="s">
        <v>124</v>
      </c>
      <c r="H137" s="2" t="s">
        <v>11</v>
      </c>
      <c r="I137" s="2">
        <v>4547648</v>
      </c>
      <c r="J137" s="2" t="s">
        <v>577</v>
      </c>
      <c r="K137" s="2" t="s">
        <v>578</v>
      </c>
    </row>
    <row r="138" spans="1:11" x14ac:dyDescent="0.2">
      <c r="A138" s="2">
        <v>137</v>
      </c>
      <c r="B138" s="2" t="s">
        <v>582</v>
      </c>
      <c r="C138" s="2">
        <v>2</v>
      </c>
      <c r="D138" s="2">
        <v>1</v>
      </c>
      <c r="E138" s="2">
        <v>1</v>
      </c>
      <c r="F138" s="2" t="s">
        <v>123</v>
      </c>
      <c r="G138" s="2" t="s">
        <v>124</v>
      </c>
      <c r="H138" s="2" t="s">
        <v>11</v>
      </c>
      <c r="I138" s="2">
        <v>8230221</v>
      </c>
      <c r="J138" s="2" t="s">
        <v>315</v>
      </c>
      <c r="K138" s="2" t="s">
        <v>316</v>
      </c>
    </row>
    <row r="139" spans="1:11" x14ac:dyDescent="0.2">
      <c r="A139" s="2">
        <v>138</v>
      </c>
      <c r="B139" s="2" t="s">
        <v>9</v>
      </c>
      <c r="C139" s="2">
        <v>1</v>
      </c>
      <c r="D139" s="2">
        <v>1</v>
      </c>
      <c r="E139" s="2">
        <v>0</v>
      </c>
      <c r="F139" s="2" t="s">
        <v>123</v>
      </c>
      <c r="G139" s="2">
        <v>0</v>
      </c>
      <c r="H139" s="2" t="s">
        <v>11</v>
      </c>
      <c r="I139" s="2">
        <v>2784000</v>
      </c>
      <c r="J139" s="2" t="s">
        <v>586</v>
      </c>
      <c r="K139" s="2" t="s">
        <v>587</v>
      </c>
    </row>
    <row r="140" spans="1:11" x14ac:dyDescent="0.2">
      <c r="A140" s="2">
        <v>139</v>
      </c>
      <c r="B140" s="2" t="s">
        <v>24</v>
      </c>
      <c r="C140" s="2">
        <v>2</v>
      </c>
      <c r="D140" s="2">
        <v>1</v>
      </c>
      <c r="E140" s="2">
        <v>1</v>
      </c>
      <c r="F140" s="2" t="s">
        <v>106</v>
      </c>
      <c r="G140" s="2" t="s">
        <v>34</v>
      </c>
      <c r="H140" s="2" t="s">
        <v>11</v>
      </c>
      <c r="I140" s="2">
        <v>3630786</v>
      </c>
      <c r="J140" s="2" t="s">
        <v>274</v>
      </c>
      <c r="K140" s="2" t="s">
        <v>275</v>
      </c>
    </row>
    <row r="141" spans="1:11" x14ac:dyDescent="0.2">
      <c r="A141" s="2">
        <v>140</v>
      </c>
      <c r="B141" s="2" t="s">
        <v>9</v>
      </c>
      <c r="C141" s="2">
        <v>3</v>
      </c>
      <c r="D141" s="2">
        <v>2</v>
      </c>
      <c r="E141" s="2">
        <v>1</v>
      </c>
      <c r="F141" s="2" t="s">
        <v>71</v>
      </c>
      <c r="G141" s="2" t="s">
        <v>594</v>
      </c>
      <c r="H141" s="2" t="s">
        <v>11</v>
      </c>
      <c r="I141" s="2">
        <v>5039550</v>
      </c>
      <c r="J141" s="2" t="s">
        <v>497</v>
      </c>
      <c r="K141" s="2" t="s">
        <v>498</v>
      </c>
    </row>
    <row r="142" spans="1:11" x14ac:dyDescent="0.2">
      <c r="A142" s="2">
        <v>141</v>
      </c>
      <c r="B142" s="2" t="s">
        <v>9</v>
      </c>
      <c r="C142" s="2">
        <v>1</v>
      </c>
      <c r="D142" s="2">
        <v>1</v>
      </c>
      <c r="E142" s="2">
        <v>0</v>
      </c>
      <c r="F142" s="2" t="s">
        <v>65</v>
      </c>
      <c r="G142" s="2">
        <v>0</v>
      </c>
      <c r="H142" s="2" t="s">
        <v>11</v>
      </c>
      <c r="I142" s="2">
        <v>14168312</v>
      </c>
      <c r="J142" s="2" t="s">
        <v>66</v>
      </c>
      <c r="K142" s="2" t="s">
        <v>67</v>
      </c>
    </row>
    <row r="143" spans="1:11" x14ac:dyDescent="0.2">
      <c r="A143" s="2">
        <v>142</v>
      </c>
      <c r="B143" s="2" t="s">
        <v>143</v>
      </c>
      <c r="C143" s="2">
        <v>1</v>
      </c>
      <c r="D143" s="2">
        <v>1</v>
      </c>
      <c r="E143" s="2">
        <v>0</v>
      </c>
      <c r="F143" s="2" t="s">
        <v>65</v>
      </c>
      <c r="G143" s="2">
        <v>0</v>
      </c>
      <c r="H143" s="2" t="s">
        <v>11</v>
      </c>
      <c r="I143" s="2">
        <v>15443544</v>
      </c>
      <c r="J143" s="2" t="s">
        <v>66</v>
      </c>
      <c r="K143" s="2" t="s">
        <v>67</v>
      </c>
    </row>
    <row r="144" spans="1:11" x14ac:dyDescent="0.2">
      <c r="A144" s="2">
        <v>143</v>
      </c>
      <c r="B144" s="2" t="s">
        <v>9</v>
      </c>
      <c r="C144" s="2">
        <v>1</v>
      </c>
      <c r="D144" s="2">
        <v>1</v>
      </c>
      <c r="E144" s="2">
        <v>0</v>
      </c>
      <c r="F144" s="2" t="s">
        <v>65</v>
      </c>
      <c r="G144" s="2">
        <v>0</v>
      </c>
      <c r="H144" s="2" t="s">
        <v>11</v>
      </c>
      <c r="I144" s="2">
        <v>19365582</v>
      </c>
      <c r="J144" s="2" t="s">
        <v>66</v>
      </c>
      <c r="K144" s="2" t="s">
        <v>67</v>
      </c>
    </row>
    <row r="145" spans="1:11" x14ac:dyDescent="0.2">
      <c r="A145" s="2">
        <v>144</v>
      </c>
      <c r="B145" s="2" t="s">
        <v>17</v>
      </c>
      <c r="C145" s="2">
        <v>1</v>
      </c>
      <c r="D145" s="2">
        <v>1</v>
      </c>
      <c r="E145" s="2">
        <v>0</v>
      </c>
      <c r="F145" s="2" t="s">
        <v>123</v>
      </c>
      <c r="G145" s="2">
        <v>0</v>
      </c>
      <c r="H145" s="2" t="s">
        <v>11</v>
      </c>
      <c r="I145" s="2">
        <v>6539893</v>
      </c>
      <c r="J145" s="2" t="s">
        <v>125</v>
      </c>
      <c r="K145" s="2" t="s">
        <v>126</v>
      </c>
    </row>
    <row r="146" spans="1:11" x14ac:dyDescent="0.2">
      <c r="A146" s="2">
        <v>145</v>
      </c>
      <c r="B146" s="2" t="s">
        <v>17</v>
      </c>
      <c r="C146" s="2">
        <v>4</v>
      </c>
      <c r="D146" s="2">
        <v>1</v>
      </c>
      <c r="E146" s="2">
        <v>3</v>
      </c>
      <c r="F146" s="2" t="s">
        <v>351</v>
      </c>
      <c r="G146" s="2" t="s">
        <v>610</v>
      </c>
      <c r="H146" s="2" t="s">
        <v>11</v>
      </c>
      <c r="I146" s="2">
        <v>10819488</v>
      </c>
      <c r="J146" s="2" t="s">
        <v>611</v>
      </c>
      <c r="K146" s="2" t="s">
        <v>612</v>
      </c>
    </row>
    <row r="147" spans="1:11" x14ac:dyDescent="0.2">
      <c r="A147" s="2">
        <v>146</v>
      </c>
      <c r="B147" s="2" t="s">
        <v>9</v>
      </c>
      <c r="C147" s="2">
        <v>1</v>
      </c>
      <c r="D147" s="2">
        <v>0</v>
      </c>
      <c r="E147" s="2">
        <v>1</v>
      </c>
      <c r="F147" s="2">
        <v>0</v>
      </c>
      <c r="G147" s="2" t="s">
        <v>213</v>
      </c>
      <c r="H147" s="2" t="s">
        <v>26</v>
      </c>
      <c r="I147" s="2">
        <v>13573428</v>
      </c>
      <c r="J147" s="2" t="s">
        <v>180</v>
      </c>
      <c r="K147" s="2" t="s">
        <v>181</v>
      </c>
    </row>
    <row r="148" spans="1:11" x14ac:dyDescent="0.2">
      <c r="A148" s="2">
        <v>147</v>
      </c>
      <c r="B148" s="2" t="s">
        <v>64</v>
      </c>
      <c r="C148" s="2">
        <v>2</v>
      </c>
      <c r="D148" s="2">
        <v>0</v>
      </c>
      <c r="E148" s="2">
        <v>2</v>
      </c>
      <c r="F148" s="2">
        <v>0</v>
      </c>
      <c r="G148" s="2" t="s">
        <v>618</v>
      </c>
      <c r="H148" s="2" t="s">
        <v>26</v>
      </c>
      <c r="I148" s="2">
        <v>6887966</v>
      </c>
      <c r="J148" s="2" t="s">
        <v>207</v>
      </c>
      <c r="K148" s="2" t="s">
        <v>208</v>
      </c>
    </row>
    <row r="149" spans="1:11" x14ac:dyDescent="0.2">
      <c r="A149" s="2">
        <v>148</v>
      </c>
      <c r="B149" s="2" t="s">
        <v>117</v>
      </c>
      <c r="C149" s="2">
        <v>2</v>
      </c>
      <c r="D149" s="2">
        <v>1</v>
      </c>
      <c r="E149" s="2">
        <v>1</v>
      </c>
      <c r="F149" s="2" t="s">
        <v>341</v>
      </c>
      <c r="G149" s="2" t="s">
        <v>34</v>
      </c>
      <c r="H149" s="2" t="s">
        <v>11</v>
      </c>
      <c r="I149" s="2">
        <v>6086793</v>
      </c>
      <c r="J149" s="2" t="s">
        <v>136</v>
      </c>
      <c r="K149" s="2" t="s">
        <v>137</v>
      </c>
    </row>
    <row r="150" spans="1:11" x14ac:dyDescent="0.2">
      <c r="A150" s="2">
        <v>149</v>
      </c>
      <c r="B150" s="2" t="s">
        <v>212</v>
      </c>
      <c r="C150" s="2">
        <v>2</v>
      </c>
      <c r="D150" s="2">
        <v>1</v>
      </c>
      <c r="E150" s="2">
        <v>1</v>
      </c>
      <c r="F150" s="2" t="s">
        <v>273</v>
      </c>
      <c r="G150" s="2" t="s">
        <v>34</v>
      </c>
      <c r="H150" s="2" t="s">
        <v>11</v>
      </c>
      <c r="I150" s="2">
        <v>8787683</v>
      </c>
      <c r="J150" s="2" t="s">
        <v>274</v>
      </c>
      <c r="K150" s="2" t="s">
        <v>275</v>
      </c>
    </row>
    <row r="151" spans="1:11" x14ac:dyDescent="0.2">
      <c r="A151" s="2">
        <v>150</v>
      </c>
      <c r="B151" s="2" t="s">
        <v>9</v>
      </c>
      <c r="C151" s="2">
        <v>1</v>
      </c>
      <c r="D151" s="2">
        <v>1</v>
      </c>
      <c r="E151" s="2">
        <v>0</v>
      </c>
      <c r="F151" s="2" t="s">
        <v>65</v>
      </c>
      <c r="G151" s="2">
        <v>0</v>
      </c>
      <c r="H151" s="2" t="s">
        <v>11</v>
      </c>
      <c r="I151" s="2">
        <v>6706634</v>
      </c>
      <c r="J151" s="2" t="s">
        <v>66</v>
      </c>
      <c r="K151" s="2" t="s">
        <v>67</v>
      </c>
    </row>
    <row r="152" spans="1:11" x14ac:dyDescent="0.2">
      <c r="A152" s="2">
        <v>151</v>
      </c>
      <c r="B152" s="2" t="s">
        <v>64</v>
      </c>
      <c r="C152" s="2">
        <v>2</v>
      </c>
      <c r="D152" s="2">
        <v>1</v>
      </c>
      <c r="E152" s="2">
        <v>1</v>
      </c>
      <c r="F152" s="2" t="s">
        <v>44</v>
      </c>
      <c r="G152" s="2" t="s">
        <v>34</v>
      </c>
      <c r="H152" s="2" t="s">
        <v>11</v>
      </c>
      <c r="I152" s="2">
        <v>12759882</v>
      </c>
      <c r="J152" s="2" t="s">
        <v>141</v>
      </c>
      <c r="K152" s="2" t="s">
        <v>142</v>
      </c>
    </row>
    <row r="153" spans="1:11" x14ac:dyDescent="0.2">
      <c r="A153" s="2">
        <v>152</v>
      </c>
      <c r="B153" s="2" t="s">
        <v>92</v>
      </c>
      <c r="C153" s="2">
        <v>2</v>
      </c>
      <c r="D153" s="2">
        <v>1</v>
      </c>
      <c r="E153" s="2">
        <v>1</v>
      </c>
      <c r="F153" s="2" t="s">
        <v>341</v>
      </c>
      <c r="G153" s="2" t="s">
        <v>34</v>
      </c>
      <c r="H153" s="2" t="s">
        <v>11</v>
      </c>
      <c r="I153" s="2">
        <v>5952706</v>
      </c>
      <c r="J153" s="2" t="s">
        <v>45</v>
      </c>
      <c r="K153" s="2" t="s">
        <v>46</v>
      </c>
    </row>
    <row r="154" spans="1:11" x14ac:dyDescent="0.2">
      <c r="A154" s="2">
        <v>153</v>
      </c>
      <c r="B154" s="2" t="s">
        <v>85</v>
      </c>
      <c r="C154" s="2">
        <v>2</v>
      </c>
      <c r="D154" s="2">
        <v>1</v>
      </c>
      <c r="E154" s="2">
        <v>1</v>
      </c>
      <c r="F154" s="2" t="s">
        <v>123</v>
      </c>
      <c r="G154" s="2" t="s">
        <v>124</v>
      </c>
      <c r="H154" s="2" t="s">
        <v>11</v>
      </c>
      <c r="I154" s="2">
        <v>10196704</v>
      </c>
      <c r="J154" s="2" t="s">
        <v>125</v>
      </c>
      <c r="K154" s="2" t="s">
        <v>126</v>
      </c>
    </row>
    <row r="155" spans="1:11" x14ac:dyDescent="0.2">
      <c r="A155" s="2">
        <v>154</v>
      </c>
      <c r="B155" s="2" t="s">
        <v>99</v>
      </c>
      <c r="C155" s="2">
        <v>2</v>
      </c>
      <c r="D155" s="2">
        <v>1</v>
      </c>
      <c r="E155" s="2">
        <v>1</v>
      </c>
      <c r="F155" s="2" t="s">
        <v>640</v>
      </c>
      <c r="G155" s="2" t="s">
        <v>352</v>
      </c>
      <c r="H155" s="2" t="s">
        <v>11</v>
      </c>
      <c r="I155" s="2">
        <v>6063985</v>
      </c>
      <c r="J155" s="2" t="s">
        <v>641</v>
      </c>
      <c r="K155" s="2" t="s">
        <v>642</v>
      </c>
    </row>
    <row r="156" spans="1:11" x14ac:dyDescent="0.2">
      <c r="A156" s="2">
        <v>155</v>
      </c>
      <c r="B156" s="2" t="s">
        <v>143</v>
      </c>
      <c r="C156" s="2">
        <v>2</v>
      </c>
      <c r="D156" s="2">
        <v>1</v>
      </c>
      <c r="E156" s="2">
        <v>1</v>
      </c>
      <c r="F156" s="2" t="s">
        <v>130</v>
      </c>
      <c r="G156" s="2" t="s">
        <v>34</v>
      </c>
      <c r="H156" s="2" t="s">
        <v>11</v>
      </c>
      <c r="I156" s="2">
        <v>5031611</v>
      </c>
      <c r="J156" s="2" t="s">
        <v>646</v>
      </c>
      <c r="K156" s="2" t="s">
        <v>647</v>
      </c>
    </row>
    <row r="157" spans="1:11" x14ac:dyDescent="0.2">
      <c r="A157" s="2">
        <v>156</v>
      </c>
      <c r="B157" s="2" t="s">
        <v>9</v>
      </c>
      <c r="C157" s="2">
        <v>2</v>
      </c>
      <c r="D157" s="2">
        <v>2</v>
      </c>
      <c r="E157" s="2">
        <v>0</v>
      </c>
      <c r="F157" s="2" t="s">
        <v>71</v>
      </c>
      <c r="G157" s="2">
        <v>0</v>
      </c>
      <c r="H157" s="2" t="s">
        <v>11</v>
      </c>
      <c r="I157" s="2">
        <v>7773840</v>
      </c>
      <c r="J157" s="2" t="s">
        <v>301</v>
      </c>
      <c r="K157" s="2" t="s">
        <v>302</v>
      </c>
    </row>
    <row r="158" spans="1:11" x14ac:dyDescent="0.2">
      <c r="A158" s="2">
        <v>157</v>
      </c>
      <c r="B158" s="2" t="s">
        <v>85</v>
      </c>
      <c r="C158" s="2">
        <v>1</v>
      </c>
      <c r="D158" s="2">
        <v>0</v>
      </c>
      <c r="E158" s="2">
        <v>1</v>
      </c>
      <c r="F158" s="2">
        <v>0</v>
      </c>
      <c r="G158" s="2" t="s">
        <v>654</v>
      </c>
      <c r="H158" s="2" t="s">
        <v>11</v>
      </c>
      <c r="I158" s="2">
        <v>15339248</v>
      </c>
      <c r="J158" s="2" t="s">
        <v>287</v>
      </c>
      <c r="K158" s="2" t="s">
        <v>288</v>
      </c>
    </row>
    <row r="159" spans="1:11" x14ac:dyDescent="0.2">
      <c r="A159" s="2">
        <v>158</v>
      </c>
      <c r="B159" s="2" t="s">
        <v>9</v>
      </c>
      <c r="C159" s="2">
        <v>2</v>
      </c>
      <c r="D159" s="2">
        <v>2</v>
      </c>
      <c r="E159" s="2">
        <v>0</v>
      </c>
      <c r="F159" s="2" t="s">
        <v>71</v>
      </c>
      <c r="G159" s="2">
        <v>0</v>
      </c>
      <c r="H159" s="2" t="s">
        <v>11</v>
      </c>
      <c r="I159" s="2">
        <v>20109482</v>
      </c>
      <c r="J159" s="2" t="s">
        <v>658</v>
      </c>
      <c r="K159" s="2" t="s">
        <v>659</v>
      </c>
    </row>
    <row r="160" spans="1:11" x14ac:dyDescent="0.2">
      <c r="A160" s="2">
        <v>159</v>
      </c>
      <c r="B160" s="2" t="s">
        <v>85</v>
      </c>
      <c r="C160" s="2">
        <v>2</v>
      </c>
      <c r="D160" s="2">
        <v>1</v>
      </c>
      <c r="E160" s="2">
        <v>1</v>
      </c>
      <c r="F160" s="2" t="s">
        <v>44</v>
      </c>
      <c r="G160" s="2" t="s">
        <v>34</v>
      </c>
      <c r="H160" s="2" t="s">
        <v>11</v>
      </c>
      <c r="I160" s="2">
        <v>4235574</v>
      </c>
      <c r="J160" s="2" t="s">
        <v>141</v>
      </c>
      <c r="K160" s="2" t="s">
        <v>142</v>
      </c>
    </row>
    <row r="161" spans="1:11" x14ac:dyDescent="0.2">
      <c r="A161" s="2">
        <v>160</v>
      </c>
      <c r="B161" s="2" t="s">
        <v>9</v>
      </c>
      <c r="C161" s="2">
        <v>1</v>
      </c>
      <c r="D161" s="2">
        <v>1</v>
      </c>
      <c r="E161" s="2">
        <v>0</v>
      </c>
      <c r="F161" s="2" t="s">
        <v>351</v>
      </c>
      <c r="G161" s="2">
        <v>0</v>
      </c>
      <c r="H161" s="2" t="s">
        <v>26</v>
      </c>
      <c r="I161" s="2">
        <v>3579386</v>
      </c>
      <c r="J161" s="2" t="s">
        <v>663</v>
      </c>
      <c r="K161" s="2" t="s">
        <v>664</v>
      </c>
    </row>
    <row r="162" spans="1:11" x14ac:dyDescent="0.2">
      <c r="A162" s="2">
        <v>161</v>
      </c>
      <c r="B162" s="2" t="s">
        <v>9</v>
      </c>
      <c r="C162" s="2">
        <v>2</v>
      </c>
      <c r="D162" s="2">
        <v>1</v>
      </c>
      <c r="E162" s="2">
        <v>1</v>
      </c>
      <c r="F162" s="2" t="s">
        <v>668</v>
      </c>
      <c r="G162" s="2" t="s">
        <v>34</v>
      </c>
      <c r="H162" s="2" t="s">
        <v>11</v>
      </c>
      <c r="I162" s="2">
        <v>4037503</v>
      </c>
      <c r="J162" s="2" t="s">
        <v>669</v>
      </c>
      <c r="K162" s="2" t="s">
        <v>670</v>
      </c>
    </row>
    <row r="163" spans="1:11" x14ac:dyDescent="0.2">
      <c r="A163" s="2">
        <v>162</v>
      </c>
      <c r="B163" s="2" t="s">
        <v>77</v>
      </c>
      <c r="C163" s="2">
        <v>1</v>
      </c>
      <c r="D163" s="2">
        <v>1</v>
      </c>
      <c r="E163" s="2">
        <v>0</v>
      </c>
      <c r="F163" s="2" t="s">
        <v>25</v>
      </c>
      <c r="G163" s="2">
        <v>0</v>
      </c>
      <c r="H163" s="2" t="s">
        <v>11</v>
      </c>
      <c r="I163" s="2">
        <v>13490045</v>
      </c>
      <c r="J163" s="2" t="s">
        <v>58</v>
      </c>
      <c r="K163" s="2" t="s">
        <v>59</v>
      </c>
    </row>
    <row r="164" spans="1:11" x14ac:dyDescent="0.2">
      <c r="A164" s="2">
        <v>163</v>
      </c>
      <c r="B164" s="2" t="s">
        <v>9</v>
      </c>
      <c r="C164" s="2">
        <v>2</v>
      </c>
      <c r="D164" s="2">
        <v>2</v>
      </c>
      <c r="E164" s="2">
        <v>0</v>
      </c>
      <c r="F164" s="2" t="s">
        <v>71</v>
      </c>
      <c r="G164" s="2">
        <v>0</v>
      </c>
      <c r="H164" s="2" t="s">
        <v>26</v>
      </c>
      <c r="I164" s="2">
        <v>18283763</v>
      </c>
      <c r="J164" s="2" t="s">
        <v>677</v>
      </c>
      <c r="K164" s="2" t="s">
        <v>678</v>
      </c>
    </row>
    <row r="165" spans="1:11" x14ac:dyDescent="0.2">
      <c r="A165" s="2">
        <v>164</v>
      </c>
      <c r="B165" s="2" t="s">
        <v>85</v>
      </c>
      <c r="C165" s="2">
        <v>1</v>
      </c>
      <c r="D165" s="2">
        <v>0</v>
      </c>
      <c r="E165" s="2">
        <v>1</v>
      </c>
      <c r="F165" s="2">
        <v>0</v>
      </c>
      <c r="G165" s="2" t="s">
        <v>52</v>
      </c>
      <c r="H165" s="2" t="s">
        <v>26</v>
      </c>
      <c r="I165" s="2">
        <v>5250000</v>
      </c>
      <c r="J165" s="2" t="s">
        <v>454</v>
      </c>
      <c r="K165" s="2" t="s">
        <v>455</v>
      </c>
    </row>
    <row r="166" spans="1:11" x14ac:dyDescent="0.2">
      <c r="A166" s="2">
        <v>165</v>
      </c>
      <c r="B166" s="2" t="s">
        <v>24</v>
      </c>
      <c r="C166" s="2">
        <v>2</v>
      </c>
      <c r="D166" s="2">
        <v>1</v>
      </c>
      <c r="E166" s="2">
        <v>1</v>
      </c>
      <c r="F166" s="2" t="s">
        <v>123</v>
      </c>
      <c r="G166" s="2" t="s">
        <v>124</v>
      </c>
      <c r="H166" s="2" t="s">
        <v>11</v>
      </c>
      <c r="I166" s="2">
        <v>7072579</v>
      </c>
      <c r="J166" s="2" t="s">
        <v>125</v>
      </c>
      <c r="K166" s="2" t="s">
        <v>126</v>
      </c>
    </row>
    <row r="167" spans="1:11" x14ac:dyDescent="0.2">
      <c r="A167" s="2">
        <v>166</v>
      </c>
      <c r="B167" s="2" t="s">
        <v>243</v>
      </c>
      <c r="C167" s="2">
        <v>1</v>
      </c>
      <c r="D167" s="2">
        <v>1</v>
      </c>
      <c r="E167" s="2">
        <v>0</v>
      </c>
      <c r="F167" s="2" t="s">
        <v>25</v>
      </c>
      <c r="G167" s="2">
        <v>0</v>
      </c>
      <c r="H167" s="2" t="s">
        <v>11</v>
      </c>
      <c r="I167" s="2">
        <v>17803301</v>
      </c>
      <c r="J167" s="2" t="s">
        <v>27</v>
      </c>
      <c r="K167" s="2" t="s">
        <v>28</v>
      </c>
    </row>
    <row r="168" spans="1:11" x14ac:dyDescent="0.2">
      <c r="A168" s="2">
        <v>167</v>
      </c>
      <c r="B168" s="2" t="s">
        <v>9</v>
      </c>
      <c r="C168" s="2">
        <v>2</v>
      </c>
      <c r="D168" s="2">
        <v>1</v>
      </c>
      <c r="E168" s="2">
        <v>1</v>
      </c>
      <c r="F168" s="2" t="s">
        <v>44</v>
      </c>
      <c r="G168" s="2" t="s">
        <v>34</v>
      </c>
      <c r="H168" s="2" t="s">
        <v>11</v>
      </c>
      <c r="I168" s="2">
        <v>7492843</v>
      </c>
      <c r="J168" s="2" t="s">
        <v>141</v>
      </c>
      <c r="K168" s="2" t="s">
        <v>142</v>
      </c>
    </row>
    <row r="169" spans="1:11" x14ac:dyDescent="0.2">
      <c r="A169" s="2">
        <v>168</v>
      </c>
      <c r="B169" s="2" t="s">
        <v>85</v>
      </c>
      <c r="C169" s="2">
        <v>2</v>
      </c>
      <c r="D169" s="2">
        <v>1</v>
      </c>
      <c r="E169" s="2">
        <v>1</v>
      </c>
      <c r="F169" s="2" t="s">
        <v>44</v>
      </c>
      <c r="G169" s="2" t="s">
        <v>34</v>
      </c>
      <c r="H169" s="2" t="s">
        <v>11</v>
      </c>
      <c r="I169" s="2">
        <v>3840327</v>
      </c>
      <c r="J169" s="2" t="s">
        <v>141</v>
      </c>
      <c r="K169" s="2" t="s">
        <v>142</v>
      </c>
    </row>
    <row r="170" spans="1:11" x14ac:dyDescent="0.2">
      <c r="A170" s="2">
        <v>169</v>
      </c>
      <c r="B170" s="2" t="s">
        <v>99</v>
      </c>
      <c r="C170" s="2">
        <v>1</v>
      </c>
      <c r="D170" s="2">
        <v>1</v>
      </c>
      <c r="E170" s="2">
        <v>0</v>
      </c>
      <c r="F170" s="2" t="s">
        <v>123</v>
      </c>
      <c r="G170" s="2">
        <v>0</v>
      </c>
      <c r="H170" s="2" t="s">
        <v>11</v>
      </c>
      <c r="I170" s="2">
        <v>9361458</v>
      </c>
      <c r="J170" s="2" t="s">
        <v>125</v>
      </c>
      <c r="K170" s="2" t="s">
        <v>126</v>
      </c>
    </row>
    <row r="171" spans="1:11" x14ac:dyDescent="0.2">
      <c r="A171" s="2">
        <v>170</v>
      </c>
      <c r="B171" s="2" t="s">
        <v>9</v>
      </c>
      <c r="C171" s="2">
        <v>2</v>
      </c>
      <c r="D171" s="2">
        <v>2</v>
      </c>
      <c r="E171" s="2">
        <v>0</v>
      </c>
      <c r="F171" s="2" t="s">
        <v>700</v>
      </c>
      <c r="G171" s="2">
        <v>0</v>
      </c>
      <c r="H171" s="2" t="s">
        <v>11</v>
      </c>
      <c r="I171" s="2">
        <v>5619927</v>
      </c>
      <c r="J171" s="2" t="s">
        <v>701</v>
      </c>
      <c r="K171" s="2" t="s">
        <v>702</v>
      </c>
    </row>
    <row r="172" spans="1:11" x14ac:dyDescent="0.2">
      <c r="A172" s="2">
        <v>171</v>
      </c>
      <c r="B172" s="2" t="s">
        <v>32</v>
      </c>
      <c r="C172" s="2">
        <v>2</v>
      </c>
      <c r="D172" s="2">
        <v>1</v>
      </c>
      <c r="E172" s="2">
        <v>1</v>
      </c>
      <c r="F172" s="2" t="s">
        <v>467</v>
      </c>
      <c r="G172" s="2" t="s">
        <v>34</v>
      </c>
      <c r="H172" s="2" t="s">
        <v>11</v>
      </c>
      <c r="I172" s="2">
        <v>4346775</v>
      </c>
      <c r="J172" s="2" t="s">
        <v>706</v>
      </c>
      <c r="K172" s="2" t="s">
        <v>707</v>
      </c>
    </row>
    <row r="173" spans="1:11" x14ac:dyDescent="0.2">
      <c r="A173" s="2">
        <v>172</v>
      </c>
      <c r="B173" s="2" t="s">
        <v>99</v>
      </c>
      <c r="C173" s="2">
        <v>1</v>
      </c>
      <c r="D173" s="2">
        <v>1</v>
      </c>
      <c r="E173" s="2">
        <v>0</v>
      </c>
      <c r="F173" s="2" t="s">
        <v>25</v>
      </c>
      <c r="G173" s="2">
        <v>0</v>
      </c>
      <c r="H173" s="2" t="s">
        <v>11</v>
      </c>
      <c r="I173" s="2">
        <v>5805739</v>
      </c>
      <c r="J173" s="2" t="s">
        <v>711</v>
      </c>
      <c r="K173" s="2" t="s">
        <v>712</v>
      </c>
    </row>
    <row r="174" spans="1:11" x14ac:dyDescent="0.2">
      <c r="A174" s="2">
        <v>173</v>
      </c>
      <c r="B174" s="2" t="s">
        <v>101</v>
      </c>
      <c r="C174" s="2">
        <v>1</v>
      </c>
      <c r="D174" s="2">
        <v>1</v>
      </c>
      <c r="E174" s="2">
        <v>0</v>
      </c>
      <c r="F174" s="2" t="s">
        <v>25</v>
      </c>
      <c r="G174" s="2">
        <v>0</v>
      </c>
      <c r="H174" s="2" t="s">
        <v>11</v>
      </c>
      <c r="I174" s="2">
        <v>6161118</v>
      </c>
      <c r="J174" s="2" t="s">
        <v>301</v>
      </c>
      <c r="K174" s="2" t="s">
        <v>302</v>
      </c>
    </row>
    <row r="175" spans="1:11" x14ac:dyDescent="0.2">
      <c r="A175" s="2">
        <v>174</v>
      </c>
      <c r="B175" s="2" t="s">
        <v>24</v>
      </c>
      <c r="C175" s="2">
        <v>0</v>
      </c>
      <c r="D175" s="2">
        <v>0</v>
      </c>
      <c r="E175" s="2">
        <v>0</v>
      </c>
      <c r="F175" s="2">
        <v>0</v>
      </c>
      <c r="G175" s="2">
        <v>0</v>
      </c>
      <c r="H175" s="2" t="s">
        <v>11</v>
      </c>
      <c r="I175" s="2">
        <v>4729652</v>
      </c>
      <c r="J175" s="2" t="s">
        <v>658</v>
      </c>
      <c r="K175" s="2" t="s">
        <v>659</v>
      </c>
    </row>
    <row r="176" spans="1:11" x14ac:dyDescent="0.2">
      <c r="A176" s="2">
        <v>175</v>
      </c>
      <c r="B176" s="2" t="s">
        <v>582</v>
      </c>
      <c r="C176" s="2">
        <v>1</v>
      </c>
      <c r="D176" s="2">
        <v>1</v>
      </c>
      <c r="E176" s="2">
        <v>0</v>
      </c>
      <c r="F176" s="2" t="s">
        <v>25</v>
      </c>
      <c r="G176" s="2">
        <v>0</v>
      </c>
      <c r="H176" s="2" t="s">
        <v>26</v>
      </c>
      <c r="I176" s="2">
        <v>4631145</v>
      </c>
      <c r="J176" s="2" t="s">
        <v>722</v>
      </c>
      <c r="K176" s="2" t="s">
        <v>723</v>
      </c>
    </row>
    <row r="177" spans="1:11" x14ac:dyDescent="0.2">
      <c r="A177" s="2">
        <v>176</v>
      </c>
      <c r="B177" s="2" t="s">
        <v>582</v>
      </c>
      <c r="C177" s="2">
        <v>2</v>
      </c>
      <c r="D177" s="2">
        <v>1</v>
      </c>
      <c r="E177" s="2">
        <v>1</v>
      </c>
      <c r="F177" s="2" t="s">
        <v>44</v>
      </c>
      <c r="G177" s="2" t="s">
        <v>34</v>
      </c>
      <c r="H177" s="2" t="s">
        <v>11</v>
      </c>
      <c r="I177" s="2">
        <v>5151446</v>
      </c>
      <c r="J177" s="2" t="s">
        <v>45</v>
      </c>
      <c r="K177" s="2" t="s">
        <v>46</v>
      </c>
    </row>
    <row r="178" spans="1:11" x14ac:dyDescent="0.2">
      <c r="A178" s="2">
        <v>177</v>
      </c>
      <c r="B178" s="2" t="s">
        <v>582</v>
      </c>
      <c r="C178" s="2">
        <v>2</v>
      </c>
      <c r="D178" s="2">
        <v>1</v>
      </c>
      <c r="E178" s="2">
        <v>1</v>
      </c>
      <c r="F178" s="2" t="s">
        <v>25</v>
      </c>
      <c r="G178" s="2" t="s">
        <v>52</v>
      </c>
      <c r="H178" s="2" t="s">
        <v>11</v>
      </c>
      <c r="I178" s="2">
        <v>2934889</v>
      </c>
      <c r="J178" s="2" t="s">
        <v>228</v>
      </c>
      <c r="K178" s="2" t="s">
        <v>229</v>
      </c>
    </row>
    <row r="179" spans="1:11" x14ac:dyDescent="0.2">
      <c r="A179" s="2">
        <v>178</v>
      </c>
      <c r="B179" s="2" t="s">
        <v>582</v>
      </c>
      <c r="C179" s="2">
        <v>0</v>
      </c>
      <c r="D179" s="2">
        <v>0</v>
      </c>
      <c r="E179" s="2">
        <v>0</v>
      </c>
      <c r="F179" s="2">
        <v>0</v>
      </c>
      <c r="G179" s="2">
        <v>0</v>
      </c>
      <c r="H179" s="2" t="s">
        <v>11</v>
      </c>
      <c r="I179" s="2">
        <v>2100021</v>
      </c>
      <c r="J179" s="2" t="s">
        <v>731</v>
      </c>
      <c r="K179" s="2" t="s">
        <v>732</v>
      </c>
    </row>
    <row r="180" spans="1:11" x14ac:dyDescent="0.2">
      <c r="A180" s="2">
        <v>179</v>
      </c>
      <c r="B180" s="2" t="s">
        <v>582</v>
      </c>
      <c r="C180" s="2">
        <v>1</v>
      </c>
      <c r="D180" s="2">
        <v>1</v>
      </c>
      <c r="E180" s="2">
        <v>0</v>
      </c>
      <c r="F180" s="2" t="s">
        <v>25</v>
      </c>
      <c r="G180" s="2">
        <v>0</v>
      </c>
      <c r="H180" s="2" t="s">
        <v>11</v>
      </c>
      <c r="I180" s="2">
        <v>5695330</v>
      </c>
      <c r="J180" s="2" t="s">
        <v>736</v>
      </c>
      <c r="K180" s="2" t="s">
        <v>737</v>
      </c>
    </row>
    <row r="181" spans="1:11" x14ac:dyDescent="0.2">
      <c r="A181" s="2">
        <v>180</v>
      </c>
      <c r="B181" s="2" t="s">
        <v>32</v>
      </c>
      <c r="C181" s="2">
        <v>4</v>
      </c>
      <c r="D181" s="2">
        <v>2</v>
      </c>
      <c r="E181" s="2">
        <v>2</v>
      </c>
      <c r="F181" s="2" t="s">
        <v>741</v>
      </c>
      <c r="G181" s="2" t="s">
        <v>742</v>
      </c>
      <c r="H181" s="2" t="s">
        <v>11</v>
      </c>
      <c r="I181" s="2">
        <v>28647516</v>
      </c>
      <c r="J181" s="2" t="s">
        <v>743</v>
      </c>
      <c r="K181" s="2" t="s">
        <v>744</v>
      </c>
    </row>
    <row r="182" spans="1:11" x14ac:dyDescent="0.2">
      <c r="A182" s="2">
        <v>181</v>
      </c>
      <c r="B182" s="2" t="s">
        <v>9</v>
      </c>
      <c r="C182" s="2">
        <v>2</v>
      </c>
      <c r="D182" s="2">
        <v>1</v>
      </c>
      <c r="E182" s="2">
        <v>1</v>
      </c>
      <c r="F182" s="2" t="s">
        <v>44</v>
      </c>
      <c r="G182" s="2" t="s">
        <v>34</v>
      </c>
      <c r="H182" s="2" t="s">
        <v>11</v>
      </c>
      <c r="I182" s="2">
        <v>5217912</v>
      </c>
      <c r="J182" s="2" t="s">
        <v>141</v>
      </c>
      <c r="K182" s="2" t="s">
        <v>142</v>
      </c>
    </row>
    <row r="183" spans="1:11" x14ac:dyDescent="0.2">
      <c r="A183" s="2">
        <v>182</v>
      </c>
      <c r="B183" s="2" t="s">
        <v>101</v>
      </c>
      <c r="C183" s="2">
        <v>1</v>
      </c>
      <c r="D183" s="2">
        <v>1</v>
      </c>
      <c r="E183" s="2">
        <v>0</v>
      </c>
      <c r="F183" s="2" t="s">
        <v>25</v>
      </c>
      <c r="G183" s="2">
        <v>0</v>
      </c>
      <c r="H183" s="2" t="s">
        <v>11</v>
      </c>
      <c r="I183" s="2">
        <v>6081933</v>
      </c>
      <c r="J183" s="2" t="s">
        <v>751</v>
      </c>
      <c r="K183" s="2" t="s">
        <v>752</v>
      </c>
    </row>
    <row r="184" spans="1:11" x14ac:dyDescent="0.2">
      <c r="A184" s="2">
        <v>183</v>
      </c>
      <c r="B184" s="2" t="s">
        <v>24</v>
      </c>
      <c r="C184" s="2">
        <v>2</v>
      </c>
      <c r="D184" s="2">
        <v>1</v>
      </c>
      <c r="E184" s="2">
        <v>1</v>
      </c>
      <c r="F184" s="2" t="s">
        <v>106</v>
      </c>
      <c r="G184" s="2" t="s">
        <v>34</v>
      </c>
      <c r="H184" s="2" t="s">
        <v>11</v>
      </c>
      <c r="I184" s="2">
        <v>6416995</v>
      </c>
      <c r="J184" s="2" t="s">
        <v>45</v>
      </c>
      <c r="K184" s="2" t="s">
        <v>46</v>
      </c>
    </row>
    <row r="185" spans="1:11" x14ac:dyDescent="0.2">
      <c r="A185" s="2">
        <v>184</v>
      </c>
      <c r="B185" s="2" t="s">
        <v>85</v>
      </c>
      <c r="C185" s="2">
        <v>1</v>
      </c>
      <c r="D185" s="2">
        <v>1</v>
      </c>
      <c r="E185" s="2">
        <v>0</v>
      </c>
      <c r="F185" s="2" t="s">
        <v>756</v>
      </c>
      <c r="G185" s="2">
        <v>0</v>
      </c>
      <c r="H185" s="2" t="s">
        <v>11</v>
      </c>
      <c r="I185" s="2">
        <v>8081779</v>
      </c>
      <c r="J185" s="2" t="s">
        <v>757</v>
      </c>
      <c r="K185" s="2" t="s">
        <v>758</v>
      </c>
    </row>
    <row r="186" spans="1:11" x14ac:dyDescent="0.2">
      <c r="A186" s="2">
        <v>185</v>
      </c>
      <c r="B186" s="2" t="s">
        <v>101</v>
      </c>
      <c r="C186" s="2">
        <v>2</v>
      </c>
      <c r="D186" s="2">
        <v>1</v>
      </c>
      <c r="E186" s="2">
        <v>1</v>
      </c>
      <c r="F186" s="2" t="s">
        <v>44</v>
      </c>
      <c r="G186" s="2" t="s">
        <v>34</v>
      </c>
      <c r="H186" s="2" t="s">
        <v>11</v>
      </c>
      <c r="I186" s="2">
        <v>3103252</v>
      </c>
      <c r="J186" s="2" t="s">
        <v>141</v>
      </c>
      <c r="K186" s="2" t="s">
        <v>142</v>
      </c>
    </row>
    <row r="187" spans="1:11" x14ac:dyDescent="0.2">
      <c r="A187" s="2">
        <v>186</v>
      </c>
      <c r="B187" s="2" t="s">
        <v>143</v>
      </c>
      <c r="C187" s="2">
        <v>1</v>
      </c>
      <c r="D187" s="2">
        <v>1</v>
      </c>
      <c r="E187" s="2">
        <v>0</v>
      </c>
      <c r="F187" s="2" t="s">
        <v>65</v>
      </c>
      <c r="G187" s="2">
        <v>0</v>
      </c>
      <c r="H187" s="2" t="s">
        <v>11</v>
      </c>
      <c r="I187" s="2">
        <v>8696408</v>
      </c>
      <c r="J187" s="2" t="s">
        <v>66</v>
      </c>
      <c r="K187" s="2" t="s">
        <v>67</v>
      </c>
    </row>
    <row r="188" spans="1:11" x14ac:dyDescent="0.2">
      <c r="A188" s="2">
        <v>187</v>
      </c>
      <c r="B188" s="2" t="s">
        <v>9</v>
      </c>
      <c r="C188" s="2">
        <v>2</v>
      </c>
      <c r="D188" s="2">
        <v>1</v>
      </c>
      <c r="E188" s="2">
        <v>1</v>
      </c>
      <c r="F188" s="2" t="s">
        <v>44</v>
      </c>
      <c r="G188" s="2" t="s">
        <v>34</v>
      </c>
      <c r="H188" s="2" t="s">
        <v>11</v>
      </c>
      <c r="I188" s="2">
        <v>3326204</v>
      </c>
      <c r="J188" s="2" t="s">
        <v>35</v>
      </c>
      <c r="K188" s="2" t="s">
        <v>36</v>
      </c>
    </row>
    <row r="189" spans="1:11" x14ac:dyDescent="0.2">
      <c r="A189" s="2">
        <v>188</v>
      </c>
      <c r="B189" s="2" t="s">
        <v>143</v>
      </c>
      <c r="C189" s="2">
        <v>2</v>
      </c>
      <c r="D189" s="2">
        <v>1</v>
      </c>
      <c r="E189" s="2">
        <v>1</v>
      </c>
      <c r="F189" s="2" t="s">
        <v>341</v>
      </c>
      <c r="G189" s="2" t="s">
        <v>34</v>
      </c>
      <c r="H189" s="2" t="s">
        <v>11</v>
      </c>
      <c r="I189" s="2">
        <v>10083214</v>
      </c>
      <c r="J189" s="2" t="s">
        <v>771</v>
      </c>
      <c r="K189" s="2" t="s">
        <v>772</v>
      </c>
    </row>
    <row r="190" spans="1:11" x14ac:dyDescent="0.2">
      <c r="A190" s="2">
        <v>189</v>
      </c>
      <c r="B190" s="2" t="s">
        <v>50</v>
      </c>
      <c r="C190" s="2">
        <v>2</v>
      </c>
      <c r="D190" s="2">
        <v>1</v>
      </c>
      <c r="E190" s="2">
        <v>1</v>
      </c>
      <c r="F190" s="2" t="s">
        <v>467</v>
      </c>
      <c r="G190" s="2" t="s">
        <v>34</v>
      </c>
      <c r="H190" s="2" t="s">
        <v>11</v>
      </c>
      <c r="I190" s="2">
        <v>7611353</v>
      </c>
      <c r="J190" s="2" t="s">
        <v>646</v>
      </c>
      <c r="K190" s="2" t="s">
        <v>647</v>
      </c>
    </row>
    <row r="191" spans="1:11" x14ac:dyDescent="0.2">
      <c r="A191" s="2">
        <v>190</v>
      </c>
      <c r="B191" s="2" t="s">
        <v>101</v>
      </c>
      <c r="C191" s="2">
        <v>4</v>
      </c>
      <c r="D191" s="2">
        <v>2</v>
      </c>
      <c r="E191" s="2">
        <v>2</v>
      </c>
      <c r="F191" s="2" t="s">
        <v>779</v>
      </c>
      <c r="G191" s="2" t="s">
        <v>239</v>
      </c>
      <c r="H191" s="2" t="s">
        <v>11</v>
      </c>
      <c r="I191" s="2">
        <v>6471382</v>
      </c>
      <c r="J191" s="2" t="s">
        <v>125</v>
      </c>
      <c r="K191" s="2" t="s">
        <v>126</v>
      </c>
    </row>
    <row r="192" spans="1:11" x14ac:dyDescent="0.2">
      <c r="A192" s="2">
        <v>191</v>
      </c>
      <c r="B192" s="2" t="s">
        <v>32</v>
      </c>
      <c r="C192" s="2">
        <v>2</v>
      </c>
      <c r="D192" s="2">
        <v>1</v>
      </c>
      <c r="E192" s="2">
        <v>1</v>
      </c>
      <c r="F192" s="2" t="s">
        <v>123</v>
      </c>
      <c r="G192" s="2" t="s">
        <v>124</v>
      </c>
      <c r="H192" s="2" t="s">
        <v>11</v>
      </c>
      <c r="I192" s="2">
        <v>4358946</v>
      </c>
      <c r="J192" s="2" t="s">
        <v>125</v>
      </c>
      <c r="K192" s="2" t="s">
        <v>126</v>
      </c>
    </row>
    <row r="193" spans="1:11" x14ac:dyDescent="0.2">
      <c r="A193" s="2">
        <v>192</v>
      </c>
      <c r="B193" s="2" t="s">
        <v>212</v>
      </c>
      <c r="C193" s="2">
        <v>2</v>
      </c>
      <c r="D193" s="2">
        <v>1</v>
      </c>
      <c r="E193" s="2">
        <v>1</v>
      </c>
      <c r="F193" s="2" t="s">
        <v>123</v>
      </c>
      <c r="G193" s="2" t="s">
        <v>124</v>
      </c>
      <c r="H193" s="2" t="s">
        <v>11</v>
      </c>
      <c r="I193" s="2">
        <v>6987742</v>
      </c>
      <c r="J193" s="2" t="s">
        <v>125</v>
      </c>
      <c r="K193" s="2" t="s">
        <v>126</v>
      </c>
    </row>
    <row r="194" spans="1:11" x14ac:dyDescent="0.2">
      <c r="A194" s="2">
        <v>193</v>
      </c>
      <c r="B194" s="2" t="s">
        <v>9</v>
      </c>
      <c r="C194" s="2">
        <v>1</v>
      </c>
      <c r="D194" s="2">
        <v>1</v>
      </c>
      <c r="E194" s="2">
        <v>0</v>
      </c>
      <c r="F194" s="2" t="s">
        <v>93</v>
      </c>
      <c r="G194" s="2">
        <v>0</v>
      </c>
      <c r="H194" s="2" t="s">
        <v>11</v>
      </c>
      <c r="I194" s="2">
        <v>11491591</v>
      </c>
      <c r="J194" s="2" t="s">
        <v>786</v>
      </c>
      <c r="K194" s="2" t="s">
        <v>787</v>
      </c>
    </row>
    <row r="195" spans="1:11" x14ac:dyDescent="0.2">
      <c r="A195" s="2">
        <v>194</v>
      </c>
      <c r="B195" s="2" t="s">
        <v>9</v>
      </c>
      <c r="C195" s="2">
        <v>1</v>
      </c>
      <c r="D195" s="2">
        <v>1</v>
      </c>
      <c r="E195" s="2">
        <v>0</v>
      </c>
      <c r="F195" s="2" t="s">
        <v>149</v>
      </c>
      <c r="G195" s="2">
        <v>0</v>
      </c>
      <c r="H195" s="2" t="s">
        <v>11</v>
      </c>
      <c r="I195" s="2">
        <v>5323234</v>
      </c>
      <c r="J195" s="2" t="s">
        <v>301</v>
      </c>
      <c r="K195" s="2" t="s">
        <v>302</v>
      </c>
    </row>
    <row r="196" spans="1:11" x14ac:dyDescent="0.2">
      <c r="A196" s="2">
        <v>195</v>
      </c>
      <c r="B196" s="2" t="s">
        <v>24</v>
      </c>
      <c r="C196" s="2">
        <v>2</v>
      </c>
      <c r="D196" s="2">
        <v>1</v>
      </c>
      <c r="E196" s="2">
        <v>1</v>
      </c>
      <c r="F196" s="2" t="s">
        <v>123</v>
      </c>
      <c r="G196" s="2" t="s">
        <v>124</v>
      </c>
      <c r="H196" s="2" t="s">
        <v>11</v>
      </c>
      <c r="I196" s="2">
        <v>7762540</v>
      </c>
      <c r="J196" s="2" t="s">
        <v>125</v>
      </c>
      <c r="K196" s="2" t="s">
        <v>126</v>
      </c>
    </row>
    <row r="197" spans="1:11" x14ac:dyDescent="0.2">
      <c r="A197" s="2">
        <v>196</v>
      </c>
      <c r="B197" s="2" t="s">
        <v>9</v>
      </c>
      <c r="C197" s="2">
        <v>2</v>
      </c>
      <c r="D197" s="2">
        <v>1</v>
      </c>
      <c r="E197" s="2">
        <v>1</v>
      </c>
      <c r="F197" s="2" t="s">
        <v>44</v>
      </c>
      <c r="G197" s="2" t="s">
        <v>34</v>
      </c>
      <c r="H197" s="2" t="s">
        <v>11</v>
      </c>
      <c r="I197" s="2">
        <v>7343315</v>
      </c>
      <c r="J197" s="2" t="s">
        <v>45</v>
      </c>
      <c r="K197" s="2" t="s">
        <v>46</v>
      </c>
    </row>
    <row r="198" spans="1:11" x14ac:dyDescent="0.2">
      <c r="A198" s="2">
        <v>197</v>
      </c>
      <c r="B198" s="2" t="s">
        <v>85</v>
      </c>
      <c r="C198" s="2">
        <v>2</v>
      </c>
      <c r="D198" s="2">
        <v>1</v>
      </c>
      <c r="E198" s="2">
        <v>1</v>
      </c>
      <c r="F198" s="2" t="s">
        <v>44</v>
      </c>
      <c r="G198" s="2" t="s">
        <v>34</v>
      </c>
      <c r="H198" s="2" t="s">
        <v>11</v>
      </c>
      <c r="I198" s="2">
        <v>7450624</v>
      </c>
      <c r="J198" s="2" t="s">
        <v>141</v>
      </c>
      <c r="K198" s="2" t="s">
        <v>142</v>
      </c>
    </row>
    <row r="199" spans="1:11" x14ac:dyDescent="0.2">
      <c r="A199" s="2">
        <v>198</v>
      </c>
      <c r="B199" s="2" t="s">
        <v>32</v>
      </c>
      <c r="C199" s="2">
        <v>2</v>
      </c>
      <c r="D199" s="2">
        <v>1</v>
      </c>
      <c r="E199" s="2">
        <v>1</v>
      </c>
      <c r="F199" s="2" t="s">
        <v>123</v>
      </c>
      <c r="G199" s="2" t="s">
        <v>124</v>
      </c>
      <c r="H199" s="2" t="s">
        <v>11</v>
      </c>
      <c r="I199" s="2">
        <v>8364656</v>
      </c>
      <c r="J199" s="2" t="s">
        <v>125</v>
      </c>
      <c r="K199" s="2" t="s">
        <v>126</v>
      </c>
    </row>
    <row r="200" spans="1:11" x14ac:dyDescent="0.2">
      <c r="A200" s="2">
        <v>199</v>
      </c>
      <c r="B200" s="2" t="s">
        <v>77</v>
      </c>
      <c r="C200" s="2">
        <v>1</v>
      </c>
      <c r="D200" s="2">
        <v>1</v>
      </c>
      <c r="E200" s="2">
        <v>0</v>
      </c>
      <c r="F200" s="2" t="s">
        <v>65</v>
      </c>
      <c r="G200" s="2">
        <v>0</v>
      </c>
      <c r="H200" s="2" t="s">
        <v>11</v>
      </c>
      <c r="I200" s="2">
        <v>3699944</v>
      </c>
      <c r="J200" s="2" t="s">
        <v>66</v>
      </c>
      <c r="K200" s="2" t="s">
        <v>67</v>
      </c>
    </row>
    <row r="201" spans="1:11" x14ac:dyDescent="0.2">
      <c r="A201" s="2">
        <v>200</v>
      </c>
      <c r="B201" s="2" t="s">
        <v>9</v>
      </c>
      <c r="C201" s="2">
        <v>2</v>
      </c>
      <c r="D201" s="2">
        <v>1</v>
      </c>
      <c r="E201" s="2">
        <v>1</v>
      </c>
      <c r="F201" s="2" t="s">
        <v>44</v>
      </c>
      <c r="G201" s="2" t="s">
        <v>34</v>
      </c>
      <c r="H201" s="2" t="s">
        <v>11</v>
      </c>
      <c r="I201" s="2">
        <v>10859899</v>
      </c>
      <c r="J201" s="2" t="s">
        <v>141</v>
      </c>
      <c r="K201" s="2" t="s">
        <v>142</v>
      </c>
    </row>
    <row r="202" spans="1:11" x14ac:dyDescent="0.2">
      <c r="A202" s="2">
        <v>201</v>
      </c>
      <c r="B202" s="2" t="s">
        <v>64</v>
      </c>
      <c r="C202" s="2">
        <v>1</v>
      </c>
      <c r="D202" s="2">
        <v>1</v>
      </c>
      <c r="E202" s="2">
        <v>0</v>
      </c>
      <c r="F202" s="2" t="s">
        <v>123</v>
      </c>
      <c r="G202" s="2">
        <v>0</v>
      </c>
      <c r="H202" s="2" t="s">
        <v>11</v>
      </c>
      <c r="I202" s="2">
        <v>6833437</v>
      </c>
      <c r="J202" s="2" t="s">
        <v>125</v>
      </c>
      <c r="K202" s="2" t="s">
        <v>126</v>
      </c>
    </row>
    <row r="203" spans="1:11" x14ac:dyDescent="0.2">
      <c r="A203" s="2">
        <v>202</v>
      </c>
      <c r="B203" s="2" t="s">
        <v>24</v>
      </c>
      <c r="C203" s="2">
        <v>0</v>
      </c>
      <c r="D203" s="2">
        <v>0</v>
      </c>
      <c r="E203" s="2">
        <v>0</v>
      </c>
      <c r="F203" s="2">
        <v>0</v>
      </c>
      <c r="G203" s="2">
        <v>0</v>
      </c>
      <c r="H203" s="2" t="s">
        <v>26</v>
      </c>
      <c r="I203" s="2">
        <v>4753525</v>
      </c>
      <c r="J203" s="2" t="s">
        <v>167</v>
      </c>
      <c r="K203" s="2" t="s">
        <v>168</v>
      </c>
    </row>
    <row r="204" spans="1:11" x14ac:dyDescent="0.2">
      <c r="A204" s="2">
        <v>203</v>
      </c>
      <c r="B204" s="2" t="s">
        <v>101</v>
      </c>
      <c r="C204" s="2">
        <v>1</v>
      </c>
      <c r="D204" s="2">
        <v>1</v>
      </c>
      <c r="E204" s="2">
        <v>0</v>
      </c>
      <c r="F204" s="2" t="s">
        <v>25</v>
      </c>
      <c r="G204" s="2">
        <v>0</v>
      </c>
      <c r="H204" s="2" t="s">
        <v>11</v>
      </c>
      <c r="I204" s="2">
        <v>6776189</v>
      </c>
      <c r="J204" s="2" t="s">
        <v>817</v>
      </c>
      <c r="K204" s="2" t="s">
        <v>818</v>
      </c>
    </row>
    <row r="205" spans="1:11" x14ac:dyDescent="0.2">
      <c r="A205" s="2">
        <v>204</v>
      </c>
      <c r="B205" s="2" t="s">
        <v>9</v>
      </c>
      <c r="C205" s="2">
        <v>3</v>
      </c>
      <c r="D205" s="2">
        <v>1</v>
      </c>
      <c r="E205" s="2">
        <v>2</v>
      </c>
      <c r="F205" s="2" t="s">
        <v>822</v>
      </c>
      <c r="G205" s="2" t="s">
        <v>823</v>
      </c>
      <c r="H205" s="2" t="s">
        <v>26</v>
      </c>
      <c r="I205" s="2">
        <v>5750000</v>
      </c>
      <c r="J205" s="2" t="s">
        <v>150</v>
      </c>
      <c r="K205" s="2" t="s">
        <v>151</v>
      </c>
    </row>
    <row r="206" spans="1:11" x14ac:dyDescent="0.2">
      <c r="A206" s="2">
        <v>205</v>
      </c>
      <c r="B206" s="2" t="s">
        <v>212</v>
      </c>
      <c r="C206" s="2">
        <v>1</v>
      </c>
      <c r="D206" s="2">
        <v>1</v>
      </c>
      <c r="E206" s="2">
        <v>0</v>
      </c>
      <c r="F206" s="2" t="s">
        <v>25</v>
      </c>
      <c r="G206" s="2">
        <v>0</v>
      </c>
      <c r="H206" s="2" t="s">
        <v>11</v>
      </c>
      <c r="I206" s="2">
        <v>15019193</v>
      </c>
      <c r="J206" s="2" t="s">
        <v>301</v>
      </c>
      <c r="K206" s="2" t="s">
        <v>302</v>
      </c>
    </row>
    <row r="207" spans="1:11" x14ac:dyDescent="0.2">
      <c r="A207" s="2">
        <v>206</v>
      </c>
      <c r="B207" s="2" t="s">
        <v>9</v>
      </c>
      <c r="C207" s="2">
        <v>1</v>
      </c>
      <c r="D207" s="2">
        <v>0</v>
      </c>
      <c r="E207" s="2">
        <v>1</v>
      </c>
      <c r="F207" s="2">
        <v>0</v>
      </c>
      <c r="G207" s="2" t="s">
        <v>159</v>
      </c>
      <c r="H207" s="2" t="s">
        <v>26</v>
      </c>
      <c r="I207" s="2">
        <v>11543726</v>
      </c>
      <c r="J207" s="2" t="s">
        <v>828</v>
      </c>
      <c r="K207" s="2" t="s">
        <v>829</v>
      </c>
    </row>
    <row r="208" spans="1:11" x14ac:dyDescent="0.2">
      <c r="A208" s="2">
        <v>207</v>
      </c>
      <c r="B208" s="2" t="s">
        <v>32</v>
      </c>
      <c r="C208" s="2">
        <v>2</v>
      </c>
      <c r="D208" s="2">
        <v>1</v>
      </c>
      <c r="E208" s="2">
        <v>1</v>
      </c>
      <c r="F208" s="2" t="s">
        <v>833</v>
      </c>
      <c r="G208" s="2" t="s">
        <v>34</v>
      </c>
      <c r="H208" s="2" t="s">
        <v>11</v>
      </c>
      <c r="I208" s="2">
        <v>6227846</v>
      </c>
      <c r="J208" s="2" t="s">
        <v>35</v>
      </c>
      <c r="K208" s="2" t="s">
        <v>36</v>
      </c>
    </row>
    <row r="209" spans="1:11" x14ac:dyDescent="0.2">
      <c r="A209" s="2">
        <v>208</v>
      </c>
      <c r="B209" s="2" t="s">
        <v>32</v>
      </c>
      <c r="C209" s="2">
        <v>2</v>
      </c>
      <c r="D209" s="2">
        <v>1</v>
      </c>
      <c r="E209" s="2">
        <v>1</v>
      </c>
      <c r="F209" s="2" t="s">
        <v>833</v>
      </c>
      <c r="G209" s="2" t="s">
        <v>34</v>
      </c>
      <c r="H209" s="2" t="s">
        <v>11</v>
      </c>
      <c r="I209" s="2">
        <v>4311161</v>
      </c>
      <c r="J209" s="2" t="s">
        <v>35</v>
      </c>
      <c r="K209" s="2" t="s">
        <v>36</v>
      </c>
    </row>
    <row r="210" spans="1:11" x14ac:dyDescent="0.2">
      <c r="A210" s="2">
        <v>209</v>
      </c>
      <c r="B210" s="2" t="s">
        <v>85</v>
      </c>
      <c r="C210" s="2">
        <v>2</v>
      </c>
      <c r="D210" s="2">
        <v>1</v>
      </c>
      <c r="E210" s="2">
        <v>1</v>
      </c>
      <c r="F210" s="2" t="s">
        <v>273</v>
      </c>
      <c r="G210" s="2" t="s">
        <v>34</v>
      </c>
      <c r="H210" s="2" t="s">
        <v>11</v>
      </c>
      <c r="I210" s="2">
        <v>4735398</v>
      </c>
      <c r="J210" s="2" t="s">
        <v>201</v>
      </c>
      <c r="K210" s="2" t="s">
        <v>202</v>
      </c>
    </row>
    <row r="211" spans="1:11" x14ac:dyDescent="0.2">
      <c r="A211" s="2">
        <v>210</v>
      </c>
      <c r="B211" s="2" t="s">
        <v>9</v>
      </c>
      <c r="C211" s="2">
        <v>2</v>
      </c>
      <c r="D211" s="2">
        <v>2</v>
      </c>
      <c r="E211" s="2">
        <v>0</v>
      </c>
      <c r="F211" s="2" t="s">
        <v>71</v>
      </c>
      <c r="G211" s="2">
        <v>0</v>
      </c>
      <c r="H211" s="2" t="s">
        <v>11</v>
      </c>
      <c r="I211" s="2">
        <v>6255818</v>
      </c>
      <c r="J211" s="2" t="s">
        <v>301</v>
      </c>
      <c r="K211" s="2" t="s">
        <v>302</v>
      </c>
    </row>
    <row r="212" spans="1:11" x14ac:dyDescent="0.2">
      <c r="A212" s="2">
        <v>211</v>
      </c>
      <c r="B212" s="2" t="s">
        <v>32</v>
      </c>
      <c r="C212" s="2">
        <v>2</v>
      </c>
      <c r="D212" s="2">
        <v>1</v>
      </c>
      <c r="E212" s="2">
        <v>1</v>
      </c>
      <c r="F212" s="2" t="s">
        <v>467</v>
      </c>
      <c r="G212" s="2" t="s">
        <v>34</v>
      </c>
      <c r="H212" s="2" t="s">
        <v>11</v>
      </c>
      <c r="I212" s="2">
        <v>10200399</v>
      </c>
      <c r="J212" s="2" t="s">
        <v>141</v>
      </c>
      <c r="K212" s="2" t="s">
        <v>142</v>
      </c>
    </row>
    <row r="213" spans="1:11" x14ac:dyDescent="0.2">
      <c r="A213" s="2">
        <v>212</v>
      </c>
      <c r="B213" s="2" t="s">
        <v>9</v>
      </c>
      <c r="C213" s="2">
        <v>1</v>
      </c>
      <c r="D213" s="2">
        <v>1</v>
      </c>
      <c r="E213" s="2">
        <v>0</v>
      </c>
      <c r="F213" s="2" t="s">
        <v>822</v>
      </c>
      <c r="G213" s="2">
        <v>0</v>
      </c>
      <c r="H213" s="2" t="s">
        <v>11</v>
      </c>
      <c r="I213" s="2">
        <v>7198172</v>
      </c>
      <c r="J213" s="2" t="s">
        <v>848</v>
      </c>
      <c r="K213" s="2" t="s">
        <v>849</v>
      </c>
    </row>
    <row r="214" spans="1:11" x14ac:dyDescent="0.2">
      <c r="A214" s="2">
        <v>213</v>
      </c>
      <c r="B214" s="2" t="s">
        <v>99</v>
      </c>
      <c r="C214" s="2">
        <v>2</v>
      </c>
      <c r="D214" s="2">
        <v>0</v>
      </c>
      <c r="E214" s="2">
        <v>2</v>
      </c>
      <c r="F214" s="2">
        <v>0</v>
      </c>
      <c r="G214" s="2" t="s">
        <v>485</v>
      </c>
      <c r="H214" s="2" t="s">
        <v>11</v>
      </c>
      <c r="I214" s="2">
        <v>6596175</v>
      </c>
      <c r="J214" s="2" t="s">
        <v>853</v>
      </c>
      <c r="K214" s="2" t="s">
        <v>854</v>
      </c>
    </row>
    <row r="215" spans="1:11" x14ac:dyDescent="0.2">
      <c r="A215" s="2">
        <v>214</v>
      </c>
      <c r="B215" s="2" t="s">
        <v>9</v>
      </c>
      <c r="C215" s="2">
        <v>2</v>
      </c>
      <c r="D215" s="2">
        <v>1</v>
      </c>
      <c r="E215" s="2">
        <v>1</v>
      </c>
      <c r="F215" s="2" t="s">
        <v>524</v>
      </c>
      <c r="G215" s="2" t="s">
        <v>34</v>
      </c>
      <c r="H215" s="2" t="s">
        <v>11</v>
      </c>
      <c r="I215" s="2">
        <v>5086891</v>
      </c>
      <c r="J215" s="2" t="s">
        <v>35</v>
      </c>
      <c r="K215" s="2" t="s">
        <v>36</v>
      </c>
    </row>
    <row r="216" spans="1:11" x14ac:dyDescent="0.2">
      <c r="A216" s="2">
        <v>215</v>
      </c>
      <c r="B216" s="2" t="s">
        <v>99</v>
      </c>
      <c r="C216" s="2">
        <v>1</v>
      </c>
      <c r="D216" s="2">
        <v>1</v>
      </c>
      <c r="E216" s="2">
        <v>0</v>
      </c>
      <c r="F216" s="2" t="s">
        <v>65</v>
      </c>
      <c r="G216" s="2">
        <v>0</v>
      </c>
      <c r="H216" s="2" t="s">
        <v>11</v>
      </c>
      <c r="I216" s="2">
        <v>13180800</v>
      </c>
      <c r="J216" s="2" t="s">
        <v>66</v>
      </c>
      <c r="K216" s="2" t="s">
        <v>67</v>
      </c>
    </row>
    <row r="217" spans="1:11" x14ac:dyDescent="0.2">
      <c r="A217" s="2">
        <v>216</v>
      </c>
      <c r="B217" s="2" t="s">
        <v>32</v>
      </c>
      <c r="C217" s="2">
        <v>1</v>
      </c>
      <c r="D217" s="2">
        <v>0</v>
      </c>
      <c r="E217" s="2">
        <v>1</v>
      </c>
      <c r="F217" s="2">
        <v>0</v>
      </c>
      <c r="G217" s="2" t="s">
        <v>52</v>
      </c>
      <c r="H217" s="2" t="s">
        <v>11</v>
      </c>
      <c r="I217" s="2">
        <v>5735123</v>
      </c>
      <c r="J217" s="2" t="s">
        <v>863</v>
      </c>
      <c r="K217" s="2" t="s">
        <v>864</v>
      </c>
    </row>
    <row r="218" spans="1:11" x14ac:dyDescent="0.2">
      <c r="A218" s="2">
        <v>217</v>
      </c>
      <c r="B218" s="2" t="s">
        <v>143</v>
      </c>
      <c r="C218" s="2">
        <v>2</v>
      </c>
      <c r="D218" s="2">
        <v>1</v>
      </c>
      <c r="E218" s="2">
        <v>1</v>
      </c>
      <c r="F218" s="2" t="s">
        <v>341</v>
      </c>
      <c r="G218" s="2" t="s">
        <v>34</v>
      </c>
      <c r="H218" s="2" t="s">
        <v>11</v>
      </c>
      <c r="I218" s="2">
        <v>8020417</v>
      </c>
      <c r="J218" s="2" t="s">
        <v>35</v>
      </c>
      <c r="K218" s="2" t="s">
        <v>36</v>
      </c>
    </row>
    <row r="219" spans="1:11" x14ac:dyDescent="0.2">
      <c r="A219" s="2">
        <v>218</v>
      </c>
      <c r="B219" s="2" t="s">
        <v>117</v>
      </c>
      <c r="C219" s="2">
        <v>0</v>
      </c>
      <c r="D219" s="2">
        <v>0</v>
      </c>
      <c r="E219" s="2">
        <v>0</v>
      </c>
      <c r="F219" s="2">
        <v>0</v>
      </c>
      <c r="G219" s="2">
        <v>0</v>
      </c>
      <c r="H219" s="2" t="s">
        <v>11</v>
      </c>
      <c r="I219" s="2">
        <v>13352783</v>
      </c>
      <c r="J219" s="2" t="s">
        <v>35</v>
      </c>
      <c r="K219" s="2" t="s">
        <v>36</v>
      </c>
    </row>
    <row r="220" spans="1:11" x14ac:dyDescent="0.2">
      <c r="A220" s="2">
        <v>219</v>
      </c>
      <c r="B220" s="2" t="s">
        <v>9</v>
      </c>
      <c r="C220" s="2">
        <v>2</v>
      </c>
      <c r="D220" s="2">
        <v>2</v>
      </c>
      <c r="E220" s="2">
        <v>0</v>
      </c>
      <c r="F220" s="2" t="s">
        <v>71</v>
      </c>
      <c r="G220" s="2">
        <v>0</v>
      </c>
      <c r="H220" s="2" t="s">
        <v>11</v>
      </c>
      <c r="I220" s="2">
        <v>4990949</v>
      </c>
      <c r="J220" s="2" t="s">
        <v>874</v>
      </c>
      <c r="K220" s="2" t="s">
        <v>875</v>
      </c>
    </row>
    <row r="221" spans="1:11" x14ac:dyDescent="0.2">
      <c r="A221" s="2">
        <v>220</v>
      </c>
      <c r="B221" s="2" t="s">
        <v>50</v>
      </c>
      <c r="C221" s="2">
        <v>2</v>
      </c>
      <c r="D221" s="2">
        <v>1</v>
      </c>
      <c r="E221" s="2">
        <v>1</v>
      </c>
      <c r="F221" s="2" t="s">
        <v>123</v>
      </c>
      <c r="G221" s="2" t="s">
        <v>124</v>
      </c>
      <c r="H221" s="2" t="s">
        <v>11</v>
      </c>
      <c r="I221" s="2">
        <v>4230053</v>
      </c>
      <c r="J221" s="2" t="s">
        <v>125</v>
      </c>
      <c r="K221" s="2" t="s">
        <v>126</v>
      </c>
    </row>
    <row r="222" spans="1:11" x14ac:dyDescent="0.2">
      <c r="A222" s="2">
        <v>221</v>
      </c>
      <c r="B222" s="2" t="s">
        <v>105</v>
      </c>
      <c r="C222" s="2">
        <v>1</v>
      </c>
      <c r="D222" s="2">
        <v>1</v>
      </c>
      <c r="E222" s="2">
        <v>0</v>
      </c>
      <c r="F222" s="2" t="s">
        <v>25</v>
      </c>
      <c r="G222" s="2">
        <v>0</v>
      </c>
      <c r="H222" s="2" t="s">
        <v>11</v>
      </c>
      <c r="I222" s="2">
        <v>2294239</v>
      </c>
      <c r="J222" s="2" t="s">
        <v>301</v>
      </c>
      <c r="K222" s="2" t="s">
        <v>302</v>
      </c>
    </row>
    <row r="223" spans="1:11" x14ac:dyDescent="0.2">
      <c r="A223" s="2">
        <v>222</v>
      </c>
      <c r="B223" s="2" t="s">
        <v>9</v>
      </c>
      <c r="C223" s="2">
        <v>1</v>
      </c>
      <c r="D223" s="2">
        <v>0</v>
      </c>
      <c r="E223" s="2">
        <v>1</v>
      </c>
      <c r="F223" s="2">
        <v>0</v>
      </c>
      <c r="G223" s="2" t="s">
        <v>159</v>
      </c>
      <c r="H223" s="2" t="s">
        <v>26</v>
      </c>
      <c r="I223" s="2">
        <v>16302508</v>
      </c>
      <c r="J223" s="2" t="s">
        <v>881</v>
      </c>
      <c r="K223" s="2" t="s">
        <v>882</v>
      </c>
    </row>
    <row r="224" spans="1:11" x14ac:dyDescent="0.2">
      <c r="A224" s="2">
        <v>223</v>
      </c>
      <c r="B224" s="2" t="s">
        <v>17</v>
      </c>
      <c r="C224" s="2">
        <v>2</v>
      </c>
      <c r="D224" s="2">
        <v>1</v>
      </c>
      <c r="E224" s="2">
        <v>1</v>
      </c>
      <c r="F224" s="2" t="s">
        <v>130</v>
      </c>
      <c r="G224" s="2" t="s">
        <v>34</v>
      </c>
      <c r="H224" s="2" t="s">
        <v>11</v>
      </c>
      <c r="I224" s="2">
        <v>7882818</v>
      </c>
      <c r="J224" s="2" t="s">
        <v>885</v>
      </c>
      <c r="K224" s="2" t="s">
        <v>886</v>
      </c>
    </row>
    <row r="225" spans="1:11" x14ac:dyDescent="0.2">
      <c r="A225" s="2">
        <v>224</v>
      </c>
      <c r="B225" s="2" t="s">
        <v>77</v>
      </c>
      <c r="C225" s="2">
        <v>1</v>
      </c>
      <c r="D225" s="2">
        <v>1</v>
      </c>
      <c r="E225" s="2">
        <v>0</v>
      </c>
      <c r="F225" s="2" t="s">
        <v>25</v>
      </c>
      <c r="G225" s="2">
        <v>0</v>
      </c>
      <c r="H225" s="2" t="s">
        <v>11</v>
      </c>
      <c r="I225" s="2">
        <v>7722033</v>
      </c>
      <c r="J225" s="2" t="s">
        <v>118</v>
      </c>
      <c r="K225" s="2" t="s">
        <v>119</v>
      </c>
    </row>
    <row r="226" spans="1:11" x14ac:dyDescent="0.2">
      <c r="A226" s="2">
        <v>225</v>
      </c>
      <c r="B226" s="2" t="s">
        <v>9</v>
      </c>
      <c r="C226" s="2">
        <v>2</v>
      </c>
      <c r="D226" s="2">
        <v>1</v>
      </c>
      <c r="E226" s="2">
        <v>1</v>
      </c>
      <c r="F226" s="2" t="s">
        <v>158</v>
      </c>
      <c r="G226" s="2" t="s">
        <v>159</v>
      </c>
      <c r="H226" s="2" t="s">
        <v>26</v>
      </c>
      <c r="I226" s="2">
        <v>12549016</v>
      </c>
      <c r="J226" s="2" t="s">
        <v>160</v>
      </c>
      <c r="K226" s="2" t="s">
        <v>161</v>
      </c>
    </row>
    <row r="227" spans="1:11" x14ac:dyDescent="0.2">
      <c r="A227" s="2">
        <v>226</v>
      </c>
      <c r="B227" s="2" t="s">
        <v>9</v>
      </c>
      <c r="C227" s="2">
        <v>2</v>
      </c>
      <c r="D227" s="2">
        <v>1</v>
      </c>
      <c r="E227" s="2">
        <v>1</v>
      </c>
      <c r="F227" s="2" t="s">
        <v>896</v>
      </c>
      <c r="G227" s="2" t="s">
        <v>897</v>
      </c>
      <c r="H227" s="2" t="s">
        <v>11</v>
      </c>
      <c r="I227" s="2">
        <v>3766038</v>
      </c>
      <c r="J227" s="2" t="s">
        <v>898</v>
      </c>
      <c r="K227" s="2" t="s">
        <v>899</v>
      </c>
    </row>
    <row r="228" spans="1:11" x14ac:dyDescent="0.2">
      <c r="A228" s="2">
        <v>227</v>
      </c>
      <c r="B228" s="2" t="s">
        <v>24</v>
      </c>
      <c r="C228" s="2">
        <v>1</v>
      </c>
      <c r="D228" s="2">
        <v>1</v>
      </c>
      <c r="E228" s="2">
        <v>0</v>
      </c>
      <c r="F228" s="2" t="s">
        <v>65</v>
      </c>
      <c r="G228" s="2">
        <v>0</v>
      </c>
      <c r="H228" s="2" t="s">
        <v>11</v>
      </c>
      <c r="I228" s="2">
        <v>6085853</v>
      </c>
      <c r="J228" s="2" t="s">
        <v>903</v>
      </c>
      <c r="K228" s="2" t="s">
        <v>904</v>
      </c>
    </row>
    <row r="229" spans="1:11" x14ac:dyDescent="0.2">
      <c r="A229" s="2">
        <v>228</v>
      </c>
      <c r="B229" s="2" t="s">
        <v>50</v>
      </c>
      <c r="C229" s="2">
        <v>2</v>
      </c>
      <c r="D229" s="2">
        <v>1</v>
      </c>
      <c r="E229" s="2">
        <v>1</v>
      </c>
      <c r="F229" s="2" t="s">
        <v>833</v>
      </c>
      <c r="G229" s="2" t="s">
        <v>34</v>
      </c>
      <c r="H229" s="2" t="s">
        <v>11</v>
      </c>
      <c r="I229" s="2">
        <v>5493203</v>
      </c>
      <c r="J229" s="2" t="s">
        <v>35</v>
      </c>
      <c r="K229" s="2" t="s">
        <v>36</v>
      </c>
    </row>
    <row r="230" spans="1:11" x14ac:dyDescent="0.2">
      <c r="A230" s="2">
        <v>229</v>
      </c>
      <c r="B230" s="2" t="s">
        <v>24</v>
      </c>
      <c r="C230" s="2">
        <v>0</v>
      </c>
      <c r="D230" s="2">
        <v>0</v>
      </c>
      <c r="E230" s="2">
        <v>0</v>
      </c>
      <c r="F230" s="2">
        <v>0</v>
      </c>
      <c r="G230" s="2">
        <v>0</v>
      </c>
      <c r="H230" s="2" t="s">
        <v>11</v>
      </c>
      <c r="I230" s="2">
        <v>12039507</v>
      </c>
      <c r="J230" s="2" t="s">
        <v>315</v>
      </c>
      <c r="K230" s="2" t="s">
        <v>316</v>
      </c>
    </row>
    <row r="231" spans="1:11" x14ac:dyDescent="0.2">
      <c r="A231" s="2">
        <v>230</v>
      </c>
      <c r="B231" s="2" t="s">
        <v>9</v>
      </c>
      <c r="C231" s="2">
        <v>0</v>
      </c>
      <c r="D231" s="2">
        <v>0</v>
      </c>
      <c r="E231" s="2">
        <v>0</v>
      </c>
      <c r="F231" s="2">
        <v>0</v>
      </c>
      <c r="G231" s="2">
        <v>0</v>
      </c>
      <c r="H231" s="2" t="s">
        <v>11</v>
      </c>
      <c r="I231" s="2">
        <v>10773688</v>
      </c>
      <c r="J231" s="2" t="s">
        <v>315</v>
      </c>
      <c r="K231" s="2" t="s">
        <v>316</v>
      </c>
    </row>
    <row r="232" spans="1:11" x14ac:dyDescent="0.2">
      <c r="A232" s="2">
        <v>231</v>
      </c>
      <c r="B232" s="2" t="s">
        <v>9</v>
      </c>
      <c r="C232" s="2">
        <v>2</v>
      </c>
      <c r="D232" s="2">
        <v>1</v>
      </c>
      <c r="E232" s="2">
        <v>1</v>
      </c>
      <c r="F232" s="2" t="s">
        <v>351</v>
      </c>
      <c r="G232" s="2" t="s">
        <v>52</v>
      </c>
      <c r="H232" s="2" t="s">
        <v>11</v>
      </c>
      <c r="I232" s="2">
        <v>4496029</v>
      </c>
      <c r="J232" s="2" t="s">
        <v>911</v>
      </c>
      <c r="K232" s="2" t="s">
        <v>912</v>
      </c>
    </row>
    <row r="233" spans="1:11" x14ac:dyDescent="0.2">
      <c r="A233" s="2">
        <v>232</v>
      </c>
      <c r="B233" s="2" t="s">
        <v>9</v>
      </c>
      <c r="C233" s="2">
        <v>2</v>
      </c>
      <c r="D233" s="2">
        <v>1</v>
      </c>
      <c r="E233" s="2">
        <v>1</v>
      </c>
      <c r="F233" s="2" t="s">
        <v>44</v>
      </c>
      <c r="G233" s="2" t="s">
        <v>34</v>
      </c>
      <c r="H233" s="2" t="s">
        <v>11</v>
      </c>
      <c r="I233" s="2">
        <v>24101093</v>
      </c>
      <c r="J233" s="2" t="s">
        <v>35</v>
      </c>
      <c r="K233" s="2" t="s">
        <v>36</v>
      </c>
    </row>
    <row r="234" spans="1:11" x14ac:dyDescent="0.2">
      <c r="A234" s="2">
        <v>233</v>
      </c>
      <c r="B234" s="2" t="s">
        <v>77</v>
      </c>
      <c r="C234" s="2">
        <v>2</v>
      </c>
      <c r="D234" s="2">
        <v>1</v>
      </c>
      <c r="E234" s="2">
        <v>1</v>
      </c>
      <c r="F234" s="2" t="s">
        <v>106</v>
      </c>
      <c r="G234" s="2" t="s">
        <v>34</v>
      </c>
      <c r="H234" s="2" t="s">
        <v>11</v>
      </c>
      <c r="I234" s="2">
        <v>4967452</v>
      </c>
      <c r="J234" s="2" t="s">
        <v>45</v>
      </c>
      <c r="K234" s="2" t="s">
        <v>46</v>
      </c>
    </row>
    <row r="235" spans="1:11" x14ac:dyDescent="0.2">
      <c r="A235" s="2">
        <v>234</v>
      </c>
      <c r="B235" s="2" t="s">
        <v>85</v>
      </c>
      <c r="C235" s="2">
        <v>4</v>
      </c>
      <c r="D235" s="2">
        <v>3</v>
      </c>
      <c r="E235" s="2">
        <v>1</v>
      </c>
      <c r="F235" s="2" t="s">
        <v>916</v>
      </c>
      <c r="G235" s="2" t="s">
        <v>34</v>
      </c>
      <c r="H235" s="2" t="s">
        <v>11</v>
      </c>
      <c r="I235" s="2">
        <v>13361649</v>
      </c>
      <c r="J235" s="2" t="s">
        <v>141</v>
      </c>
      <c r="K235" s="2" t="s">
        <v>142</v>
      </c>
    </row>
    <row r="236" spans="1:11" x14ac:dyDescent="0.2">
      <c r="A236" s="2">
        <v>235</v>
      </c>
      <c r="B236" s="2" t="s">
        <v>64</v>
      </c>
      <c r="C236" s="2">
        <v>3</v>
      </c>
      <c r="D236" s="2">
        <v>2</v>
      </c>
      <c r="E236" s="2">
        <v>1</v>
      </c>
      <c r="F236" s="2" t="s">
        <v>40</v>
      </c>
      <c r="G236" s="2" t="s">
        <v>34</v>
      </c>
      <c r="H236" s="2" t="s">
        <v>11</v>
      </c>
      <c r="I236" s="2">
        <v>13364647</v>
      </c>
      <c r="J236" s="2" t="s">
        <v>45</v>
      </c>
      <c r="K236" s="2" t="s">
        <v>46</v>
      </c>
    </row>
    <row r="237" spans="1:11" x14ac:dyDescent="0.2">
      <c r="A237" s="2">
        <v>236</v>
      </c>
      <c r="B237" s="2" t="s">
        <v>50</v>
      </c>
      <c r="C237" s="2">
        <v>5</v>
      </c>
      <c r="D237" s="2">
        <v>4</v>
      </c>
      <c r="E237" s="2">
        <v>1</v>
      </c>
      <c r="F237" s="2" t="s">
        <v>923</v>
      </c>
      <c r="G237" s="2" t="s">
        <v>34</v>
      </c>
      <c r="H237" s="2" t="s">
        <v>11</v>
      </c>
      <c r="I237" s="2">
        <v>5566307</v>
      </c>
      <c r="J237" s="2" t="s">
        <v>45</v>
      </c>
      <c r="K237" s="2" t="s">
        <v>46</v>
      </c>
    </row>
    <row r="238" spans="1:11" x14ac:dyDescent="0.2">
      <c r="A238" s="2">
        <v>237</v>
      </c>
      <c r="B238" s="2" t="s">
        <v>9</v>
      </c>
      <c r="C238" s="2">
        <v>0</v>
      </c>
      <c r="D238" s="2">
        <v>0</v>
      </c>
      <c r="E238" s="2">
        <v>0</v>
      </c>
      <c r="F238" s="2">
        <v>0</v>
      </c>
      <c r="G238" s="2">
        <v>0</v>
      </c>
      <c r="H238" s="2" t="s">
        <v>11</v>
      </c>
      <c r="I238" s="2">
        <v>4413373</v>
      </c>
      <c r="J238" s="2" t="s">
        <v>927</v>
      </c>
      <c r="K238" s="2" t="s">
        <v>928</v>
      </c>
    </row>
    <row r="239" spans="1:11" x14ac:dyDescent="0.2">
      <c r="A239" s="2">
        <v>238</v>
      </c>
      <c r="B239" s="2" t="s">
        <v>77</v>
      </c>
      <c r="C239" s="2">
        <v>3</v>
      </c>
      <c r="D239" s="2">
        <v>2</v>
      </c>
      <c r="E239" s="2">
        <v>1</v>
      </c>
      <c r="F239" s="2" t="s">
        <v>40</v>
      </c>
      <c r="G239" s="2" t="s">
        <v>34</v>
      </c>
      <c r="H239" s="2" t="s">
        <v>11</v>
      </c>
      <c r="I239" s="2">
        <v>4383918</v>
      </c>
      <c r="J239" s="2" t="s">
        <v>141</v>
      </c>
      <c r="K239" s="2" t="s">
        <v>142</v>
      </c>
    </row>
    <row r="240" spans="1:11" x14ac:dyDescent="0.2">
      <c r="A240" s="2">
        <v>239</v>
      </c>
      <c r="B240" s="2" t="s">
        <v>17</v>
      </c>
      <c r="C240" s="2">
        <v>2</v>
      </c>
      <c r="D240" s="2">
        <v>1</v>
      </c>
      <c r="E240" s="2">
        <v>1</v>
      </c>
      <c r="F240" s="2" t="s">
        <v>93</v>
      </c>
      <c r="G240" s="2" t="s">
        <v>79</v>
      </c>
      <c r="H240" s="2" t="s">
        <v>11</v>
      </c>
      <c r="I240" s="2">
        <v>3738726</v>
      </c>
      <c r="J240" s="2" t="s">
        <v>934</v>
      </c>
      <c r="K240" s="2" t="s">
        <v>935</v>
      </c>
    </row>
    <row r="241" spans="1:11" x14ac:dyDescent="0.2">
      <c r="A241" s="2">
        <v>240</v>
      </c>
      <c r="B241" s="2" t="s">
        <v>85</v>
      </c>
      <c r="C241" s="2">
        <v>1</v>
      </c>
      <c r="D241" s="2">
        <v>1</v>
      </c>
      <c r="E241" s="2">
        <v>0</v>
      </c>
      <c r="F241" s="2" t="s">
        <v>65</v>
      </c>
      <c r="G241" s="2">
        <v>0</v>
      </c>
      <c r="H241" s="2" t="s">
        <v>11</v>
      </c>
      <c r="I241" s="2">
        <v>3535823</v>
      </c>
      <c r="J241" s="2" t="s">
        <v>66</v>
      </c>
      <c r="K241" s="2" t="s">
        <v>67</v>
      </c>
    </row>
    <row r="242" spans="1:11" x14ac:dyDescent="0.2">
      <c r="A242" s="2">
        <v>241</v>
      </c>
      <c r="B242" s="2" t="s">
        <v>117</v>
      </c>
      <c r="C242" s="2">
        <v>2</v>
      </c>
      <c r="D242" s="2">
        <v>1</v>
      </c>
      <c r="E242" s="2">
        <v>1</v>
      </c>
      <c r="F242" s="2" t="s">
        <v>44</v>
      </c>
      <c r="G242" s="2" t="s">
        <v>34</v>
      </c>
      <c r="H242" s="2" t="s">
        <v>11</v>
      </c>
      <c r="I242" s="2">
        <v>13698633</v>
      </c>
      <c r="J242" s="2" t="s">
        <v>486</v>
      </c>
      <c r="K242" s="2" t="s">
        <v>487</v>
      </c>
    </row>
    <row r="243" spans="1:11" x14ac:dyDescent="0.2">
      <c r="A243" s="2">
        <v>242</v>
      </c>
      <c r="B243" s="2" t="s">
        <v>92</v>
      </c>
      <c r="C243" s="2">
        <v>3</v>
      </c>
      <c r="D243" s="2">
        <v>2</v>
      </c>
      <c r="E243" s="2">
        <v>1</v>
      </c>
      <c r="F243" s="2" t="s">
        <v>945</v>
      </c>
      <c r="G243" s="2" t="s">
        <v>34</v>
      </c>
      <c r="H243" s="2" t="s">
        <v>11</v>
      </c>
      <c r="I243" s="2">
        <v>4751487</v>
      </c>
      <c r="J243" s="2" t="s">
        <v>141</v>
      </c>
      <c r="K243" s="2" t="s">
        <v>142</v>
      </c>
    </row>
    <row r="244" spans="1:11" x14ac:dyDescent="0.2">
      <c r="A244" s="2">
        <v>243</v>
      </c>
      <c r="B244" s="2" t="s">
        <v>77</v>
      </c>
      <c r="C244" s="2">
        <v>2</v>
      </c>
      <c r="D244" s="2">
        <v>1</v>
      </c>
      <c r="E244" s="2">
        <v>1</v>
      </c>
      <c r="F244" s="2" t="s">
        <v>123</v>
      </c>
      <c r="G244" s="2" t="s">
        <v>124</v>
      </c>
      <c r="H244" s="2" t="s">
        <v>11</v>
      </c>
      <c r="I244" s="2">
        <v>6657468</v>
      </c>
      <c r="J244" s="2" t="s">
        <v>125</v>
      </c>
      <c r="K244" s="2" t="s">
        <v>126</v>
      </c>
    </row>
    <row r="245" spans="1:11" x14ac:dyDescent="0.2">
      <c r="A245" s="2">
        <v>244</v>
      </c>
      <c r="B245" s="2" t="s">
        <v>9</v>
      </c>
      <c r="C245" s="2">
        <v>0</v>
      </c>
      <c r="D245" s="2">
        <v>0</v>
      </c>
      <c r="E245" s="2">
        <v>0</v>
      </c>
      <c r="F245" s="2">
        <v>0</v>
      </c>
      <c r="G245" s="2">
        <v>0</v>
      </c>
      <c r="H245" s="2" t="s">
        <v>11</v>
      </c>
      <c r="I245" s="2">
        <v>7481434</v>
      </c>
      <c r="J245" s="2" t="s">
        <v>949</v>
      </c>
      <c r="K245" s="2" t="s">
        <v>950</v>
      </c>
    </row>
    <row r="246" spans="1:11" x14ac:dyDescent="0.2">
      <c r="A246" s="2">
        <v>245</v>
      </c>
      <c r="B246" s="2" t="s">
        <v>9</v>
      </c>
      <c r="C246" s="2">
        <v>1</v>
      </c>
      <c r="D246" s="2">
        <v>1</v>
      </c>
      <c r="E246" s="2">
        <v>0</v>
      </c>
      <c r="F246" s="2" t="s">
        <v>954</v>
      </c>
      <c r="G246" s="2">
        <v>0</v>
      </c>
      <c r="H246" s="2" t="s">
        <v>11</v>
      </c>
      <c r="I246" s="2">
        <v>8953223</v>
      </c>
      <c r="J246" s="2" t="s">
        <v>955</v>
      </c>
      <c r="K246" s="2" t="s">
        <v>956</v>
      </c>
    </row>
    <row r="247" spans="1:11" x14ac:dyDescent="0.2">
      <c r="A247" s="2">
        <v>246</v>
      </c>
      <c r="B247" s="2" t="s">
        <v>32</v>
      </c>
      <c r="C247" s="2">
        <v>3</v>
      </c>
      <c r="D247" s="2">
        <v>2</v>
      </c>
      <c r="E247" s="2">
        <v>1</v>
      </c>
      <c r="F247" s="2" t="s">
        <v>40</v>
      </c>
      <c r="G247" s="2" t="s">
        <v>34</v>
      </c>
      <c r="H247" s="2" t="s">
        <v>11</v>
      </c>
      <c r="I247" s="2">
        <v>16679637</v>
      </c>
      <c r="J247" s="2" t="s">
        <v>363</v>
      </c>
      <c r="K247" s="2" t="s">
        <v>364</v>
      </c>
    </row>
    <row r="248" spans="1:11" x14ac:dyDescent="0.2">
      <c r="A248" s="2">
        <v>247</v>
      </c>
      <c r="B248" s="2" t="s">
        <v>105</v>
      </c>
      <c r="C248" s="2">
        <v>1</v>
      </c>
      <c r="D248" s="2">
        <v>1</v>
      </c>
      <c r="E248" s="2">
        <v>0</v>
      </c>
      <c r="F248" s="2" t="s">
        <v>25</v>
      </c>
      <c r="G248" s="2">
        <v>0</v>
      </c>
      <c r="H248" s="2" t="s">
        <v>11</v>
      </c>
      <c r="I248" s="2">
        <v>4665832</v>
      </c>
      <c r="J248" s="2" t="s">
        <v>556</v>
      </c>
      <c r="K248" s="2" t="s">
        <v>557</v>
      </c>
    </row>
    <row r="249" spans="1:11" x14ac:dyDescent="0.2">
      <c r="A249" s="2">
        <v>248</v>
      </c>
      <c r="B249" s="2" t="s">
        <v>99</v>
      </c>
      <c r="C249" s="2">
        <v>2</v>
      </c>
      <c r="D249" s="2">
        <v>1</v>
      </c>
      <c r="E249" s="2">
        <v>1</v>
      </c>
      <c r="F249" s="2" t="s">
        <v>25</v>
      </c>
      <c r="G249" s="2" t="s">
        <v>206</v>
      </c>
      <c r="H249" s="2" t="s">
        <v>11</v>
      </c>
      <c r="I249" s="2">
        <v>10431512</v>
      </c>
      <c r="J249" s="2" t="s">
        <v>310</v>
      </c>
      <c r="K249" s="2" t="s">
        <v>311</v>
      </c>
    </row>
    <row r="250" spans="1:11" x14ac:dyDescent="0.2">
      <c r="A250" s="2">
        <v>249</v>
      </c>
      <c r="B250" s="2" t="s">
        <v>92</v>
      </c>
      <c r="C250" s="2">
        <v>1</v>
      </c>
      <c r="D250" s="2">
        <v>0</v>
      </c>
      <c r="E250" s="2">
        <v>1</v>
      </c>
      <c r="F250" s="2">
        <v>0</v>
      </c>
      <c r="G250" s="2" t="s">
        <v>213</v>
      </c>
      <c r="H250" s="2" t="s">
        <v>26</v>
      </c>
      <c r="I250" s="2">
        <v>16000000</v>
      </c>
      <c r="J250" s="2" t="s">
        <v>848</v>
      </c>
      <c r="K250" s="2" t="s">
        <v>849</v>
      </c>
    </row>
    <row r="251" spans="1:11" x14ac:dyDescent="0.2">
      <c r="A251" s="2">
        <v>250</v>
      </c>
      <c r="B251" s="2" t="s">
        <v>9</v>
      </c>
      <c r="C251" s="2">
        <v>3</v>
      </c>
      <c r="D251" s="2">
        <v>2</v>
      </c>
      <c r="E251" s="2">
        <v>1</v>
      </c>
      <c r="F251" s="2" t="s">
        <v>71</v>
      </c>
      <c r="G251" s="2" t="s">
        <v>124</v>
      </c>
      <c r="H251" s="2" t="s">
        <v>11</v>
      </c>
      <c r="I251" s="2">
        <v>19235437</v>
      </c>
      <c r="J251" s="2" t="s">
        <v>722</v>
      </c>
      <c r="K251" s="2" t="s">
        <v>723</v>
      </c>
    </row>
    <row r="252" spans="1:11" x14ac:dyDescent="0.2">
      <c r="A252" s="2">
        <v>251</v>
      </c>
      <c r="B252" s="2" t="s">
        <v>9</v>
      </c>
      <c r="C252" s="2">
        <v>2</v>
      </c>
      <c r="D252" s="2">
        <v>1</v>
      </c>
      <c r="E252" s="2">
        <v>1</v>
      </c>
      <c r="F252" s="2" t="s">
        <v>44</v>
      </c>
      <c r="G252" s="2" t="s">
        <v>34</v>
      </c>
      <c r="H252" s="2" t="s">
        <v>11</v>
      </c>
      <c r="I252" s="2">
        <v>4766337</v>
      </c>
      <c r="J252" s="2" t="s">
        <v>45</v>
      </c>
      <c r="K252" s="2" t="s">
        <v>46</v>
      </c>
    </row>
    <row r="253" spans="1:11" x14ac:dyDescent="0.2">
      <c r="A253" s="2">
        <v>252</v>
      </c>
      <c r="B253" s="2" t="s">
        <v>9</v>
      </c>
      <c r="C253" s="2">
        <v>0</v>
      </c>
      <c r="D253" s="2">
        <v>0</v>
      </c>
      <c r="E253" s="2">
        <v>0</v>
      </c>
      <c r="F253" s="2">
        <v>0</v>
      </c>
      <c r="G253" s="2">
        <v>0</v>
      </c>
      <c r="H253" s="2" t="s">
        <v>26</v>
      </c>
      <c r="I253" s="2">
        <v>6319763</v>
      </c>
      <c r="J253" s="2" t="s">
        <v>268</v>
      </c>
      <c r="K253" s="2" t="s">
        <v>269</v>
      </c>
    </row>
    <row r="254" spans="1:11" x14ac:dyDescent="0.2">
      <c r="A254" s="2">
        <v>253</v>
      </c>
      <c r="B254" s="2" t="s">
        <v>9</v>
      </c>
      <c r="C254" s="2">
        <v>1</v>
      </c>
      <c r="D254" s="2">
        <v>1</v>
      </c>
      <c r="E254" s="2">
        <v>0</v>
      </c>
      <c r="F254" s="2" t="s">
        <v>25</v>
      </c>
      <c r="G254" s="2">
        <v>0</v>
      </c>
      <c r="H254" s="2" t="s">
        <v>26</v>
      </c>
      <c r="I254" s="2">
        <v>12500000</v>
      </c>
      <c r="J254" s="2" t="s">
        <v>722</v>
      </c>
      <c r="K254" s="2" t="s">
        <v>723</v>
      </c>
    </row>
    <row r="255" spans="1:11" x14ac:dyDescent="0.2">
      <c r="A255" s="2">
        <v>254</v>
      </c>
      <c r="B255" s="2" t="s">
        <v>9</v>
      </c>
      <c r="C255" s="2">
        <v>1</v>
      </c>
      <c r="D255" s="2">
        <v>0</v>
      </c>
      <c r="E255" s="2">
        <v>1</v>
      </c>
      <c r="F255" s="2">
        <v>0</v>
      </c>
      <c r="G255" s="2" t="s">
        <v>206</v>
      </c>
      <c r="H255" s="2" t="s">
        <v>26</v>
      </c>
      <c r="I255" s="2">
        <v>5961931</v>
      </c>
      <c r="J255" s="2" t="s">
        <v>180</v>
      </c>
      <c r="K255" s="2" t="s">
        <v>181</v>
      </c>
    </row>
    <row r="256" spans="1:11" x14ac:dyDescent="0.2">
      <c r="A256" s="2">
        <v>255</v>
      </c>
      <c r="B256" s="2" t="s">
        <v>101</v>
      </c>
      <c r="C256" s="2">
        <v>1</v>
      </c>
      <c r="D256" s="2">
        <v>1</v>
      </c>
      <c r="E256" s="2">
        <v>0</v>
      </c>
      <c r="F256" s="2" t="s">
        <v>65</v>
      </c>
      <c r="G256" s="2">
        <v>0</v>
      </c>
      <c r="H256" s="2" t="s">
        <v>11</v>
      </c>
      <c r="I256" s="2">
        <v>10835581</v>
      </c>
      <c r="J256" s="2" t="s">
        <v>66</v>
      </c>
      <c r="K256" s="2" t="s">
        <v>67</v>
      </c>
    </row>
    <row r="257" spans="1:11" x14ac:dyDescent="0.2">
      <c r="A257" s="2">
        <v>256</v>
      </c>
      <c r="B257" s="2" t="s">
        <v>212</v>
      </c>
      <c r="C257" s="2">
        <v>1</v>
      </c>
      <c r="D257" s="2">
        <v>1</v>
      </c>
      <c r="E257" s="2">
        <v>0</v>
      </c>
      <c r="F257" s="2" t="s">
        <v>65</v>
      </c>
      <c r="G257" s="2">
        <v>0</v>
      </c>
      <c r="H257" s="2" t="s">
        <v>11</v>
      </c>
      <c r="I257" s="2">
        <v>7603385</v>
      </c>
      <c r="J257" s="2" t="s">
        <v>66</v>
      </c>
      <c r="K257" s="2" t="s">
        <v>67</v>
      </c>
    </row>
    <row r="258" spans="1:11" x14ac:dyDescent="0.2">
      <c r="A258" s="2">
        <v>257</v>
      </c>
      <c r="B258" s="2" t="s">
        <v>143</v>
      </c>
      <c r="C258" s="2">
        <v>3</v>
      </c>
      <c r="D258" s="2">
        <v>1</v>
      </c>
      <c r="E258" s="2">
        <v>2</v>
      </c>
      <c r="F258" s="2" t="s">
        <v>537</v>
      </c>
      <c r="G258" s="2" t="s">
        <v>985</v>
      </c>
      <c r="H258" s="2" t="s">
        <v>11</v>
      </c>
      <c r="I258" s="2">
        <v>4022876</v>
      </c>
      <c r="J258" s="2" t="s">
        <v>144</v>
      </c>
      <c r="K258" s="2" t="s">
        <v>145</v>
      </c>
    </row>
    <row r="259" spans="1:11" x14ac:dyDescent="0.2">
      <c r="A259" s="2">
        <v>258</v>
      </c>
      <c r="B259" s="2" t="s">
        <v>92</v>
      </c>
      <c r="C259" s="2">
        <v>1</v>
      </c>
      <c r="D259" s="2">
        <v>1</v>
      </c>
      <c r="E259" s="2">
        <v>0</v>
      </c>
      <c r="F259" s="2" t="s">
        <v>25</v>
      </c>
      <c r="G259" s="2">
        <v>0</v>
      </c>
      <c r="H259" s="2" t="s">
        <v>11</v>
      </c>
      <c r="I259" s="2">
        <v>15237110</v>
      </c>
      <c r="J259" s="2" t="s">
        <v>987</v>
      </c>
      <c r="K259" s="2" t="s">
        <v>988</v>
      </c>
    </row>
    <row r="260" spans="1:11" x14ac:dyDescent="0.2">
      <c r="A260" s="2">
        <v>259</v>
      </c>
      <c r="B260" s="2" t="s">
        <v>9</v>
      </c>
      <c r="C260" s="2">
        <v>2</v>
      </c>
      <c r="D260" s="2">
        <v>2</v>
      </c>
      <c r="E260" s="2">
        <v>0</v>
      </c>
      <c r="F260" s="2" t="s">
        <v>71</v>
      </c>
      <c r="G260" s="2">
        <v>0</v>
      </c>
      <c r="H260" s="2" t="s">
        <v>26</v>
      </c>
      <c r="I260" s="2">
        <v>3807271</v>
      </c>
      <c r="J260" s="2" t="s">
        <v>992</v>
      </c>
      <c r="K260" s="2" t="s">
        <v>993</v>
      </c>
    </row>
    <row r="261" spans="1:11" x14ac:dyDescent="0.2">
      <c r="A261" s="2">
        <v>260</v>
      </c>
      <c r="B261" s="2" t="s">
        <v>77</v>
      </c>
      <c r="C261" s="2">
        <v>2</v>
      </c>
      <c r="D261" s="2">
        <v>1</v>
      </c>
      <c r="E261" s="2">
        <v>1</v>
      </c>
      <c r="F261" s="2" t="s">
        <v>44</v>
      </c>
      <c r="G261" s="2" t="s">
        <v>34</v>
      </c>
      <c r="H261" s="2" t="s">
        <v>11</v>
      </c>
      <c r="I261" s="2">
        <v>15651259</v>
      </c>
      <c r="J261" s="2" t="s">
        <v>141</v>
      </c>
      <c r="K261" s="2" t="s">
        <v>142</v>
      </c>
    </row>
    <row r="262" spans="1:11" x14ac:dyDescent="0.2">
      <c r="A262" s="2">
        <v>261</v>
      </c>
      <c r="B262" s="2" t="s">
        <v>85</v>
      </c>
      <c r="C262" s="2">
        <v>2</v>
      </c>
      <c r="D262" s="2">
        <v>1</v>
      </c>
      <c r="E262" s="2">
        <v>1</v>
      </c>
      <c r="F262" s="2" t="s">
        <v>44</v>
      </c>
      <c r="G262" s="2" t="s">
        <v>34</v>
      </c>
      <c r="H262" s="2" t="s">
        <v>11</v>
      </c>
      <c r="I262" s="2">
        <v>5272631</v>
      </c>
      <c r="J262" s="2" t="s">
        <v>141</v>
      </c>
      <c r="K262" s="2" t="s">
        <v>142</v>
      </c>
    </row>
    <row r="263" spans="1:11" x14ac:dyDescent="0.2">
      <c r="A263" s="2">
        <v>262</v>
      </c>
      <c r="B263" s="2" t="s">
        <v>243</v>
      </c>
      <c r="C263" s="2">
        <v>2</v>
      </c>
      <c r="D263" s="2">
        <v>1</v>
      </c>
      <c r="E263" s="2">
        <v>1</v>
      </c>
      <c r="F263" s="2" t="s">
        <v>467</v>
      </c>
      <c r="G263" s="2" t="s">
        <v>34</v>
      </c>
      <c r="H263" s="2" t="s">
        <v>11</v>
      </c>
      <c r="I263" s="2">
        <v>6512399</v>
      </c>
      <c r="J263" s="2" t="s">
        <v>363</v>
      </c>
      <c r="K263" s="2" t="s">
        <v>364</v>
      </c>
    </row>
    <row r="264" spans="1:11" x14ac:dyDescent="0.2">
      <c r="A264" s="2">
        <v>263</v>
      </c>
      <c r="B264" s="2" t="s">
        <v>9</v>
      </c>
      <c r="C264" s="2">
        <v>2</v>
      </c>
      <c r="D264" s="2">
        <v>2</v>
      </c>
      <c r="E264" s="2">
        <v>0</v>
      </c>
      <c r="F264" s="2" t="s">
        <v>71</v>
      </c>
      <c r="G264" s="2">
        <v>0</v>
      </c>
      <c r="H264" s="2" t="s">
        <v>11</v>
      </c>
      <c r="I264" s="2">
        <v>6494579</v>
      </c>
      <c r="J264" s="2" t="s">
        <v>53</v>
      </c>
      <c r="K264" s="2" t="s">
        <v>54</v>
      </c>
    </row>
    <row r="265" spans="1:11" x14ac:dyDescent="0.2">
      <c r="A265" s="2">
        <v>264</v>
      </c>
      <c r="B265" s="2" t="s">
        <v>9</v>
      </c>
      <c r="C265" s="2">
        <v>1</v>
      </c>
      <c r="D265" s="2">
        <v>0</v>
      </c>
      <c r="E265" s="2">
        <v>1</v>
      </c>
      <c r="F265" s="2">
        <v>0</v>
      </c>
      <c r="G265" s="2" t="s">
        <v>897</v>
      </c>
      <c r="H265" s="2" t="s">
        <v>11</v>
      </c>
      <c r="I265" s="2">
        <v>3760521</v>
      </c>
      <c r="J265" s="2" t="s">
        <v>1006</v>
      </c>
      <c r="K265" s="2" t="s">
        <v>1007</v>
      </c>
    </row>
    <row r="266" spans="1:11" x14ac:dyDescent="0.2">
      <c r="A266" s="2">
        <v>265</v>
      </c>
      <c r="B266" s="2" t="s">
        <v>92</v>
      </c>
      <c r="C266" s="2">
        <v>2</v>
      </c>
      <c r="D266" s="2">
        <v>1</v>
      </c>
      <c r="E266" s="2">
        <v>1</v>
      </c>
      <c r="F266" s="2" t="s">
        <v>10</v>
      </c>
      <c r="G266" s="2" t="s">
        <v>159</v>
      </c>
      <c r="H266" s="2" t="s">
        <v>11</v>
      </c>
      <c r="I266" s="2">
        <v>13791842</v>
      </c>
      <c r="J266" s="2" t="s">
        <v>12</v>
      </c>
      <c r="K266" s="2" t="s">
        <v>13</v>
      </c>
    </row>
    <row r="267" spans="1:11" x14ac:dyDescent="0.2">
      <c r="A267" s="2">
        <v>266</v>
      </c>
      <c r="B267" s="2" t="s">
        <v>92</v>
      </c>
      <c r="C267" s="2">
        <v>1</v>
      </c>
      <c r="D267" s="2">
        <v>1</v>
      </c>
      <c r="E267" s="2">
        <v>0</v>
      </c>
      <c r="F267" s="2" t="s">
        <v>351</v>
      </c>
      <c r="G267" s="2">
        <v>0</v>
      </c>
      <c r="H267" s="2" t="s">
        <v>11</v>
      </c>
      <c r="I267" s="2">
        <v>8886738</v>
      </c>
      <c r="J267" s="2" t="s">
        <v>1014</v>
      </c>
      <c r="K267" s="2" t="s">
        <v>1015</v>
      </c>
    </row>
    <row r="268" spans="1:11" x14ac:dyDescent="0.2">
      <c r="A268" s="2">
        <v>267</v>
      </c>
      <c r="B268" s="2" t="s">
        <v>50</v>
      </c>
      <c r="C268" s="2">
        <v>1</v>
      </c>
      <c r="D268" s="2">
        <v>0</v>
      </c>
      <c r="E268" s="2">
        <v>1</v>
      </c>
      <c r="F268" s="2">
        <v>0</v>
      </c>
      <c r="G268" s="2" t="s">
        <v>159</v>
      </c>
      <c r="H268" s="2" t="s">
        <v>26</v>
      </c>
      <c r="I268" s="2">
        <v>7965434</v>
      </c>
      <c r="J268" s="2" t="s">
        <v>1019</v>
      </c>
      <c r="K268" s="2" t="s">
        <v>1020</v>
      </c>
    </row>
    <row r="269" spans="1:11" x14ac:dyDescent="0.2">
      <c r="A269" s="2">
        <v>268</v>
      </c>
      <c r="B269" s="2" t="s">
        <v>32</v>
      </c>
      <c r="C269" s="2">
        <v>2</v>
      </c>
      <c r="D269" s="2">
        <v>1</v>
      </c>
      <c r="E269" s="2">
        <v>1</v>
      </c>
      <c r="F269" s="2" t="s">
        <v>341</v>
      </c>
      <c r="G269" s="2" t="s">
        <v>34</v>
      </c>
      <c r="H269" s="2" t="s">
        <v>11</v>
      </c>
      <c r="I269" s="2">
        <v>12600000</v>
      </c>
      <c r="J269" s="2" t="s">
        <v>35</v>
      </c>
      <c r="K269" s="2" t="s">
        <v>36</v>
      </c>
    </row>
    <row r="270" spans="1:11" x14ac:dyDescent="0.2">
      <c r="A270" s="2">
        <v>269</v>
      </c>
      <c r="B270" s="2" t="s">
        <v>143</v>
      </c>
      <c r="C270" s="2">
        <v>2</v>
      </c>
      <c r="D270" s="2">
        <v>1</v>
      </c>
      <c r="E270" s="2">
        <v>1</v>
      </c>
      <c r="F270" s="2" t="s">
        <v>44</v>
      </c>
      <c r="G270" s="2" t="s">
        <v>34</v>
      </c>
      <c r="H270" s="2" t="s">
        <v>11</v>
      </c>
      <c r="I270" s="2">
        <v>4446388</v>
      </c>
      <c r="J270" s="2" t="s">
        <v>45</v>
      </c>
      <c r="K270" s="2" t="s">
        <v>46</v>
      </c>
    </row>
    <row r="271" spans="1:11" x14ac:dyDescent="0.2">
      <c r="A271" s="2">
        <v>270</v>
      </c>
      <c r="B271" s="2" t="s">
        <v>85</v>
      </c>
      <c r="C271" s="2">
        <v>4</v>
      </c>
      <c r="D271" s="2">
        <v>1</v>
      </c>
      <c r="E271" s="2">
        <v>3</v>
      </c>
      <c r="F271" s="2" t="s">
        <v>25</v>
      </c>
      <c r="G271" s="2" t="s">
        <v>1027</v>
      </c>
      <c r="H271" s="2" t="s">
        <v>11</v>
      </c>
      <c r="I271" s="2">
        <v>18326288</v>
      </c>
      <c r="J271" s="2" t="s">
        <v>144</v>
      </c>
      <c r="K271" s="2" t="s">
        <v>145</v>
      </c>
    </row>
    <row r="272" spans="1:11" x14ac:dyDescent="0.2">
      <c r="A272" s="2">
        <v>271</v>
      </c>
      <c r="B272" s="2" t="s">
        <v>17</v>
      </c>
      <c r="C272" s="2">
        <v>0</v>
      </c>
      <c r="D272" s="2">
        <v>0</v>
      </c>
      <c r="E272" s="2">
        <v>0</v>
      </c>
      <c r="F272" s="2">
        <v>0</v>
      </c>
      <c r="G272" s="2">
        <v>0</v>
      </c>
      <c r="H272" s="2" t="s">
        <v>26</v>
      </c>
      <c r="I272" s="2">
        <v>4797755</v>
      </c>
      <c r="J272" s="2" t="s">
        <v>150</v>
      </c>
      <c r="K272" s="2" t="s">
        <v>151</v>
      </c>
    </row>
    <row r="273" spans="1:11" x14ac:dyDescent="0.2">
      <c r="A273" s="2">
        <v>272</v>
      </c>
      <c r="B273" s="2" t="s">
        <v>117</v>
      </c>
      <c r="C273" s="2">
        <v>2</v>
      </c>
      <c r="D273" s="2">
        <v>1</v>
      </c>
      <c r="E273" s="2">
        <v>1</v>
      </c>
      <c r="F273" s="2" t="s">
        <v>1032</v>
      </c>
      <c r="G273" s="2" t="s">
        <v>34</v>
      </c>
      <c r="H273" s="2" t="s">
        <v>11</v>
      </c>
      <c r="I273" s="2">
        <v>13344260</v>
      </c>
      <c r="J273" s="2" t="s">
        <v>1033</v>
      </c>
      <c r="K273" s="2" t="s">
        <v>1034</v>
      </c>
    </row>
    <row r="274" spans="1:11" x14ac:dyDescent="0.2">
      <c r="A274" s="2">
        <v>273</v>
      </c>
      <c r="B274" s="2" t="s">
        <v>92</v>
      </c>
      <c r="C274" s="2">
        <v>2</v>
      </c>
      <c r="D274" s="2">
        <v>1</v>
      </c>
      <c r="E274" s="2">
        <v>1</v>
      </c>
      <c r="F274" s="2" t="s">
        <v>351</v>
      </c>
      <c r="G274" s="2" t="s">
        <v>52</v>
      </c>
      <c r="H274" s="2" t="s">
        <v>11</v>
      </c>
      <c r="I274" s="2">
        <v>13166869</v>
      </c>
      <c r="J274" s="2" t="s">
        <v>1038</v>
      </c>
      <c r="K274" s="2" t="s">
        <v>1039</v>
      </c>
    </row>
    <row r="275" spans="1:11" x14ac:dyDescent="0.2">
      <c r="A275" s="2">
        <v>274</v>
      </c>
      <c r="B275" s="2" t="s">
        <v>550</v>
      </c>
      <c r="C275" s="2">
        <v>1</v>
      </c>
      <c r="D275" s="2">
        <v>1</v>
      </c>
      <c r="E275" s="2">
        <v>0</v>
      </c>
      <c r="F275" s="2" t="s">
        <v>25</v>
      </c>
      <c r="G275" s="2">
        <v>0</v>
      </c>
      <c r="H275" s="2" t="s">
        <v>26</v>
      </c>
      <c r="I275" s="2">
        <v>8757813</v>
      </c>
      <c r="J275" s="2" t="s">
        <v>27</v>
      </c>
      <c r="K275" s="2" t="s">
        <v>28</v>
      </c>
    </row>
    <row r="276" spans="1:11" x14ac:dyDescent="0.2">
      <c r="A276" s="2">
        <v>275</v>
      </c>
      <c r="B276" s="2" t="s">
        <v>9</v>
      </c>
      <c r="C276" s="2">
        <v>1</v>
      </c>
      <c r="D276" s="2">
        <v>1</v>
      </c>
      <c r="E276" s="2">
        <v>0</v>
      </c>
      <c r="F276" s="2" t="s">
        <v>25</v>
      </c>
      <c r="G276" s="2">
        <v>0</v>
      </c>
      <c r="H276" s="2" t="s">
        <v>11</v>
      </c>
      <c r="I276" s="2">
        <v>5468756</v>
      </c>
      <c r="J276" s="2" t="s">
        <v>1046</v>
      </c>
      <c r="K276" s="2" t="s">
        <v>1047</v>
      </c>
    </row>
    <row r="277" spans="1:11" x14ac:dyDescent="0.2">
      <c r="A277" s="2">
        <v>276</v>
      </c>
      <c r="B277" s="2" t="s">
        <v>32</v>
      </c>
      <c r="C277" s="2">
        <v>1</v>
      </c>
      <c r="D277" s="2">
        <v>1</v>
      </c>
      <c r="E277" s="2">
        <v>0</v>
      </c>
      <c r="F277" s="2" t="s">
        <v>1051</v>
      </c>
      <c r="G277" s="2">
        <v>0</v>
      </c>
      <c r="H277" s="2" t="s">
        <v>26</v>
      </c>
      <c r="I277" s="2">
        <v>5153347</v>
      </c>
      <c r="J277" s="2" t="s">
        <v>454</v>
      </c>
      <c r="K277" s="2" t="s">
        <v>455</v>
      </c>
    </row>
    <row r="278" spans="1:11" x14ac:dyDescent="0.2">
      <c r="A278" s="2">
        <v>277</v>
      </c>
      <c r="B278" s="2" t="s">
        <v>85</v>
      </c>
      <c r="C278" s="2">
        <v>2</v>
      </c>
      <c r="D278" s="2">
        <v>1</v>
      </c>
      <c r="E278" s="2">
        <v>1</v>
      </c>
      <c r="F278" s="2" t="s">
        <v>33</v>
      </c>
      <c r="G278" s="2" t="s">
        <v>34</v>
      </c>
      <c r="H278" s="2" t="s">
        <v>11</v>
      </c>
      <c r="I278" s="2">
        <v>5287428</v>
      </c>
      <c r="J278" s="2" t="s">
        <v>141</v>
      </c>
      <c r="K278" s="2" t="s">
        <v>142</v>
      </c>
    </row>
    <row r="279" spans="1:11" x14ac:dyDescent="0.2">
      <c r="A279" s="2">
        <v>278</v>
      </c>
      <c r="B279" s="2" t="s">
        <v>77</v>
      </c>
      <c r="C279" s="2">
        <v>2</v>
      </c>
      <c r="D279" s="2">
        <v>1</v>
      </c>
      <c r="E279" s="2">
        <v>1</v>
      </c>
      <c r="F279" s="2" t="s">
        <v>123</v>
      </c>
      <c r="G279" s="2" t="s">
        <v>124</v>
      </c>
      <c r="H279" s="2" t="s">
        <v>11</v>
      </c>
      <c r="I279" s="2">
        <v>6806682</v>
      </c>
      <c r="J279" s="2" t="s">
        <v>125</v>
      </c>
      <c r="K279" s="2" t="s">
        <v>126</v>
      </c>
    </row>
    <row r="280" spans="1:11" x14ac:dyDescent="0.2">
      <c r="A280" s="2">
        <v>279</v>
      </c>
      <c r="B280" s="2" t="s">
        <v>9</v>
      </c>
      <c r="C280" s="2">
        <v>2</v>
      </c>
      <c r="D280" s="2">
        <v>1</v>
      </c>
      <c r="E280" s="2">
        <v>1</v>
      </c>
      <c r="F280" s="2" t="s">
        <v>44</v>
      </c>
      <c r="G280" s="2" t="s">
        <v>34</v>
      </c>
      <c r="H280" s="2" t="s">
        <v>11</v>
      </c>
      <c r="I280" s="2">
        <v>7680759</v>
      </c>
      <c r="J280" s="2" t="s">
        <v>141</v>
      </c>
      <c r="K280" s="2" t="s">
        <v>142</v>
      </c>
    </row>
    <row r="281" spans="1:11" x14ac:dyDescent="0.2">
      <c r="A281" s="2">
        <v>280</v>
      </c>
      <c r="B281" s="2" t="s">
        <v>99</v>
      </c>
      <c r="C281" s="2">
        <v>2</v>
      </c>
      <c r="D281" s="2">
        <v>1</v>
      </c>
      <c r="E281" s="2">
        <v>1</v>
      </c>
      <c r="F281" s="2" t="s">
        <v>640</v>
      </c>
      <c r="G281" s="2" t="s">
        <v>124</v>
      </c>
      <c r="H281" s="2" t="s">
        <v>11</v>
      </c>
      <c r="I281" s="2">
        <v>13307424</v>
      </c>
      <c r="J281" s="2" t="s">
        <v>641</v>
      </c>
      <c r="K281" s="2" t="s">
        <v>642</v>
      </c>
    </row>
    <row r="282" spans="1:11" x14ac:dyDescent="0.2">
      <c r="A282" s="2">
        <v>281</v>
      </c>
      <c r="B282" s="2" t="s">
        <v>9</v>
      </c>
      <c r="C282" s="2">
        <v>2</v>
      </c>
      <c r="D282" s="2">
        <v>1</v>
      </c>
      <c r="E282" s="2">
        <v>1</v>
      </c>
      <c r="F282" s="2" t="s">
        <v>341</v>
      </c>
      <c r="G282" s="2" t="s">
        <v>34</v>
      </c>
      <c r="H282" s="2" t="s">
        <v>11</v>
      </c>
      <c r="I282" s="2">
        <v>15681212</v>
      </c>
      <c r="J282" s="2" t="s">
        <v>141</v>
      </c>
      <c r="K282" s="2" t="s">
        <v>142</v>
      </c>
    </row>
    <row r="283" spans="1:11" x14ac:dyDescent="0.2">
      <c r="A283" s="2">
        <v>282</v>
      </c>
      <c r="B283" s="2" t="s">
        <v>9</v>
      </c>
      <c r="C283" s="2">
        <v>2</v>
      </c>
      <c r="D283" s="2">
        <v>1</v>
      </c>
      <c r="E283" s="2">
        <v>1</v>
      </c>
      <c r="F283" s="2" t="s">
        <v>166</v>
      </c>
      <c r="G283" s="2" t="s">
        <v>34</v>
      </c>
      <c r="H283" s="2" t="s">
        <v>11</v>
      </c>
      <c r="I283" s="2">
        <v>6759190</v>
      </c>
      <c r="J283" s="2" t="s">
        <v>167</v>
      </c>
      <c r="K283" s="2" t="s">
        <v>168</v>
      </c>
    </row>
    <row r="284" spans="1:11" x14ac:dyDescent="0.2">
      <c r="A284" s="2">
        <v>283</v>
      </c>
      <c r="B284" s="2" t="s">
        <v>9</v>
      </c>
      <c r="C284" s="2">
        <v>1</v>
      </c>
      <c r="D284" s="2">
        <v>1</v>
      </c>
      <c r="E284" s="2">
        <v>0</v>
      </c>
      <c r="F284" s="2" t="s">
        <v>351</v>
      </c>
      <c r="G284" s="2">
        <v>0</v>
      </c>
      <c r="H284" s="2" t="s">
        <v>26</v>
      </c>
      <c r="I284" s="2">
        <v>4437460</v>
      </c>
      <c r="J284" s="2" t="s">
        <v>1073</v>
      </c>
      <c r="K284" s="2" t="s">
        <v>1074</v>
      </c>
    </row>
    <row r="285" spans="1:11" x14ac:dyDescent="0.2">
      <c r="A285" s="2">
        <v>284</v>
      </c>
      <c r="B285" s="2" t="s">
        <v>92</v>
      </c>
      <c r="C285" s="2">
        <v>2</v>
      </c>
      <c r="D285" s="2">
        <v>1</v>
      </c>
      <c r="E285" s="2">
        <v>1</v>
      </c>
      <c r="F285" s="2" t="s">
        <v>106</v>
      </c>
      <c r="G285" s="2" t="s">
        <v>34</v>
      </c>
      <c r="H285" s="2" t="s">
        <v>11</v>
      </c>
      <c r="I285" s="2">
        <v>7065250</v>
      </c>
      <c r="J285" s="2" t="s">
        <v>45</v>
      </c>
      <c r="K285" s="2" t="s">
        <v>46</v>
      </c>
    </row>
    <row r="286" spans="1:11" x14ac:dyDescent="0.2">
      <c r="A286" s="2">
        <v>285</v>
      </c>
      <c r="B286" s="2" t="s">
        <v>9</v>
      </c>
      <c r="C286" s="2">
        <v>2</v>
      </c>
      <c r="D286" s="2">
        <v>1</v>
      </c>
      <c r="E286" s="2">
        <v>1</v>
      </c>
      <c r="F286" s="2" t="s">
        <v>341</v>
      </c>
      <c r="G286" s="2" t="s">
        <v>34</v>
      </c>
      <c r="H286" s="2" t="s">
        <v>11</v>
      </c>
      <c r="I286" s="2">
        <v>5052315</v>
      </c>
      <c r="J286" s="2" t="s">
        <v>45</v>
      </c>
      <c r="K286" s="2" t="s">
        <v>46</v>
      </c>
    </row>
    <row r="287" spans="1:11" x14ac:dyDescent="0.2">
      <c r="A287" s="2">
        <v>286</v>
      </c>
      <c r="B287" s="2" t="s">
        <v>101</v>
      </c>
      <c r="C287" s="2">
        <v>1</v>
      </c>
      <c r="D287" s="2">
        <v>1</v>
      </c>
      <c r="E287" s="2">
        <v>0</v>
      </c>
      <c r="F287" s="2" t="s">
        <v>25</v>
      </c>
      <c r="G287" s="2">
        <v>0</v>
      </c>
      <c r="H287" s="2" t="s">
        <v>26</v>
      </c>
      <c r="I287" s="2">
        <v>14195058</v>
      </c>
      <c r="J287" s="2" t="s">
        <v>72</v>
      </c>
      <c r="K287" s="2" t="s">
        <v>73</v>
      </c>
    </row>
    <row r="288" spans="1:11" x14ac:dyDescent="0.2">
      <c r="A288" s="2">
        <v>287</v>
      </c>
      <c r="B288" s="2" t="s">
        <v>117</v>
      </c>
      <c r="C288" s="2">
        <v>2</v>
      </c>
      <c r="D288" s="2">
        <v>1</v>
      </c>
      <c r="E288" s="2">
        <v>1</v>
      </c>
      <c r="F288" s="2" t="s">
        <v>896</v>
      </c>
      <c r="G288" s="2" t="s">
        <v>897</v>
      </c>
      <c r="H288" s="2" t="s">
        <v>11</v>
      </c>
      <c r="I288" s="2">
        <v>5072000</v>
      </c>
      <c r="J288" s="2" t="s">
        <v>1087</v>
      </c>
      <c r="K288" s="2" t="s">
        <v>1088</v>
      </c>
    </row>
    <row r="289" spans="1:11" x14ac:dyDescent="0.2">
      <c r="A289" s="2">
        <v>288</v>
      </c>
      <c r="B289" s="2" t="s">
        <v>143</v>
      </c>
      <c r="C289" s="2">
        <v>1</v>
      </c>
      <c r="D289" s="2">
        <v>1</v>
      </c>
      <c r="E289" s="2">
        <v>0</v>
      </c>
      <c r="F289" s="2" t="s">
        <v>25</v>
      </c>
      <c r="G289" s="2">
        <v>0</v>
      </c>
      <c r="H289" s="2" t="s">
        <v>11</v>
      </c>
      <c r="I289" s="2">
        <v>5294404</v>
      </c>
      <c r="J289" s="2" t="s">
        <v>1092</v>
      </c>
      <c r="K289" s="2" t="s">
        <v>1093</v>
      </c>
    </row>
    <row r="290" spans="1:11" x14ac:dyDescent="0.2">
      <c r="A290" s="2">
        <v>289</v>
      </c>
      <c r="B290" s="2" t="s">
        <v>17</v>
      </c>
      <c r="C290" s="2">
        <v>2</v>
      </c>
      <c r="D290" s="2">
        <v>1</v>
      </c>
      <c r="E290" s="2">
        <v>1</v>
      </c>
      <c r="F290" s="2" t="s">
        <v>44</v>
      </c>
      <c r="G290" s="2" t="s">
        <v>34</v>
      </c>
      <c r="H290" s="2" t="s">
        <v>11</v>
      </c>
      <c r="I290" s="2">
        <v>8781059</v>
      </c>
      <c r="J290" s="2" t="s">
        <v>141</v>
      </c>
      <c r="K290" s="2" t="s">
        <v>142</v>
      </c>
    </row>
    <row r="291" spans="1:11" x14ac:dyDescent="0.2">
      <c r="A291" s="2">
        <v>290</v>
      </c>
      <c r="B291" s="2" t="s">
        <v>212</v>
      </c>
      <c r="C291" s="2">
        <v>1</v>
      </c>
      <c r="D291" s="2">
        <v>1</v>
      </c>
      <c r="E291" s="2">
        <v>0</v>
      </c>
      <c r="F291" s="2" t="s">
        <v>25</v>
      </c>
      <c r="G291" s="2">
        <v>0</v>
      </c>
      <c r="H291" s="2" t="s">
        <v>11</v>
      </c>
      <c r="I291" s="2">
        <v>5603456</v>
      </c>
      <c r="J291" s="2" t="s">
        <v>153</v>
      </c>
      <c r="K291" s="2" t="s">
        <v>154</v>
      </c>
    </row>
    <row r="292" spans="1:11" x14ac:dyDescent="0.2">
      <c r="A292" s="2">
        <v>291</v>
      </c>
      <c r="B292" s="2" t="s">
        <v>32</v>
      </c>
      <c r="C292" s="2">
        <v>0</v>
      </c>
      <c r="D292" s="2">
        <v>0</v>
      </c>
      <c r="E292" s="2">
        <v>0</v>
      </c>
      <c r="F292" s="2">
        <v>0</v>
      </c>
      <c r="G292" s="2">
        <v>0</v>
      </c>
      <c r="H292" s="2" t="s">
        <v>26</v>
      </c>
      <c r="I292" s="2">
        <v>4930357</v>
      </c>
      <c r="J292" s="2" t="s">
        <v>751</v>
      </c>
      <c r="K292" s="2" t="s">
        <v>752</v>
      </c>
    </row>
    <row r="293" spans="1:11" x14ac:dyDescent="0.2">
      <c r="A293" s="2">
        <v>292</v>
      </c>
      <c r="B293" s="2" t="s">
        <v>9</v>
      </c>
      <c r="C293" s="2">
        <v>1</v>
      </c>
      <c r="D293" s="2">
        <v>0</v>
      </c>
      <c r="E293" s="2">
        <v>1</v>
      </c>
      <c r="F293" s="2">
        <v>0</v>
      </c>
      <c r="G293" s="2" t="s">
        <v>52</v>
      </c>
      <c r="H293" s="2" t="s">
        <v>26</v>
      </c>
      <c r="I293" s="2">
        <v>3167200</v>
      </c>
      <c r="J293" s="2" t="s">
        <v>1101</v>
      </c>
      <c r="K293" s="2" t="s">
        <v>1102</v>
      </c>
    </row>
    <row r="294" spans="1:11" x14ac:dyDescent="0.2">
      <c r="A294" s="2">
        <v>293</v>
      </c>
      <c r="B294" s="2" t="s">
        <v>64</v>
      </c>
      <c r="C294" s="2">
        <v>1</v>
      </c>
      <c r="D294" s="2">
        <v>1</v>
      </c>
      <c r="E294" s="2">
        <v>0</v>
      </c>
      <c r="F294" s="2" t="s">
        <v>93</v>
      </c>
      <c r="G294" s="2">
        <v>0</v>
      </c>
      <c r="H294" s="2" t="s">
        <v>11</v>
      </c>
      <c r="I294" s="2">
        <v>4572495</v>
      </c>
      <c r="J294" s="2" t="s">
        <v>1106</v>
      </c>
      <c r="K294" s="2" t="s">
        <v>1107</v>
      </c>
    </row>
    <row r="295" spans="1:11" x14ac:dyDescent="0.2">
      <c r="A295" s="2">
        <v>294</v>
      </c>
      <c r="B295" s="2" t="s">
        <v>117</v>
      </c>
      <c r="C295" s="2">
        <v>1</v>
      </c>
      <c r="D295" s="2">
        <v>0</v>
      </c>
      <c r="E295" s="2">
        <v>1</v>
      </c>
      <c r="F295" s="2">
        <v>0</v>
      </c>
      <c r="G295" s="2" t="s">
        <v>52</v>
      </c>
      <c r="H295" s="2" t="s">
        <v>26</v>
      </c>
      <c r="I295" s="2">
        <v>5000000</v>
      </c>
      <c r="J295" s="2" t="s">
        <v>1111</v>
      </c>
      <c r="K295" s="2" t="s">
        <v>1112</v>
      </c>
    </row>
    <row r="296" spans="1:11" x14ac:dyDescent="0.2">
      <c r="A296" s="2">
        <v>295</v>
      </c>
      <c r="B296" s="2" t="s">
        <v>32</v>
      </c>
      <c r="C296" s="2">
        <v>2</v>
      </c>
      <c r="D296" s="2">
        <v>1</v>
      </c>
      <c r="E296" s="2">
        <v>1</v>
      </c>
      <c r="F296" s="2" t="s">
        <v>896</v>
      </c>
      <c r="G296" s="2" t="s">
        <v>897</v>
      </c>
      <c r="H296" s="2" t="s">
        <v>11</v>
      </c>
      <c r="I296" s="2">
        <v>12228553</v>
      </c>
      <c r="J296" s="2" t="s">
        <v>1006</v>
      </c>
      <c r="K296" s="2" t="s">
        <v>1007</v>
      </c>
    </row>
    <row r="297" spans="1:11" x14ac:dyDescent="0.2">
      <c r="A297" s="2">
        <v>296</v>
      </c>
      <c r="B297" s="2" t="s">
        <v>117</v>
      </c>
      <c r="C297" s="2">
        <v>2</v>
      </c>
      <c r="D297" s="2">
        <v>1</v>
      </c>
      <c r="E297" s="2">
        <v>1</v>
      </c>
      <c r="F297" s="2" t="s">
        <v>25</v>
      </c>
      <c r="G297" s="2" t="s">
        <v>124</v>
      </c>
      <c r="H297" s="2" t="s">
        <v>11</v>
      </c>
      <c r="I297" s="2">
        <v>9764582</v>
      </c>
      <c r="J297" s="2" t="s">
        <v>1119</v>
      </c>
      <c r="K297" s="2" t="s">
        <v>1120</v>
      </c>
    </row>
    <row r="298" spans="1:11" x14ac:dyDescent="0.2">
      <c r="A298" s="2">
        <v>297</v>
      </c>
      <c r="B298" s="2" t="s">
        <v>9</v>
      </c>
      <c r="C298" s="2">
        <v>1</v>
      </c>
      <c r="D298" s="2">
        <v>0</v>
      </c>
      <c r="E298" s="2">
        <v>1</v>
      </c>
      <c r="F298" s="2">
        <v>0</v>
      </c>
      <c r="G298" s="2" t="s">
        <v>213</v>
      </c>
      <c r="H298" s="2" t="s">
        <v>26</v>
      </c>
      <c r="I298" s="2">
        <v>12214878</v>
      </c>
      <c r="J298" s="2" t="s">
        <v>1124</v>
      </c>
      <c r="K298" s="2" t="s">
        <v>1125</v>
      </c>
    </row>
    <row r="299" spans="1:11" x14ac:dyDescent="0.2">
      <c r="A299" s="2">
        <v>298</v>
      </c>
      <c r="B299" s="2" t="s">
        <v>92</v>
      </c>
      <c r="C299" s="2">
        <v>1</v>
      </c>
      <c r="D299" s="2">
        <v>0</v>
      </c>
      <c r="E299" s="2">
        <v>1</v>
      </c>
      <c r="F299" s="2">
        <v>0</v>
      </c>
      <c r="G299" s="2" t="s">
        <v>52</v>
      </c>
      <c r="H299" s="2" t="s">
        <v>26</v>
      </c>
      <c r="I299" s="2">
        <v>12000000</v>
      </c>
      <c r="J299" s="2" t="s">
        <v>848</v>
      </c>
      <c r="K299" s="2" t="s">
        <v>849</v>
      </c>
    </row>
    <row r="300" spans="1:11" x14ac:dyDescent="0.2">
      <c r="A300" s="2">
        <v>299</v>
      </c>
      <c r="B300" s="2" t="s">
        <v>9</v>
      </c>
      <c r="C300" s="2">
        <v>3</v>
      </c>
      <c r="D300" s="2">
        <v>3</v>
      </c>
      <c r="E300" s="2">
        <v>0</v>
      </c>
      <c r="F300" s="2" t="s">
        <v>1132</v>
      </c>
      <c r="G300" s="2">
        <v>0</v>
      </c>
      <c r="H300" s="2" t="s">
        <v>11</v>
      </c>
      <c r="I300" s="2">
        <v>12885968</v>
      </c>
      <c r="J300" s="2" t="s">
        <v>1133</v>
      </c>
      <c r="K300" s="2" t="s">
        <v>1134</v>
      </c>
    </row>
    <row r="301" spans="1:11" x14ac:dyDescent="0.2">
      <c r="A301" s="2">
        <v>300</v>
      </c>
      <c r="B301" s="2" t="s">
        <v>9</v>
      </c>
      <c r="C301" s="2">
        <v>3</v>
      </c>
      <c r="D301" s="2">
        <v>1</v>
      </c>
      <c r="E301" s="2">
        <v>2</v>
      </c>
      <c r="F301" s="2" t="s">
        <v>537</v>
      </c>
      <c r="G301" s="2" t="s">
        <v>985</v>
      </c>
      <c r="H301" s="2" t="s">
        <v>11</v>
      </c>
      <c r="I301" s="2">
        <v>26241343</v>
      </c>
      <c r="J301" s="2" t="s">
        <v>1136</v>
      </c>
      <c r="K301" s="2" t="s">
        <v>1137</v>
      </c>
    </row>
    <row r="302" spans="1:11" x14ac:dyDescent="0.2">
      <c r="A302" s="2">
        <v>301</v>
      </c>
      <c r="B302" s="2" t="s">
        <v>9</v>
      </c>
      <c r="C302" s="2">
        <v>2</v>
      </c>
      <c r="D302" s="2">
        <v>2</v>
      </c>
      <c r="E302" s="2">
        <v>0</v>
      </c>
      <c r="F302" s="2" t="s">
        <v>71</v>
      </c>
      <c r="G302" s="2">
        <v>0</v>
      </c>
      <c r="H302" s="2" t="s">
        <v>26</v>
      </c>
      <c r="I302" s="2">
        <v>12790340</v>
      </c>
      <c r="J302" s="2" t="s">
        <v>207</v>
      </c>
      <c r="K302" s="2" t="s">
        <v>208</v>
      </c>
    </row>
    <row r="303" spans="1:11" x14ac:dyDescent="0.2">
      <c r="A303" s="2">
        <v>302</v>
      </c>
      <c r="B303" s="2" t="s">
        <v>9</v>
      </c>
      <c r="C303" s="2">
        <v>0</v>
      </c>
      <c r="D303" s="2">
        <v>0</v>
      </c>
      <c r="E303" s="2">
        <v>0</v>
      </c>
      <c r="F303" s="2">
        <v>0</v>
      </c>
      <c r="G303" s="2">
        <v>0</v>
      </c>
      <c r="H303" s="2" t="s">
        <v>26</v>
      </c>
      <c r="I303" s="2">
        <v>8860865</v>
      </c>
      <c r="J303" s="2" t="s">
        <v>160</v>
      </c>
      <c r="K303" s="2" t="s">
        <v>161</v>
      </c>
    </row>
    <row r="304" spans="1:11" x14ac:dyDescent="0.2">
      <c r="A304" s="2">
        <v>303</v>
      </c>
      <c r="B304" s="2" t="s">
        <v>24</v>
      </c>
      <c r="C304" s="2">
        <v>1</v>
      </c>
      <c r="D304" s="2">
        <v>1</v>
      </c>
      <c r="E304" s="2">
        <v>0</v>
      </c>
      <c r="F304" s="2" t="s">
        <v>351</v>
      </c>
      <c r="G304" s="2">
        <v>0</v>
      </c>
      <c r="H304" s="2" t="s">
        <v>11</v>
      </c>
      <c r="I304" s="2">
        <v>5511117</v>
      </c>
      <c r="J304" s="2" t="s">
        <v>1142</v>
      </c>
      <c r="K304" s="2" t="s">
        <v>1143</v>
      </c>
    </row>
    <row r="305" spans="1:11" x14ac:dyDescent="0.2">
      <c r="A305" s="2">
        <v>304</v>
      </c>
      <c r="B305" s="2" t="s">
        <v>9</v>
      </c>
      <c r="C305" s="2">
        <v>3</v>
      </c>
      <c r="D305" s="2">
        <v>2</v>
      </c>
      <c r="E305" s="2">
        <v>1</v>
      </c>
      <c r="F305" s="2" t="s">
        <v>71</v>
      </c>
      <c r="G305" s="2" t="s">
        <v>124</v>
      </c>
      <c r="H305" s="2" t="s">
        <v>26</v>
      </c>
      <c r="I305" s="2">
        <v>11694300</v>
      </c>
      <c r="J305" s="2" t="s">
        <v>1146</v>
      </c>
      <c r="K305" s="2" t="s">
        <v>1147</v>
      </c>
    </row>
    <row r="306" spans="1:11" x14ac:dyDescent="0.2">
      <c r="A306" s="2">
        <v>305</v>
      </c>
      <c r="B306" s="2" t="s">
        <v>9</v>
      </c>
      <c r="C306" s="2">
        <v>2</v>
      </c>
      <c r="D306" s="2">
        <v>1</v>
      </c>
      <c r="E306" s="2">
        <v>1</v>
      </c>
      <c r="F306" s="2" t="s">
        <v>341</v>
      </c>
      <c r="G306" s="2" t="s">
        <v>34</v>
      </c>
      <c r="H306" s="2" t="s">
        <v>11</v>
      </c>
      <c r="I306" s="2">
        <v>15745081</v>
      </c>
      <c r="J306" s="2" t="s">
        <v>35</v>
      </c>
      <c r="K306" s="2" t="s">
        <v>36</v>
      </c>
    </row>
    <row r="307" spans="1:11" x14ac:dyDescent="0.2">
      <c r="A307" s="2">
        <v>306</v>
      </c>
      <c r="B307" s="2" t="s">
        <v>9</v>
      </c>
      <c r="C307" s="2">
        <v>1</v>
      </c>
      <c r="D307" s="2">
        <v>0</v>
      </c>
      <c r="E307" s="2">
        <v>1</v>
      </c>
      <c r="F307" s="2">
        <v>0</v>
      </c>
      <c r="G307" s="2" t="s">
        <v>213</v>
      </c>
      <c r="H307" s="2" t="s">
        <v>26</v>
      </c>
      <c r="I307" s="2">
        <v>5924733</v>
      </c>
      <c r="J307" s="2" t="s">
        <v>214</v>
      </c>
      <c r="K307" s="2" t="s">
        <v>215</v>
      </c>
    </row>
    <row r="308" spans="1:11" x14ac:dyDescent="0.2">
      <c r="A308" s="2">
        <v>307</v>
      </c>
      <c r="B308" s="2" t="s">
        <v>101</v>
      </c>
      <c r="C308" s="2">
        <v>1</v>
      </c>
      <c r="D308" s="2">
        <v>1</v>
      </c>
      <c r="E308" s="2">
        <v>0</v>
      </c>
      <c r="F308" s="2" t="s">
        <v>10</v>
      </c>
      <c r="G308" s="2">
        <v>0</v>
      </c>
      <c r="H308" s="2" t="s">
        <v>11</v>
      </c>
      <c r="I308" s="2">
        <v>18545020</v>
      </c>
      <c r="J308" s="2" t="s">
        <v>12</v>
      </c>
      <c r="K308" s="2" t="s">
        <v>13</v>
      </c>
    </row>
    <row r="309" spans="1:11" x14ac:dyDescent="0.2">
      <c r="A309" s="2">
        <v>308</v>
      </c>
      <c r="B309" s="2" t="s">
        <v>105</v>
      </c>
      <c r="C309" s="2">
        <v>2</v>
      </c>
      <c r="D309" s="2">
        <v>2</v>
      </c>
      <c r="E309" s="2">
        <v>0</v>
      </c>
      <c r="F309" s="2" t="s">
        <v>71</v>
      </c>
      <c r="G309" s="2">
        <v>0</v>
      </c>
      <c r="H309" s="2" t="s">
        <v>26</v>
      </c>
      <c r="I309" s="2">
        <v>10930800</v>
      </c>
      <c r="J309" s="2" t="s">
        <v>279</v>
      </c>
      <c r="K309" s="2" t="s">
        <v>280</v>
      </c>
    </row>
    <row r="310" spans="1:11" x14ac:dyDescent="0.2">
      <c r="A310" s="2">
        <v>309</v>
      </c>
      <c r="B310" s="2" t="s">
        <v>92</v>
      </c>
      <c r="C310" s="2">
        <v>2</v>
      </c>
      <c r="D310" s="2">
        <v>1</v>
      </c>
      <c r="E310" s="2">
        <v>1</v>
      </c>
      <c r="F310" s="2" t="s">
        <v>524</v>
      </c>
      <c r="G310" s="2" t="s">
        <v>34</v>
      </c>
      <c r="H310" s="2" t="s">
        <v>11</v>
      </c>
      <c r="I310" s="2">
        <v>14255939</v>
      </c>
      <c r="J310" s="2" t="s">
        <v>35</v>
      </c>
      <c r="K310" s="2" t="s">
        <v>36</v>
      </c>
    </row>
    <row r="311" spans="1:11" x14ac:dyDescent="0.2">
      <c r="A311" s="2">
        <v>310</v>
      </c>
      <c r="B311" s="2" t="s">
        <v>9</v>
      </c>
      <c r="C311" s="2">
        <v>1</v>
      </c>
      <c r="D311" s="2">
        <v>1</v>
      </c>
      <c r="E311" s="2">
        <v>0</v>
      </c>
      <c r="F311" s="2" t="s">
        <v>822</v>
      </c>
      <c r="G311" s="2">
        <v>0</v>
      </c>
      <c r="H311" s="2" t="s">
        <v>26</v>
      </c>
      <c r="I311" s="2">
        <v>10407338</v>
      </c>
      <c r="J311" s="2" t="s">
        <v>214</v>
      </c>
      <c r="K311" s="2" t="s">
        <v>215</v>
      </c>
    </row>
    <row r="312" spans="1:11" x14ac:dyDescent="0.2">
      <c r="A312" s="2">
        <v>311</v>
      </c>
      <c r="B312" s="2" t="s">
        <v>143</v>
      </c>
      <c r="C312" s="2">
        <v>2</v>
      </c>
      <c r="D312" s="2">
        <v>2</v>
      </c>
      <c r="E312" s="2">
        <v>0</v>
      </c>
      <c r="F312" s="2" t="s">
        <v>51</v>
      </c>
      <c r="G312" s="2">
        <v>0</v>
      </c>
      <c r="H312" s="2" t="s">
        <v>11</v>
      </c>
      <c r="I312" s="2">
        <v>10722390</v>
      </c>
      <c r="J312" s="2" t="s">
        <v>53</v>
      </c>
      <c r="K312" s="2" t="s">
        <v>54</v>
      </c>
    </row>
    <row r="313" spans="1:11" x14ac:dyDescent="0.2">
      <c r="A313" s="2">
        <v>312</v>
      </c>
      <c r="B313" s="2" t="s">
        <v>9</v>
      </c>
      <c r="C313" s="2">
        <v>2</v>
      </c>
      <c r="D313" s="2">
        <v>1</v>
      </c>
      <c r="E313" s="2">
        <v>1</v>
      </c>
      <c r="F313" s="2" t="s">
        <v>896</v>
      </c>
      <c r="G313" s="2" t="s">
        <v>897</v>
      </c>
      <c r="H313" s="2" t="s">
        <v>11</v>
      </c>
      <c r="I313" s="2">
        <v>16262620</v>
      </c>
      <c r="J313" s="2" t="s">
        <v>1168</v>
      </c>
      <c r="K313" s="2" t="s">
        <v>1169</v>
      </c>
    </row>
    <row r="314" spans="1:11" x14ac:dyDescent="0.2">
      <c r="A314" s="2">
        <v>313</v>
      </c>
      <c r="B314" s="2" t="s">
        <v>9</v>
      </c>
      <c r="C314" s="2">
        <v>3</v>
      </c>
      <c r="D314" s="2">
        <v>2</v>
      </c>
      <c r="E314" s="2">
        <v>1</v>
      </c>
      <c r="F314" s="2" t="s">
        <v>945</v>
      </c>
      <c r="G314" s="2" t="s">
        <v>34</v>
      </c>
      <c r="H314" s="2" t="s">
        <v>11</v>
      </c>
      <c r="I314" s="2">
        <v>12079076</v>
      </c>
      <c r="J314" s="2" t="s">
        <v>141</v>
      </c>
      <c r="K314" s="2" t="s">
        <v>142</v>
      </c>
    </row>
    <row r="315" spans="1:11" x14ac:dyDescent="0.2">
      <c r="A315" s="2">
        <v>314</v>
      </c>
      <c r="B315" s="2" t="s">
        <v>50</v>
      </c>
      <c r="C315" s="2">
        <v>0</v>
      </c>
      <c r="D315" s="2">
        <v>0</v>
      </c>
      <c r="E315" s="2">
        <v>0</v>
      </c>
      <c r="F315" s="2">
        <v>0</v>
      </c>
      <c r="G315" s="2">
        <v>0</v>
      </c>
      <c r="H315" s="2" t="s">
        <v>11</v>
      </c>
      <c r="I315" s="2">
        <v>10756645</v>
      </c>
      <c r="J315" s="2" t="s">
        <v>1176</v>
      </c>
      <c r="K315" s="2" t="s">
        <v>1177</v>
      </c>
    </row>
    <row r="316" spans="1:11" x14ac:dyDescent="0.2">
      <c r="A316" s="2">
        <v>315</v>
      </c>
      <c r="B316" s="2" t="s">
        <v>143</v>
      </c>
      <c r="C316" s="2">
        <v>4</v>
      </c>
      <c r="D316" s="2">
        <v>3</v>
      </c>
      <c r="E316" s="2">
        <v>1</v>
      </c>
      <c r="F316" s="2" t="s">
        <v>1181</v>
      </c>
      <c r="G316" s="2" t="s">
        <v>34</v>
      </c>
      <c r="H316" s="2" t="s">
        <v>11</v>
      </c>
      <c r="I316" s="2">
        <v>6266256</v>
      </c>
      <c r="J316" s="2" t="s">
        <v>363</v>
      </c>
      <c r="K316" s="2" t="s">
        <v>364</v>
      </c>
    </row>
    <row r="317" spans="1:11" x14ac:dyDescent="0.2">
      <c r="A317" s="2">
        <v>316</v>
      </c>
      <c r="B317" s="2" t="s">
        <v>50</v>
      </c>
      <c r="C317" s="2">
        <v>2</v>
      </c>
      <c r="D317" s="2">
        <v>2</v>
      </c>
      <c r="E317" s="2">
        <v>0</v>
      </c>
      <c r="F317" s="2" t="s">
        <v>71</v>
      </c>
      <c r="G317" s="2">
        <v>0</v>
      </c>
      <c r="H317" s="2" t="s">
        <v>11</v>
      </c>
      <c r="I317" s="2">
        <v>4527893</v>
      </c>
      <c r="J317" s="2" t="s">
        <v>35</v>
      </c>
      <c r="K317" s="2" t="s">
        <v>36</v>
      </c>
    </row>
    <row r="318" spans="1:11" x14ac:dyDescent="0.2">
      <c r="A318" s="2">
        <v>317</v>
      </c>
      <c r="B318" s="2" t="s">
        <v>9</v>
      </c>
      <c r="C318" s="2">
        <v>1</v>
      </c>
      <c r="D318" s="2">
        <v>1</v>
      </c>
      <c r="E318" s="2">
        <v>0</v>
      </c>
      <c r="F318" s="2" t="s">
        <v>158</v>
      </c>
      <c r="G318" s="2">
        <v>0</v>
      </c>
      <c r="H318" s="2" t="s">
        <v>26</v>
      </c>
      <c r="I318" s="2">
        <v>5857321</v>
      </c>
      <c r="J318" s="2" t="s">
        <v>292</v>
      </c>
      <c r="K318" s="2" t="s">
        <v>293</v>
      </c>
    </row>
    <row r="319" spans="1:11" x14ac:dyDescent="0.2">
      <c r="A319" s="2">
        <v>318</v>
      </c>
      <c r="B319" s="2" t="s">
        <v>9</v>
      </c>
      <c r="C319" s="2">
        <v>2</v>
      </c>
      <c r="D319" s="2">
        <v>1</v>
      </c>
      <c r="E319" s="2">
        <v>1</v>
      </c>
      <c r="F319" s="2" t="s">
        <v>44</v>
      </c>
      <c r="G319" s="2" t="s">
        <v>34</v>
      </c>
      <c r="H319" s="2" t="s">
        <v>11</v>
      </c>
      <c r="I319" s="2">
        <v>7089814</v>
      </c>
      <c r="J319" s="2" t="s">
        <v>141</v>
      </c>
      <c r="K319" s="2" t="s">
        <v>142</v>
      </c>
    </row>
    <row r="320" spans="1:11" x14ac:dyDescent="0.2">
      <c r="A320" s="2">
        <v>319</v>
      </c>
      <c r="B320" s="2" t="s">
        <v>105</v>
      </c>
      <c r="C320" s="2">
        <v>1</v>
      </c>
      <c r="D320" s="2">
        <v>1</v>
      </c>
      <c r="E320" s="2">
        <v>0</v>
      </c>
      <c r="F320" s="2" t="s">
        <v>25</v>
      </c>
      <c r="G320" s="2">
        <v>0</v>
      </c>
      <c r="H320" s="2" t="s">
        <v>11</v>
      </c>
      <c r="I320" s="2">
        <v>8473498</v>
      </c>
      <c r="J320" s="2" t="s">
        <v>58</v>
      </c>
      <c r="K320" s="2" t="s">
        <v>59</v>
      </c>
    </row>
    <row r="321" spans="1:11" x14ac:dyDescent="0.2">
      <c r="A321" s="2">
        <v>320</v>
      </c>
      <c r="B321" s="2" t="s">
        <v>9</v>
      </c>
      <c r="C321" s="2">
        <v>1</v>
      </c>
      <c r="D321" s="2">
        <v>1</v>
      </c>
      <c r="E321" s="2">
        <v>0</v>
      </c>
      <c r="F321" s="2" t="s">
        <v>149</v>
      </c>
      <c r="G321" s="2">
        <v>0</v>
      </c>
      <c r="H321" s="2" t="s">
        <v>26</v>
      </c>
      <c r="I321" s="2">
        <v>8321856</v>
      </c>
      <c r="J321" s="2" t="s">
        <v>1194</v>
      </c>
      <c r="K321" s="2" t="s">
        <v>1195</v>
      </c>
    </row>
    <row r="322" spans="1:11" x14ac:dyDescent="0.2">
      <c r="A322" s="2">
        <v>321</v>
      </c>
      <c r="B322" s="2" t="s">
        <v>9</v>
      </c>
      <c r="C322" s="2">
        <v>3</v>
      </c>
      <c r="D322" s="2">
        <v>2</v>
      </c>
      <c r="E322" s="2">
        <v>1</v>
      </c>
      <c r="F322" s="2" t="s">
        <v>71</v>
      </c>
      <c r="G322" s="2" t="s">
        <v>79</v>
      </c>
      <c r="H322" s="2" t="s">
        <v>11</v>
      </c>
      <c r="I322" s="2">
        <v>6594784</v>
      </c>
      <c r="J322" s="2" t="s">
        <v>144</v>
      </c>
      <c r="K322" s="2" t="s">
        <v>145</v>
      </c>
    </row>
    <row r="323" spans="1:11" x14ac:dyDescent="0.2">
      <c r="A323" s="2">
        <v>322</v>
      </c>
      <c r="B323" s="2" t="s">
        <v>99</v>
      </c>
      <c r="C323" s="2">
        <v>1</v>
      </c>
      <c r="D323" s="2">
        <v>1</v>
      </c>
      <c r="E323" s="2">
        <v>0</v>
      </c>
      <c r="F323" s="2" t="s">
        <v>65</v>
      </c>
      <c r="G323" s="2">
        <v>0</v>
      </c>
      <c r="H323" s="2" t="s">
        <v>11</v>
      </c>
      <c r="I323" s="2">
        <v>7341202</v>
      </c>
      <c r="J323" s="2" t="s">
        <v>66</v>
      </c>
      <c r="K323" s="2" t="s">
        <v>67</v>
      </c>
    </row>
    <row r="324" spans="1:11" x14ac:dyDescent="0.2">
      <c r="A324" s="2">
        <v>323</v>
      </c>
      <c r="B324" s="2" t="s">
        <v>24</v>
      </c>
      <c r="C324" s="2">
        <v>2</v>
      </c>
      <c r="D324" s="2">
        <v>1</v>
      </c>
      <c r="E324" s="2">
        <v>1</v>
      </c>
      <c r="F324" s="2" t="s">
        <v>1032</v>
      </c>
      <c r="G324" s="2" t="s">
        <v>34</v>
      </c>
      <c r="H324" s="2" t="s">
        <v>11</v>
      </c>
      <c r="I324" s="2">
        <v>13808040</v>
      </c>
      <c r="J324" s="2" t="s">
        <v>1033</v>
      </c>
      <c r="K324" s="2" t="s">
        <v>1034</v>
      </c>
    </row>
    <row r="325" spans="1:11" x14ac:dyDescent="0.2">
      <c r="A325" s="2">
        <v>324</v>
      </c>
      <c r="B325" s="2" t="s">
        <v>9</v>
      </c>
      <c r="C325" s="2">
        <v>3</v>
      </c>
      <c r="D325" s="2">
        <v>2</v>
      </c>
      <c r="E325" s="2">
        <v>1</v>
      </c>
      <c r="F325" s="2" t="s">
        <v>71</v>
      </c>
      <c r="G325" s="2" t="s">
        <v>206</v>
      </c>
      <c r="H325" s="2" t="s">
        <v>11</v>
      </c>
      <c r="I325" s="2">
        <v>15241367</v>
      </c>
      <c r="J325" s="2" t="s">
        <v>1208</v>
      </c>
      <c r="K325" s="2" t="s">
        <v>1209</v>
      </c>
    </row>
    <row r="326" spans="1:11" x14ac:dyDescent="0.2">
      <c r="A326" s="2">
        <v>325</v>
      </c>
      <c r="B326" s="2" t="s">
        <v>9</v>
      </c>
      <c r="C326" s="2">
        <v>3</v>
      </c>
      <c r="D326" s="2">
        <v>1</v>
      </c>
      <c r="E326" s="2">
        <v>2</v>
      </c>
      <c r="F326" s="2" t="s">
        <v>1213</v>
      </c>
      <c r="G326" s="2" t="s">
        <v>823</v>
      </c>
      <c r="H326" s="2" t="s">
        <v>26</v>
      </c>
      <c r="I326" s="2">
        <v>10113310</v>
      </c>
      <c r="J326" s="2" t="s">
        <v>881</v>
      </c>
      <c r="K326" s="2" t="s">
        <v>882</v>
      </c>
    </row>
    <row r="327" spans="1:11" x14ac:dyDescent="0.2">
      <c r="A327" s="2">
        <v>326</v>
      </c>
      <c r="B327" s="2" t="s">
        <v>24</v>
      </c>
      <c r="C327" s="2">
        <v>1</v>
      </c>
      <c r="D327" s="2">
        <v>1</v>
      </c>
      <c r="E327" s="2">
        <v>0</v>
      </c>
      <c r="F327" s="2" t="s">
        <v>25</v>
      </c>
      <c r="G327" s="2">
        <v>0</v>
      </c>
      <c r="H327" s="2" t="s">
        <v>11</v>
      </c>
      <c r="I327" s="2">
        <v>12561564</v>
      </c>
      <c r="J327" s="2" t="s">
        <v>153</v>
      </c>
      <c r="K327" s="2" t="s">
        <v>154</v>
      </c>
    </row>
    <row r="328" spans="1:11" x14ac:dyDescent="0.2">
      <c r="A328" s="2">
        <v>327</v>
      </c>
      <c r="B328" s="2" t="s">
        <v>143</v>
      </c>
      <c r="C328" s="2">
        <v>1</v>
      </c>
      <c r="D328" s="2">
        <v>1</v>
      </c>
      <c r="E328" s="2">
        <v>0</v>
      </c>
      <c r="F328" s="2" t="s">
        <v>25</v>
      </c>
      <c r="G328" s="2">
        <v>0</v>
      </c>
      <c r="H328" s="2" t="s">
        <v>11</v>
      </c>
      <c r="I328" s="2">
        <v>19590416</v>
      </c>
      <c r="J328" s="2" t="s">
        <v>310</v>
      </c>
      <c r="K328" s="2" t="s">
        <v>311</v>
      </c>
    </row>
    <row r="329" spans="1:11" x14ac:dyDescent="0.2">
      <c r="A329" s="2">
        <v>328</v>
      </c>
      <c r="B329" s="2" t="s">
        <v>64</v>
      </c>
      <c r="C329" s="2">
        <v>2</v>
      </c>
      <c r="D329" s="2">
        <v>1</v>
      </c>
      <c r="E329" s="2">
        <v>1</v>
      </c>
      <c r="F329" s="2" t="s">
        <v>93</v>
      </c>
      <c r="G329" s="2" t="s">
        <v>79</v>
      </c>
      <c r="H329" s="2" t="s">
        <v>11</v>
      </c>
      <c r="I329" s="2">
        <v>7787693</v>
      </c>
      <c r="J329" s="2" t="s">
        <v>1033</v>
      </c>
      <c r="K329" s="2" t="s">
        <v>1034</v>
      </c>
    </row>
    <row r="330" spans="1:11" x14ac:dyDescent="0.2">
      <c r="A330" s="2">
        <v>329</v>
      </c>
      <c r="B330" s="2" t="s">
        <v>143</v>
      </c>
      <c r="C330" s="2">
        <v>1</v>
      </c>
      <c r="D330" s="2">
        <v>1</v>
      </c>
      <c r="E330" s="2">
        <v>0</v>
      </c>
      <c r="F330" s="2" t="s">
        <v>25</v>
      </c>
      <c r="G330" s="2">
        <v>0</v>
      </c>
      <c r="H330" s="2" t="s">
        <v>11</v>
      </c>
      <c r="I330" s="2">
        <v>5840412</v>
      </c>
      <c r="J330" s="2" t="s">
        <v>1092</v>
      </c>
      <c r="K330" s="2" t="s">
        <v>1093</v>
      </c>
    </row>
    <row r="331" spans="1:11" x14ac:dyDescent="0.2">
      <c r="A331" s="2">
        <v>330</v>
      </c>
      <c r="B331" s="2" t="s">
        <v>24</v>
      </c>
      <c r="C331" s="2">
        <v>2</v>
      </c>
      <c r="D331" s="2">
        <v>1</v>
      </c>
      <c r="E331" s="2">
        <v>1</v>
      </c>
      <c r="F331" s="2" t="s">
        <v>351</v>
      </c>
      <c r="G331" s="2" t="s">
        <v>594</v>
      </c>
      <c r="H331" s="2" t="s">
        <v>11</v>
      </c>
      <c r="I331" s="2">
        <v>1992762</v>
      </c>
      <c r="J331" s="2" t="s">
        <v>1228</v>
      </c>
      <c r="K331" s="2" t="s">
        <v>1229</v>
      </c>
    </row>
    <row r="332" spans="1:11" x14ac:dyDescent="0.2">
      <c r="A332" s="2">
        <v>331</v>
      </c>
      <c r="B332" s="2" t="s">
        <v>9</v>
      </c>
      <c r="C332" s="2">
        <v>0</v>
      </c>
      <c r="D332" s="2">
        <v>0</v>
      </c>
      <c r="E332" s="2">
        <v>0</v>
      </c>
      <c r="F332" s="2">
        <v>0</v>
      </c>
      <c r="G332" s="2">
        <v>0</v>
      </c>
      <c r="H332" s="2" t="s">
        <v>26</v>
      </c>
      <c r="I332" s="2">
        <v>19368070</v>
      </c>
      <c r="J332" s="2" t="s">
        <v>255</v>
      </c>
      <c r="K332" s="2" t="s">
        <v>256</v>
      </c>
    </row>
    <row r="333" spans="1:11" x14ac:dyDescent="0.2">
      <c r="A333" s="2">
        <v>332</v>
      </c>
      <c r="B333" s="2" t="s">
        <v>9</v>
      </c>
      <c r="C333" s="2">
        <v>1</v>
      </c>
      <c r="D333" s="2">
        <v>0</v>
      </c>
      <c r="E333" s="2">
        <v>1</v>
      </c>
      <c r="F333" s="2">
        <v>0</v>
      </c>
      <c r="G333" s="2" t="s">
        <v>52</v>
      </c>
      <c r="H333" s="2" t="s">
        <v>26</v>
      </c>
      <c r="I333" s="2">
        <v>5615000</v>
      </c>
      <c r="J333" s="2" t="s">
        <v>1092</v>
      </c>
      <c r="K333" s="2" t="s">
        <v>1093</v>
      </c>
    </row>
    <row r="334" spans="1:11" x14ac:dyDescent="0.2">
      <c r="A334" s="2">
        <v>333</v>
      </c>
      <c r="B334" s="2" t="s">
        <v>24</v>
      </c>
      <c r="C334" s="2">
        <v>2</v>
      </c>
      <c r="D334" s="2">
        <v>2</v>
      </c>
      <c r="E334" s="2">
        <v>0</v>
      </c>
      <c r="F334" s="2" t="s">
        <v>1238</v>
      </c>
      <c r="G334" s="2">
        <v>0</v>
      </c>
      <c r="H334" s="2" t="s">
        <v>11</v>
      </c>
      <c r="I334" s="2">
        <v>15706464</v>
      </c>
      <c r="J334" s="2" t="s">
        <v>72</v>
      </c>
      <c r="K334" s="2" t="s">
        <v>73</v>
      </c>
    </row>
    <row r="335" spans="1:11" x14ac:dyDescent="0.2">
      <c r="A335" s="2">
        <v>334</v>
      </c>
      <c r="B335" s="2" t="s">
        <v>17</v>
      </c>
      <c r="C335" s="2">
        <v>2</v>
      </c>
      <c r="D335" s="2">
        <v>1</v>
      </c>
      <c r="E335" s="2">
        <v>1</v>
      </c>
      <c r="F335" s="2" t="s">
        <v>1032</v>
      </c>
      <c r="G335" s="2" t="s">
        <v>34</v>
      </c>
      <c r="H335" s="2" t="s">
        <v>11</v>
      </c>
      <c r="I335" s="2">
        <v>3772379</v>
      </c>
      <c r="J335" s="2" t="s">
        <v>1240</v>
      </c>
      <c r="K335" s="2" t="s">
        <v>1241</v>
      </c>
    </row>
    <row r="336" spans="1:11" x14ac:dyDescent="0.2">
      <c r="A336" s="2">
        <v>335</v>
      </c>
      <c r="B336" s="2" t="s">
        <v>17</v>
      </c>
      <c r="C336" s="2">
        <v>2</v>
      </c>
      <c r="D336" s="2">
        <v>1</v>
      </c>
      <c r="E336" s="2">
        <v>1</v>
      </c>
      <c r="F336" s="2" t="s">
        <v>44</v>
      </c>
      <c r="G336" s="2" t="s">
        <v>34</v>
      </c>
      <c r="H336" s="2" t="s">
        <v>11</v>
      </c>
      <c r="I336" s="2">
        <v>9006000</v>
      </c>
      <c r="J336" s="2" t="s">
        <v>646</v>
      </c>
      <c r="K336" s="2" t="s">
        <v>647</v>
      </c>
    </row>
    <row r="337" spans="1:11" x14ac:dyDescent="0.2">
      <c r="A337" s="2">
        <v>336</v>
      </c>
      <c r="B337" s="2" t="s">
        <v>85</v>
      </c>
      <c r="C337" s="2">
        <v>1</v>
      </c>
      <c r="D337" s="2">
        <v>1</v>
      </c>
      <c r="E337" s="2">
        <v>0</v>
      </c>
      <c r="F337" s="2" t="s">
        <v>25</v>
      </c>
      <c r="G337" s="2">
        <v>0</v>
      </c>
      <c r="H337" s="2" t="s">
        <v>11</v>
      </c>
      <c r="I337" s="2">
        <v>12021084</v>
      </c>
      <c r="J337" s="2" t="s">
        <v>310</v>
      </c>
      <c r="K337" s="2" t="s">
        <v>311</v>
      </c>
    </row>
    <row r="338" spans="1:11" x14ac:dyDescent="0.2">
      <c r="A338" s="2">
        <v>337</v>
      </c>
      <c r="B338" s="2" t="s">
        <v>9</v>
      </c>
      <c r="C338" s="2">
        <v>0</v>
      </c>
      <c r="D338" s="2">
        <v>0</v>
      </c>
      <c r="E338" s="2">
        <v>0</v>
      </c>
      <c r="F338" s="2">
        <v>0</v>
      </c>
      <c r="G338" s="2">
        <v>0</v>
      </c>
      <c r="H338" s="2" t="s">
        <v>26</v>
      </c>
      <c r="I338" s="2">
        <v>6041130</v>
      </c>
      <c r="J338" s="2" t="s">
        <v>72</v>
      </c>
      <c r="K338" s="2" t="s">
        <v>73</v>
      </c>
    </row>
    <row r="339" spans="1:11" x14ac:dyDescent="0.2">
      <c r="A339" s="2">
        <v>338</v>
      </c>
      <c r="B339" s="2" t="s">
        <v>101</v>
      </c>
      <c r="C339" s="2">
        <v>3</v>
      </c>
      <c r="D339" s="2">
        <v>1</v>
      </c>
      <c r="E339" s="2">
        <v>2</v>
      </c>
      <c r="F339" s="2" t="s">
        <v>822</v>
      </c>
      <c r="G339" s="2" t="s">
        <v>1252</v>
      </c>
      <c r="H339" s="2" t="s">
        <v>26</v>
      </c>
      <c r="I339" s="2">
        <v>10977150</v>
      </c>
      <c r="J339" s="2" t="s">
        <v>1253</v>
      </c>
      <c r="K339" s="2" t="s">
        <v>1254</v>
      </c>
    </row>
    <row r="340" spans="1:11" x14ac:dyDescent="0.2">
      <c r="A340" s="2">
        <v>339</v>
      </c>
      <c r="B340" s="2" t="s">
        <v>77</v>
      </c>
      <c r="C340" s="2">
        <v>1</v>
      </c>
      <c r="D340" s="2">
        <v>1</v>
      </c>
      <c r="E340" s="2">
        <v>0</v>
      </c>
      <c r="F340" s="2" t="s">
        <v>25</v>
      </c>
      <c r="G340" s="2">
        <v>0</v>
      </c>
      <c r="H340" s="2" t="s">
        <v>26</v>
      </c>
      <c r="I340" s="2">
        <v>5000000</v>
      </c>
      <c r="J340" s="2" t="s">
        <v>1258</v>
      </c>
      <c r="K340" s="2" t="s">
        <v>1259</v>
      </c>
    </row>
    <row r="341" spans="1:11" x14ac:dyDescent="0.2">
      <c r="A341" s="2">
        <v>340</v>
      </c>
      <c r="B341" s="2" t="s">
        <v>143</v>
      </c>
      <c r="C341" s="2">
        <v>3</v>
      </c>
      <c r="D341" s="2">
        <v>1</v>
      </c>
      <c r="E341" s="2">
        <v>2</v>
      </c>
      <c r="F341" s="2" t="s">
        <v>93</v>
      </c>
      <c r="G341" s="2" t="s">
        <v>985</v>
      </c>
      <c r="H341" s="2" t="s">
        <v>11</v>
      </c>
      <c r="I341" s="2">
        <v>5560812</v>
      </c>
      <c r="J341" s="2" t="s">
        <v>144</v>
      </c>
      <c r="K341" s="2" t="s">
        <v>145</v>
      </c>
    </row>
    <row r="342" spans="1:11" x14ac:dyDescent="0.2">
      <c r="A342" s="2">
        <v>341</v>
      </c>
      <c r="B342" s="2" t="s">
        <v>24</v>
      </c>
      <c r="C342" s="2">
        <v>1</v>
      </c>
      <c r="D342" s="2">
        <v>1</v>
      </c>
      <c r="E342" s="2">
        <v>0</v>
      </c>
      <c r="F342" s="2" t="s">
        <v>351</v>
      </c>
      <c r="G342" s="2">
        <v>0</v>
      </c>
      <c r="H342" s="2" t="s">
        <v>11</v>
      </c>
      <c r="I342" s="2">
        <v>5767345</v>
      </c>
      <c r="J342" s="2" t="s">
        <v>1092</v>
      </c>
      <c r="K342" s="2" t="s">
        <v>1093</v>
      </c>
    </row>
    <row r="343" spans="1:11" x14ac:dyDescent="0.2">
      <c r="A343" s="2">
        <v>342</v>
      </c>
      <c r="B343" s="2" t="s">
        <v>9</v>
      </c>
      <c r="C343" s="2">
        <v>2</v>
      </c>
      <c r="D343" s="2">
        <v>2</v>
      </c>
      <c r="E343" s="2">
        <v>0</v>
      </c>
      <c r="F343" s="2" t="s">
        <v>71</v>
      </c>
      <c r="G343" s="2">
        <v>0</v>
      </c>
      <c r="H343" s="2" t="s">
        <v>11</v>
      </c>
      <c r="I343" s="2">
        <v>4111678</v>
      </c>
      <c r="J343" s="2" t="s">
        <v>1092</v>
      </c>
      <c r="K343" s="2" t="s">
        <v>1093</v>
      </c>
    </row>
    <row r="344" spans="1:11" x14ac:dyDescent="0.2">
      <c r="A344" s="2">
        <v>343</v>
      </c>
      <c r="B344" s="2" t="s">
        <v>77</v>
      </c>
      <c r="C344" s="2">
        <v>1</v>
      </c>
      <c r="D344" s="2">
        <v>1</v>
      </c>
      <c r="E344" s="2">
        <v>0</v>
      </c>
      <c r="F344" s="2" t="s">
        <v>25</v>
      </c>
      <c r="G344" s="2">
        <v>0</v>
      </c>
      <c r="H344" s="2" t="s">
        <v>11</v>
      </c>
      <c r="I344" s="2">
        <v>6133022</v>
      </c>
      <c r="J344" s="2" t="s">
        <v>310</v>
      </c>
      <c r="K344" s="2" t="s">
        <v>311</v>
      </c>
    </row>
    <row r="345" spans="1:11" x14ac:dyDescent="0.2">
      <c r="A345" s="2">
        <v>344</v>
      </c>
      <c r="B345" s="2" t="s">
        <v>9</v>
      </c>
      <c r="C345" s="2">
        <v>2</v>
      </c>
      <c r="D345" s="2">
        <v>1</v>
      </c>
      <c r="E345" s="2">
        <v>1</v>
      </c>
      <c r="F345" s="2" t="s">
        <v>51</v>
      </c>
      <c r="G345" s="2" t="s">
        <v>79</v>
      </c>
      <c r="H345" s="2" t="s">
        <v>11</v>
      </c>
      <c r="I345" s="2">
        <v>4946772</v>
      </c>
      <c r="J345" s="2" t="s">
        <v>53</v>
      </c>
      <c r="K345" s="2" t="s">
        <v>54</v>
      </c>
    </row>
    <row r="346" spans="1:11" x14ac:dyDescent="0.2">
      <c r="A346" s="2">
        <v>345</v>
      </c>
      <c r="B346" s="2" t="s">
        <v>50</v>
      </c>
      <c r="C346" s="2">
        <v>1</v>
      </c>
      <c r="D346" s="2">
        <v>1</v>
      </c>
      <c r="E346" s="2">
        <v>0</v>
      </c>
      <c r="F346" s="2" t="s">
        <v>93</v>
      </c>
      <c r="G346" s="2">
        <v>0</v>
      </c>
      <c r="H346" s="2" t="s">
        <v>11</v>
      </c>
      <c r="I346" s="2">
        <v>2879668</v>
      </c>
      <c r="J346" s="2" t="s">
        <v>1277</v>
      </c>
      <c r="K346" s="2" t="s">
        <v>1278</v>
      </c>
    </row>
    <row r="347" spans="1:11" x14ac:dyDescent="0.2">
      <c r="A347" s="2">
        <v>346</v>
      </c>
      <c r="B347" s="2" t="s">
        <v>101</v>
      </c>
      <c r="C347" s="2">
        <v>2</v>
      </c>
      <c r="D347" s="2">
        <v>1</v>
      </c>
      <c r="E347" s="2">
        <v>1</v>
      </c>
      <c r="F347" s="2" t="s">
        <v>896</v>
      </c>
      <c r="G347" s="2" t="s">
        <v>897</v>
      </c>
      <c r="H347" s="2" t="s">
        <v>11</v>
      </c>
      <c r="I347" s="2">
        <v>5404118</v>
      </c>
      <c r="J347" s="2" t="s">
        <v>1006</v>
      </c>
      <c r="K347" s="2" t="s">
        <v>1007</v>
      </c>
    </row>
    <row r="348" spans="1:11" x14ac:dyDescent="0.2">
      <c r="A348" s="2">
        <v>347</v>
      </c>
      <c r="B348" s="2" t="s">
        <v>24</v>
      </c>
      <c r="C348" s="2">
        <v>1</v>
      </c>
      <c r="D348" s="2">
        <v>1</v>
      </c>
      <c r="E348" s="2">
        <v>0</v>
      </c>
      <c r="F348" s="2" t="s">
        <v>25</v>
      </c>
      <c r="G348" s="2">
        <v>0</v>
      </c>
      <c r="H348" s="2" t="s">
        <v>26</v>
      </c>
      <c r="I348" s="2">
        <v>12466768</v>
      </c>
      <c r="J348" s="2" t="s">
        <v>310</v>
      </c>
      <c r="K348" s="2" t="s">
        <v>311</v>
      </c>
    </row>
    <row r="349" spans="1:11" x14ac:dyDescent="0.2">
      <c r="A349" s="2">
        <v>348</v>
      </c>
      <c r="B349" s="2" t="s">
        <v>101</v>
      </c>
      <c r="C349" s="2">
        <v>3</v>
      </c>
      <c r="D349" s="2">
        <v>2</v>
      </c>
      <c r="E349" s="2">
        <v>1</v>
      </c>
      <c r="F349" s="2" t="s">
        <v>40</v>
      </c>
      <c r="G349" s="2" t="s">
        <v>34</v>
      </c>
      <c r="H349" s="2" t="s">
        <v>11</v>
      </c>
      <c r="I349" s="2">
        <v>6289493</v>
      </c>
      <c r="J349" s="2" t="s">
        <v>45</v>
      </c>
      <c r="K349" s="2" t="s">
        <v>46</v>
      </c>
    </row>
    <row r="350" spans="1:11" x14ac:dyDescent="0.2">
      <c r="A350" s="2">
        <v>349</v>
      </c>
      <c r="B350" s="2" t="s">
        <v>77</v>
      </c>
      <c r="C350" s="2">
        <v>2</v>
      </c>
      <c r="D350" s="2">
        <v>2</v>
      </c>
      <c r="E350" s="2">
        <v>0</v>
      </c>
      <c r="F350" s="2" t="s">
        <v>1290</v>
      </c>
      <c r="G350" s="2">
        <v>0</v>
      </c>
      <c r="H350" s="2" t="s">
        <v>11</v>
      </c>
      <c r="I350" s="2">
        <v>12002551</v>
      </c>
      <c r="J350" s="2" t="s">
        <v>1291</v>
      </c>
      <c r="K350" s="2" t="s">
        <v>1292</v>
      </c>
    </row>
    <row r="351" spans="1:11" x14ac:dyDescent="0.2">
      <c r="A351" s="2">
        <v>350</v>
      </c>
      <c r="B351" s="2" t="s">
        <v>550</v>
      </c>
      <c r="C351" s="2">
        <v>2</v>
      </c>
      <c r="D351" s="2">
        <v>2</v>
      </c>
      <c r="E351" s="2">
        <v>0</v>
      </c>
      <c r="F351" s="2" t="s">
        <v>300</v>
      </c>
      <c r="G351" s="2">
        <v>0</v>
      </c>
      <c r="H351" s="2" t="s">
        <v>11</v>
      </c>
      <c r="I351" s="2">
        <v>10077366</v>
      </c>
      <c r="J351" s="2" t="s">
        <v>1106</v>
      </c>
      <c r="K351" s="2" t="s">
        <v>1107</v>
      </c>
    </row>
    <row r="352" spans="1:11" x14ac:dyDescent="0.2">
      <c r="A352" s="2">
        <v>351</v>
      </c>
      <c r="B352" s="2" t="s">
        <v>64</v>
      </c>
      <c r="C352" s="2">
        <v>2</v>
      </c>
      <c r="D352" s="2">
        <v>1</v>
      </c>
      <c r="E352" s="2">
        <v>1</v>
      </c>
      <c r="F352" s="2" t="s">
        <v>123</v>
      </c>
      <c r="G352" s="2" t="s">
        <v>124</v>
      </c>
      <c r="H352" s="2" t="s">
        <v>11</v>
      </c>
      <c r="I352" s="2">
        <v>13776900</v>
      </c>
      <c r="J352" s="2" t="s">
        <v>125</v>
      </c>
      <c r="K352" s="2" t="s">
        <v>126</v>
      </c>
    </row>
    <row r="353" spans="1:11" x14ac:dyDescent="0.2">
      <c r="A353" s="2">
        <v>352</v>
      </c>
      <c r="B353" s="2" t="s">
        <v>50</v>
      </c>
      <c r="C353" s="2">
        <v>1</v>
      </c>
      <c r="D353" s="2">
        <v>1</v>
      </c>
      <c r="E353" s="2">
        <v>0</v>
      </c>
      <c r="F353" s="2" t="s">
        <v>25</v>
      </c>
      <c r="G353" s="2">
        <v>0</v>
      </c>
      <c r="H353" s="2" t="s">
        <v>11</v>
      </c>
      <c r="I353" s="2">
        <v>6194367</v>
      </c>
      <c r="J353" s="2" t="s">
        <v>1302</v>
      </c>
      <c r="K353" s="2" t="s">
        <v>1303</v>
      </c>
    </row>
    <row r="354" spans="1:11" x14ac:dyDescent="0.2">
      <c r="A354" s="2">
        <v>353</v>
      </c>
      <c r="B354" s="2" t="s">
        <v>64</v>
      </c>
      <c r="C354" s="2">
        <v>2</v>
      </c>
      <c r="D354" s="2">
        <v>1</v>
      </c>
      <c r="E354" s="2">
        <v>1</v>
      </c>
      <c r="F354" s="2" t="s">
        <v>44</v>
      </c>
      <c r="G354" s="2" t="s">
        <v>34</v>
      </c>
      <c r="H354" s="2" t="s">
        <v>11</v>
      </c>
      <c r="I354" s="2">
        <v>4859048</v>
      </c>
      <c r="J354" s="2" t="s">
        <v>45</v>
      </c>
      <c r="K354" s="2" t="s">
        <v>46</v>
      </c>
    </row>
    <row r="355" spans="1:11" x14ac:dyDescent="0.2">
      <c r="A355" s="2">
        <v>354</v>
      </c>
      <c r="B355" s="2" t="s">
        <v>101</v>
      </c>
      <c r="C355" s="2">
        <v>1</v>
      </c>
      <c r="D355" s="2">
        <v>1</v>
      </c>
      <c r="E355" s="2">
        <v>0</v>
      </c>
      <c r="F355" s="2" t="s">
        <v>25</v>
      </c>
      <c r="G355" s="2">
        <v>0</v>
      </c>
      <c r="H355" s="2" t="s">
        <v>11</v>
      </c>
      <c r="I355" s="2">
        <v>8997793</v>
      </c>
      <c r="J355" s="2" t="s">
        <v>751</v>
      </c>
      <c r="K355" s="2" t="s">
        <v>752</v>
      </c>
    </row>
    <row r="356" spans="1:11" x14ac:dyDescent="0.2">
      <c r="A356" s="2">
        <v>355</v>
      </c>
      <c r="B356" s="2" t="s">
        <v>17</v>
      </c>
      <c r="C356" s="2">
        <v>2</v>
      </c>
      <c r="D356" s="2">
        <v>1</v>
      </c>
      <c r="E356" s="2">
        <v>1</v>
      </c>
      <c r="F356" s="2" t="s">
        <v>44</v>
      </c>
      <c r="G356" s="2" t="s">
        <v>34</v>
      </c>
      <c r="H356" s="2" t="s">
        <v>11</v>
      </c>
      <c r="I356" s="2">
        <v>7270334</v>
      </c>
      <c r="J356" s="2" t="s">
        <v>141</v>
      </c>
      <c r="K356" s="2" t="s">
        <v>142</v>
      </c>
    </row>
    <row r="357" spans="1:11" x14ac:dyDescent="0.2">
      <c r="A357" s="2">
        <v>356</v>
      </c>
      <c r="B357" s="2" t="s">
        <v>9</v>
      </c>
      <c r="C357" s="2">
        <v>1</v>
      </c>
      <c r="D357" s="2">
        <v>1</v>
      </c>
      <c r="E357" s="2">
        <v>0</v>
      </c>
      <c r="F357" s="2" t="s">
        <v>1316</v>
      </c>
      <c r="G357" s="2">
        <v>0</v>
      </c>
      <c r="H357" s="2" t="s">
        <v>11</v>
      </c>
      <c r="I357" s="2">
        <v>7479783</v>
      </c>
      <c r="J357" s="2" t="s">
        <v>927</v>
      </c>
      <c r="K357" s="2" t="s">
        <v>928</v>
      </c>
    </row>
    <row r="358" spans="1:11" x14ac:dyDescent="0.2">
      <c r="A358" s="2">
        <v>357</v>
      </c>
      <c r="B358" s="2" t="s">
        <v>24</v>
      </c>
      <c r="C358" s="2">
        <v>1</v>
      </c>
      <c r="D358" s="2">
        <v>1</v>
      </c>
      <c r="E358" s="2">
        <v>0</v>
      </c>
      <c r="F358" s="2" t="s">
        <v>25</v>
      </c>
      <c r="G358" s="2">
        <v>0</v>
      </c>
      <c r="H358" s="2" t="s">
        <v>11</v>
      </c>
      <c r="I358" s="2">
        <v>14223681</v>
      </c>
      <c r="J358" s="2" t="s">
        <v>160</v>
      </c>
      <c r="K358" s="2" t="s">
        <v>161</v>
      </c>
    </row>
    <row r="359" spans="1:11" x14ac:dyDescent="0.2">
      <c r="A359" s="2">
        <v>358</v>
      </c>
      <c r="B359" s="2" t="s">
        <v>32</v>
      </c>
      <c r="C359" s="2">
        <v>2</v>
      </c>
      <c r="D359" s="2">
        <v>1</v>
      </c>
      <c r="E359" s="2">
        <v>1</v>
      </c>
      <c r="F359" s="2" t="s">
        <v>106</v>
      </c>
      <c r="G359" s="2" t="s">
        <v>34</v>
      </c>
      <c r="H359" s="2" t="s">
        <v>11</v>
      </c>
      <c r="I359" s="2">
        <v>11678116</v>
      </c>
      <c r="J359" s="2" t="s">
        <v>35</v>
      </c>
      <c r="K359" s="2" t="s">
        <v>36</v>
      </c>
    </row>
    <row r="360" spans="1:11" x14ac:dyDescent="0.2">
      <c r="A360" s="2">
        <v>359</v>
      </c>
      <c r="B360" s="2" t="s">
        <v>9</v>
      </c>
      <c r="C360" s="2">
        <v>1</v>
      </c>
      <c r="D360" s="2">
        <v>0</v>
      </c>
      <c r="E360" s="2">
        <v>1</v>
      </c>
      <c r="F360" s="2">
        <v>0</v>
      </c>
      <c r="G360" s="2" t="s">
        <v>654</v>
      </c>
      <c r="H360" s="2" t="s">
        <v>26</v>
      </c>
      <c r="I360" s="2">
        <v>20745159</v>
      </c>
      <c r="J360" s="2" t="s">
        <v>1194</v>
      </c>
      <c r="K360" s="2" t="s">
        <v>1195</v>
      </c>
    </row>
    <row r="361" spans="1:11" x14ac:dyDescent="0.2">
      <c r="A361" s="2">
        <v>360</v>
      </c>
      <c r="B361" s="2" t="s">
        <v>77</v>
      </c>
      <c r="C361" s="2">
        <v>1</v>
      </c>
      <c r="D361" s="2">
        <v>1</v>
      </c>
      <c r="E361" s="2">
        <v>0</v>
      </c>
      <c r="F361" s="2" t="s">
        <v>1329</v>
      </c>
      <c r="G361" s="2">
        <v>0</v>
      </c>
      <c r="H361" s="2" t="s">
        <v>11</v>
      </c>
      <c r="I361" s="2">
        <v>4069681</v>
      </c>
      <c r="J361" s="2" t="s">
        <v>479</v>
      </c>
      <c r="K361" s="2" t="s">
        <v>480</v>
      </c>
    </row>
    <row r="362" spans="1:11" x14ac:dyDescent="0.2">
      <c r="A362" s="2">
        <v>361</v>
      </c>
      <c r="B362" s="2" t="s">
        <v>50</v>
      </c>
      <c r="C362" s="2">
        <v>2</v>
      </c>
      <c r="D362" s="2">
        <v>1</v>
      </c>
      <c r="E362" s="2">
        <v>1</v>
      </c>
      <c r="F362" s="2" t="s">
        <v>833</v>
      </c>
      <c r="G362" s="2" t="s">
        <v>34</v>
      </c>
      <c r="H362" s="2" t="s">
        <v>11</v>
      </c>
      <c r="I362" s="2">
        <v>4617159</v>
      </c>
      <c r="J362" s="2" t="s">
        <v>35</v>
      </c>
      <c r="K362" s="2" t="s">
        <v>36</v>
      </c>
    </row>
    <row r="363" spans="1:11" x14ac:dyDescent="0.2">
      <c r="A363" s="2">
        <v>362</v>
      </c>
      <c r="B363" s="2" t="s">
        <v>85</v>
      </c>
      <c r="C363" s="2">
        <v>0</v>
      </c>
      <c r="D363" s="2">
        <v>0</v>
      </c>
      <c r="E363" s="2">
        <v>0</v>
      </c>
      <c r="F363" s="2">
        <v>0</v>
      </c>
      <c r="G363" s="2">
        <v>0</v>
      </c>
      <c r="H363" s="2" t="s">
        <v>11</v>
      </c>
      <c r="I363" s="2">
        <v>5672176</v>
      </c>
      <c r="J363" s="2" t="s">
        <v>722</v>
      </c>
      <c r="K363" s="2" t="s">
        <v>723</v>
      </c>
    </row>
    <row r="364" spans="1:11" x14ac:dyDescent="0.2">
      <c r="A364" s="2">
        <v>363</v>
      </c>
      <c r="B364" s="2" t="s">
        <v>50</v>
      </c>
      <c r="C364" s="2">
        <v>2</v>
      </c>
      <c r="D364" s="2">
        <v>1</v>
      </c>
      <c r="E364" s="2">
        <v>1</v>
      </c>
      <c r="F364" s="2" t="s">
        <v>1339</v>
      </c>
      <c r="G364" s="2" t="s">
        <v>34</v>
      </c>
      <c r="H364" s="2" t="s">
        <v>11</v>
      </c>
      <c r="I364" s="2">
        <v>5900000</v>
      </c>
      <c r="J364" s="2" t="s">
        <v>1142</v>
      </c>
      <c r="K364" s="2" t="s">
        <v>1143</v>
      </c>
    </row>
    <row r="365" spans="1:11" x14ac:dyDescent="0.2">
      <c r="A365" s="2">
        <v>364</v>
      </c>
      <c r="B365" s="2" t="s">
        <v>32</v>
      </c>
      <c r="C365" s="2">
        <v>3</v>
      </c>
      <c r="D365" s="2">
        <v>1</v>
      </c>
      <c r="E365" s="2">
        <v>2</v>
      </c>
      <c r="F365" s="2" t="s">
        <v>51</v>
      </c>
      <c r="G365" s="2" t="s">
        <v>1343</v>
      </c>
      <c r="H365" s="2" t="s">
        <v>11</v>
      </c>
      <c r="I365" s="2">
        <v>5235580</v>
      </c>
      <c r="J365" s="2" t="s">
        <v>1119</v>
      </c>
      <c r="K365" s="2" t="s">
        <v>1120</v>
      </c>
    </row>
    <row r="366" spans="1:11" x14ac:dyDescent="0.2">
      <c r="A366" s="2">
        <v>365</v>
      </c>
      <c r="B366" s="2" t="s">
        <v>24</v>
      </c>
      <c r="C366" s="2">
        <v>2</v>
      </c>
      <c r="D366" s="2">
        <v>1</v>
      </c>
      <c r="E366" s="2">
        <v>1</v>
      </c>
      <c r="F366" s="2" t="s">
        <v>1032</v>
      </c>
      <c r="G366" s="2" t="s">
        <v>34</v>
      </c>
      <c r="H366" s="2" t="s">
        <v>11</v>
      </c>
      <c r="I366" s="2">
        <v>11826906</v>
      </c>
      <c r="J366" s="2" t="s">
        <v>153</v>
      </c>
      <c r="K366" s="2" t="s">
        <v>154</v>
      </c>
    </row>
    <row r="367" spans="1:11" x14ac:dyDescent="0.2">
      <c r="A367" s="2">
        <v>366</v>
      </c>
      <c r="B367" s="2" t="s">
        <v>92</v>
      </c>
      <c r="C367" s="2">
        <v>2</v>
      </c>
      <c r="D367" s="2">
        <v>1</v>
      </c>
      <c r="E367" s="2">
        <v>1</v>
      </c>
      <c r="F367" s="2" t="s">
        <v>341</v>
      </c>
      <c r="G367" s="2" t="s">
        <v>34</v>
      </c>
      <c r="H367" s="2" t="s">
        <v>11</v>
      </c>
      <c r="I367" s="2">
        <v>8489854</v>
      </c>
      <c r="J367" s="2" t="s">
        <v>35</v>
      </c>
      <c r="K367" s="2" t="s">
        <v>36</v>
      </c>
    </row>
    <row r="368" spans="1:11" x14ac:dyDescent="0.2">
      <c r="A368" s="2">
        <v>367</v>
      </c>
      <c r="B368" s="2" t="s">
        <v>32</v>
      </c>
      <c r="C368" s="2">
        <v>2</v>
      </c>
      <c r="D368" s="2">
        <v>1</v>
      </c>
      <c r="E368" s="2">
        <v>1</v>
      </c>
      <c r="F368" s="2" t="s">
        <v>341</v>
      </c>
      <c r="G368" s="2" t="s">
        <v>34</v>
      </c>
      <c r="H368" s="2" t="s">
        <v>11</v>
      </c>
      <c r="I368" s="2">
        <v>6639066</v>
      </c>
      <c r="J368" s="2" t="s">
        <v>45</v>
      </c>
      <c r="K368" s="2" t="s">
        <v>46</v>
      </c>
    </row>
    <row r="369" spans="1:11" x14ac:dyDescent="0.2">
      <c r="A369" s="2">
        <v>368</v>
      </c>
      <c r="B369" s="2" t="s">
        <v>9</v>
      </c>
      <c r="C369" s="2">
        <v>2</v>
      </c>
      <c r="D369" s="2">
        <v>2</v>
      </c>
      <c r="E369" s="2">
        <v>0</v>
      </c>
      <c r="F369" s="2" t="s">
        <v>71</v>
      </c>
      <c r="G369" s="2">
        <v>0</v>
      </c>
      <c r="H369" s="2" t="s">
        <v>11</v>
      </c>
      <c r="I369" s="2">
        <v>6010530</v>
      </c>
      <c r="J369" s="2" t="s">
        <v>292</v>
      </c>
      <c r="K369" s="2" t="s">
        <v>293</v>
      </c>
    </row>
    <row r="370" spans="1:11" x14ac:dyDescent="0.2">
      <c r="A370" s="2">
        <v>369</v>
      </c>
      <c r="B370" s="2" t="s">
        <v>17</v>
      </c>
      <c r="C370" s="2">
        <v>2</v>
      </c>
      <c r="D370" s="2">
        <v>1</v>
      </c>
      <c r="E370" s="2">
        <v>1</v>
      </c>
      <c r="F370" s="2" t="s">
        <v>1357</v>
      </c>
      <c r="G370" s="2" t="s">
        <v>897</v>
      </c>
      <c r="H370" s="2" t="s">
        <v>11</v>
      </c>
      <c r="I370" s="2">
        <v>10625055</v>
      </c>
      <c r="J370" s="2" t="s">
        <v>279</v>
      </c>
      <c r="K370" s="2" t="s">
        <v>280</v>
      </c>
    </row>
    <row r="371" spans="1:11" x14ac:dyDescent="0.2">
      <c r="A371" s="2">
        <v>370</v>
      </c>
      <c r="B371" s="2" t="s">
        <v>77</v>
      </c>
      <c r="C371" s="2">
        <v>1</v>
      </c>
      <c r="D371" s="2">
        <v>1</v>
      </c>
      <c r="E371" s="2">
        <v>0</v>
      </c>
      <c r="F371" s="2" t="s">
        <v>25</v>
      </c>
      <c r="G371" s="2">
        <v>0</v>
      </c>
      <c r="H371" s="2" t="s">
        <v>11</v>
      </c>
      <c r="I371" s="2">
        <v>4911533</v>
      </c>
      <c r="J371" s="2" t="s">
        <v>1361</v>
      </c>
      <c r="K371" s="2" t="s">
        <v>1362</v>
      </c>
    </row>
    <row r="372" spans="1:11" x14ac:dyDescent="0.2">
      <c r="A372" s="2">
        <v>371</v>
      </c>
      <c r="B372" s="2" t="s">
        <v>117</v>
      </c>
      <c r="C372" s="2">
        <v>2</v>
      </c>
      <c r="D372" s="2">
        <v>1</v>
      </c>
      <c r="E372" s="2">
        <v>1</v>
      </c>
      <c r="F372" s="2" t="s">
        <v>1366</v>
      </c>
      <c r="G372" s="2" t="s">
        <v>124</v>
      </c>
      <c r="H372" s="2" t="s">
        <v>11</v>
      </c>
      <c r="I372" s="2">
        <v>2515000</v>
      </c>
      <c r="J372" s="2" t="s">
        <v>1367</v>
      </c>
      <c r="K372" s="2" t="s">
        <v>1368</v>
      </c>
    </row>
    <row r="373" spans="1:11" x14ac:dyDescent="0.2">
      <c r="A373" s="2">
        <v>372</v>
      </c>
      <c r="B373" s="2" t="s">
        <v>9</v>
      </c>
      <c r="C373" s="2">
        <v>2</v>
      </c>
      <c r="D373" s="2">
        <v>1</v>
      </c>
      <c r="E373" s="2">
        <v>1</v>
      </c>
      <c r="F373" s="2" t="s">
        <v>415</v>
      </c>
      <c r="G373" s="2" t="s">
        <v>34</v>
      </c>
      <c r="H373" s="2" t="s">
        <v>11</v>
      </c>
      <c r="I373" s="2">
        <v>10309741</v>
      </c>
      <c r="J373" s="2" t="s">
        <v>141</v>
      </c>
      <c r="K373" s="2" t="s">
        <v>142</v>
      </c>
    </row>
    <row r="374" spans="1:11" x14ac:dyDescent="0.2">
      <c r="A374" s="2">
        <v>373</v>
      </c>
      <c r="B374" s="2" t="s">
        <v>64</v>
      </c>
      <c r="C374" s="2">
        <v>1</v>
      </c>
      <c r="D374" s="2">
        <v>1</v>
      </c>
      <c r="E374" s="2">
        <v>0</v>
      </c>
      <c r="F374" s="2" t="s">
        <v>25</v>
      </c>
      <c r="G374" s="2">
        <v>0</v>
      </c>
      <c r="H374" s="2" t="s">
        <v>11</v>
      </c>
      <c r="I374" s="2">
        <v>5444758</v>
      </c>
      <c r="J374" s="2" t="s">
        <v>1374</v>
      </c>
      <c r="K374" s="2" t="s">
        <v>1375</v>
      </c>
    </row>
    <row r="375" spans="1:11" x14ac:dyDescent="0.2">
      <c r="A375" s="2">
        <v>374</v>
      </c>
      <c r="B375" s="2" t="s">
        <v>9</v>
      </c>
      <c r="C375" s="2">
        <v>0</v>
      </c>
      <c r="D375" s="2">
        <v>0</v>
      </c>
      <c r="E375" s="2">
        <v>0</v>
      </c>
      <c r="F375" s="2">
        <v>0</v>
      </c>
      <c r="G375" s="2">
        <v>0</v>
      </c>
      <c r="H375" s="2" t="s">
        <v>11</v>
      </c>
      <c r="I375" s="2">
        <v>10943611</v>
      </c>
      <c r="J375" s="2" t="s">
        <v>1379</v>
      </c>
      <c r="K375" s="2" t="s">
        <v>1380</v>
      </c>
    </row>
    <row r="376" spans="1:11" x14ac:dyDescent="0.2">
      <c r="A376" s="2">
        <v>375</v>
      </c>
      <c r="B376" s="2" t="s">
        <v>9</v>
      </c>
      <c r="C376" s="2">
        <v>2</v>
      </c>
      <c r="D376" s="2">
        <v>2</v>
      </c>
      <c r="E376" s="2">
        <v>0</v>
      </c>
      <c r="F376" s="2" t="s">
        <v>700</v>
      </c>
      <c r="G376" s="2">
        <v>0</v>
      </c>
      <c r="H376" s="2" t="s">
        <v>11</v>
      </c>
      <c r="I376" s="2">
        <v>2036688</v>
      </c>
      <c r="J376" s="2" t="s">
        <v>220</v>
      </c>
      <c r="K376" s="2" t="s">
        <v>221</v>
      </c>
    </row>
    <row r="377" spans="1:11" x14ac:dyDescent="0.2">
      <c r="A377" s="2">
        <v>376</v>
      </c>
      <c r="B377" s="2" t="s">
        <v>243</v>
      </c>
      <c r="C377" s="2">
        <v>2</v>
      </c>
      <c r="D377" s="2">
        <v>1</v>
      </c>
      <c r="E377" s="2">
        <v>1</v>
      </c>
      <c r="F377" s="2" t="s">
        <v>341</v>
      </c>
      <c r="G377" s="2" t="s">
        <v>34</v>
      </c>
      <c r="H377" s="2" t="s">
        <v>11</v>
      </c>
      <c r="I377" s="2">
        <v>7100324</v>
      </c>
      <c r="J377" s="2" t="s">
        <v>1387</v>
      </c>
      <c r="K377" s="2" t="s">
        <v>1388</v>
      </c>
    </row>
    <row r="378" spans="1:11" x14ac:dyDescent="0.2">
      <c r="A378" s="2">
        <v>377</v>
      </c>
      <c r="B378" s="2" t="s">
        <v>9</v>
      </c>
      <c r="C378" s="2">
        <v>2</v>
      </c>
      <c r="D378" s="2">
        <v>2</v>
      </c>
      <c r="E378" s="2">
        <v>0</v>
      </c>
      <c r="F378" s="2" t="s">
        <v>71</v>
      </c>
      <c r="G378" s="2">
        <v>0</v>
      </c>
      <c r="H378" s="2" t="s">
        <v>26</v>
      </c>
      <c r="I378" s="2">
        <v>32044309</v>
      </c>
      <c r="J378" s="2" t="s">
        <v>1391</v>
      </c>
      <c r="K378" s="2" t="s">
        <v>1392</v>
      </c>
    </row>
    <row r="379" spans="1:11" x14ac:dyDescent="0.2">
      <c r="A379" s="2">
        <v>378</v>
      </c>
      <c r="B379" s="2" t="s">
        <v>85</v>
      </c>
      <c r="C379" s="2">
        <v>2</v>
      </c>
      <c r="D379" s="2">
        <v>1</v>
      </c>
      <c r="E379" s="2">
        <v>1</v>
      </c>
      <c r="F379" s="2" t="s">
        <v>44</v>
      </c>
      <c r="G379" s="2" t="s">
        <v>34</v>
      </c>
      <c r="H379" s="2" t="s">
        <v>11</v>
      </c>
      <c r="I379" s="2">
        <v>6278752</v>
      </c>
      <c r="J379" s="2" t="s">
        <v>141</v>
      </c>
      <c r="K379" s="2" t="s">
        <v>142</v>
      </c>
    </row>
    <row r="380" spans="1:11" x14ac:dyDescent="0.2">
      <c r="A380" s="2">
        <v>379</v>
      </c>
      <c r="B380" s="2" t="s">
        <v>9</v>
      </c>
      <c r="C380" s="2">
        <v>2</v>
      </c>
      <c r="D380" s="2">
        <v>1</v>
      </c>
      <c r="E380" s="2">
        <v>1</v>
      </c>
      <c r="F380" s="2" t="s">
        <v>822</v>
      </c>
      <c r="G380" s="2" t="s">
        <v>213</v>
      </c>
      <c r="H380" s="2" t="s">
        <v>26</v>
      </c>
      <c r="I380" s="2">
        <v>8100000</v>
      </c>
      <c r="J380" s="2" t="s">
        <v>848</v>
      </c>
      <c r="K380" s="2" t="s">
        <v>849</v>
      </c>
    </row>
    <row r="381" spans="1:11" x14ac:dyDescent="0.2">
      <c r="A381" s="2">
        <v>380</v>
      </c>
      <c r="B381" s="2" t="s">
        <v>550</v>
      </c>
      <c r="C381" s="2">
        <v>1</v>
      </c>
      <c r="D381" s="2">
        <v>1</v>
      </c>
      <c r="E381" s="2">
        <v>0</v>
      </c>
      <c r="F381" s="2" t="s">
        <v>640</v>
      </c>
      <c r="G381" s="2">
        <v>0</v>
      </c>
      <c r="H381" s="2" t="s">
        <v>11</v>
      </c>
      <c r="I381" s="2">
        <v>3413639</v>
      </c>
      <c r="J381" s="2" t="s">
        <v>641</v>
      </c>
      <c r="K381" s="2" t="s">
        <v>642</v>
      </c>
    </row>
    <row r="382" spans="1:11" x14ac:dyDescent="0.2">
      <c r="A382" s="2">
        <v>381</v>
      </c>
      <c r="B382" s="2" t="s">
        <v>9</v>
      </c>
      <c r="C382" s="2">
        <v>1</v>
      </c>
      <c r="D382" s="2">
        <v>1</v>
      </c>
      <c r="E382" s="2">
        <v>0</v>
      </c>
      <c r="F382" s="2" t="s">
        <v>123</v>
      </c>
      <c r="G382" s="2">
        <v>0</v>
      </c>
      <c r="H382" s="2" t="s">
        <v>11</v>
      </c>
      <c r="I382" s="2">
        <v>4855508</v>
      </c>
      <c r="J382" s="2" t="s">
        <v>125</v>
      </c>
      <c r="K382" s="2" t="s">
        <v>126</v>
      </c>
    </row>
    <row r="383" spans="1:11" x14ac:dyDescent="0.2">
      <c r="A383" s="2">
        <v>382</v>
      </c>
      <c r="B383" s="2" t="s">
        <v>9</v>
      </c>
      <c r="C383" s="2">
        <v>1</v>
      </c>
      <c r="D383" s="2">
        <v>0</v>
      </c>
      <c r="E383" s="2">
        <v>1</v>
      </c>
      <c r="F383" s="2">
        <v>0</v>
      </c>
      <c r="G383" s="2" t="s">
        <v>52</v>
      </c>
      <c r="H383" s="2" t="s">
        <v>26</v>
      </c>
      <c r="I383" s="2">
        <v>13373569</v>
      </c>
      <c r="J383" s="2" t="s">
        <v>214</v>
      </c>
      <c r="K383" s="2" t="s">
        <v>215</v>
      </c>
    </row>
    <row r="384" spans="1:11" x14ac:dyDescent="0.2">
      <c r="A384" s="2">
        <v>383</v>
      </c>
      <c r="B384" s="2" t="s">
        <v>24</v>
      </c>
      <c r="C384" s="2">
        <v>3</v>
      </c>
      <c r="D384" s="2">
        <v>2</v>
      </c>
      <c r="E384" s="2">
        <v>1</v>
      </c>
      <c r="F384" s="2" t="s">
        <v>1411</v>
      </c>
      <c r="G384" s="2" t="s">
        <v>34</v>
      </c>
      <c r="H384" s="2" t="s">
        <v>11</v>
      </c>
      <c r="I384" s="2">
        <v>4913252</v>
      </c>
      <c r="J384" s="2" t="s">
        <v>1033</v>
      </c>
      <c r="K384" s="2" t="s">
        <v>1034</v>
      </c>
    </row>
    <row r="385" spans="1:11" x14ac:dyDescent="0.2">
      <c r="A385" s="2">
        <v>384</v>
      </c>
      <c r="B385" s="2" t="s">
        <v>9</v>
      </c>
      <c r="C385" s="2">
        <v>2</v>
      </c>
      <c r="D385" s="2">
        <v>1</v>
      </c>
      <c r="E385" s="2">
        <v>1</v>
      </c>
      <c r="F385" s="2" t="s">
        <v>10</v>
      </c>
      <c r="G385" s="2" t="s">
        <v>159</v>
      </c>
      <c r="H385" s="2" t="s">
        <v>11</v>
      </c>
      <c r="I385" s="2">
        <v>12297554</v>
      </c>
      <c r="J385" s="2" t="s">
        <v>12</v>
      </c>
      <c r="K385" s="2" t="s">
        <v>13</v>
      </c>
    </row>
    <row r="386" spans="1:11" x14ac:dyDescent="0.2">
      <c r="A386" s="2">
        <v>385</v>
      </c>
      <c r="B386" s="2" t="s">
        <v>92</v>
      </c>
      <c r="C386" s="2">
        <v>2</v>
      </c>
      <c r="D386" s="2">
        <v>1</v>
      </c>
      <c r="E386" s="2">
        <v>1</v>
      </c>
      <c r="F386" s="2" t="s">
        <v>25</v>
      </c>
      <c r="G386" s="2" t="s">
        <v>213</v>
      </c>
      <c r="H386" s="2" t="s">
        <v>26</v>
      </c>
      <c r="I386" s="2">
        <v>8375450</v>
      </c>
      <c r="J386" s="2" t="s">
        <v>150</v>
      </c>
      <c r="K386" s="2" t="s">
        <v>151</v>
      </c>
    </row>
    <row r="387" spans="1:11" x14ac:dyDescent="0.2">
      <c r="A387" s="2">
        <v>386</v>
      </c>
      <c r="B387" s="2" t="s">
        <v>17</v>
      </c>
      <c r="C387" s="2">
        <v>2</v>
      </c>
      <c r="D387" s="2">
        <v>1</v>
      </c>
      <c r="E387" s="2">
        <v>1</v>
      </c>
      <c r="F387" s="2" t="s">
        <v>467</v>
      </c>
      <c r="G387" s="2" t="s">
        <v>34</v>
      </c>
      <c r="H387" s="2" t="s">
        <v>11</v>
      </c>
      <c r="I387" s="2">
        <v>18085906</v>
      </c>
      <c r="J387" s="2" t="s">
        <v>363</v>
      </c>
      <c r="K387" s="2" t="s">
        <v>364</v>
      </c>
    </row>
    <row r="388" spans="1:11" x14ac:dyDescent="0.2">
      <c r="A388" s="2">
        <v>387</v>
      </c>
      <c r="B388" s="2" t="s">
        <v>9</v>
      </c>
      <c r="C388" s="2">
        <v>1</v>
      </c>
      <c r="D388" s="2">
        <v>1</v>
      </c>
      <c r="E388" s="2">
        <v>0</v>
      </c>
      <c r="F388" s="2" t="s">
        <v>25</v>
      </c>
      <c r="G388" s="2">
        <v>0</v>
      </c>
      <c r="H388" s="2" t="s">
        <v>11</v>
      </c>
      <c r="I388" s="2">
        <v>18257854</v>
      </c>
      <c r="J388" s="2" t="s">
        <v>722</v>
      </c>
      <c r="K388" s="2" t="s">
        <v>723</v>
      </c>
    </row>
    <row r="389" spans="1:11" x14ac:dyDescent="0.2">
      <c r="A389" s="2">
        <v>388</v>
      </c>
      <c r="B389" s="2" t="s">
        <v>92</v>
      </c>
      <c r="C389" s="2">
        <v>0</v>
      </c>
      <c r="D389" s="2">
        <v>0</v>
      </c>
      <c r="E389" s="2">
        <v>0</v>
      </c>
      <c r="F389" s="2">
        <v>0</v>
      </c>
      <c r="G389" s="2">
        <v>0</v>
      </c>
      <c r="H389" s="2" t="s">
        <v>26</v>
      </c>
      <c r="I389" s="2">
        <v>4380560</v>
      </c>
      <c r="J389" s="2" t="s">
        <v>1424</v>
      </c>
      <c r="K389" s="2" t="s">
        <v>1425</v>
      </c>
    </row>
    <row r="390" spans="1:11" x14ac:dyDescent="0.2">
      <c r="A390" s="2">
        <v>389</v>
      </c>
      <c r="B390" s="2" t="s">
        <v>99</v>
      </c>
      <c r="C390" s="2">
        <v>1</v>
      </c>
      <c r="D390" s="2">
        <v>0</v>
      </c>
      <c r="E390" s="2">
        <v>1</v>
      </c>
      <c r="F390" s="2">
        <v>0</v>
      </c>
      <c r="G390" s="2" t="s">
        <v>897</v>
      </c>
      <c r="H390" s="2" t="s">
        <v>11</v>
      </c>
      <c r="I390" s="2">
        <v>12378934</v>
      </c>
      <c r="J390" s="2" t="s">
        <v>1176</v>
      </c>
      <c r="K390" s="2" t="s">
        <v>1177</v>
      </c>
    </row>
    <row r="391" spans="1:11" x14ac:dyDescent="0.2">
      <c r="A391" s="2">
        <v>390</v>
      </c>
      <c r="B391" s="2" t="s">
        <v>9</v>
      </c>
      <c r="C391" s="2">
        <v>1</v>
      </c>
      <c r="D391" s="2">
        <v>1</v>
      </c>
      <c r="E391" s="2">
        <v>0</v>
      </c>
      <c r="F391" s="2" t="s">
        <v>351</v>
      </c>
      <c r="G391" s="2">
        <v>0</v>
      </c>
      <c r="H391" s="2" t="s">
        <v>11</v>
      </c>
      <c r="I391" s="2">
        <v>13945966</v>
      </c>
      <c r="J391" s="2" t="s">
        <v>1432</v>
      </c>
      <c r="K391" s="2" t="s">
        <v>1433</v>
      </c>
    </row>
    <row r="392" spans="1:11" x14ac:dyDescent="0.2">
      <c r="A392" s="2">
        <v>391</v>
      </c>
      <c r="B392" s="2" t="s">
        <v>9</v>
      </c>
      <c r="C392" s="2">
        <v>1</v>
      </c>
      <c r="D392" s="2">
        <v>1</v>
      </c>
      <c r="E392" s="2">
        <v>0</v>
      </c>
      <c r="F392" s="2" t="s">
        <v>123</v>
      </c>
      <c r="G392" s="2">
        <v>0</v>
      </c>
      <c r="H392" s="2" t="s">
        <v>11</v>
      </c>
      <c r="I392" s="2">
        <v>4500000</v>
      </c>
      <c r="J392" s="2" t="s">
        <v>1437</v>
      </c>
      <c r="K392" s="2" t="s">
        <v>1438</v>
      </c>
    </row>
    <row r="393" spans="1:11" x14ac:dyDescent="0.2">
      <c r="A393" s="2">
        <v>392</v>
      </c>
      <c r="B393" s="2" t="s">
        <v>117</v>
      </c>
      <c r="C393" s="2">
        <v>2</v>
      </c>
      <c r="D393" s="2">
        <v>1</v>
      </c>
      <c r="E393" s="2">
        <v>1</v>
      </c>
      <c r="F393" s="2" t="s">
        <v>1442</v>
      </c>
      <c r="G393" s="2" t="s">
        <v>34</v>
      </c>
      <c r="H393" s="2" t="s">
        <v>11</v>
      </c>
      <c r="I393" s="2">
        <v>6694321</v>
      </c>
      <c r="J393" s="2" t="s">
        <v>706</v>
      </c>
      <c r="K393" s="2" t="s">
        <v>707</v>
      </c>
    </row>
    <row r="394" spans="1:11" x14ac:dyDescent="0.2">
      <c r="A394" s="2">
        <v>393</v>
      </c>
      <c r="B394" s="2" t="s">
        <v>9</v>
      </c>
      <c r="C394" s="2">
        <v>1</v>
      </c>
      <c r="D394" s="2">
        <v>0</v>
      </c>
      <c r="E394" s="2">
        <v>1</v>
      </c>
      <c r="F394" s="2">
        <v>0</v>
      </c>
      <c r="G394" s="2" t="s">
        <v>159</v>
      </c>
      <c r="H394" s="2" t="s">
        <v>11</v>
      </c>
      <c r="I394" s="2">
        <v>16772713</v>
      </c>
      <c r="J394" s="2" t="s">
        <v>160</v>
      </c>
      <c r="K394" s="2" t="s">
        <v>161</v>
      </c>
    </row>
    <row r="395" spans="1:11" x14ac:dyDescent="0.2">
      <c r="A395" s="2">
        <v>394</v>
      </c>
      <c r="B395" s="2" t="s">
        <v>105</v>
      </c>
      <c r="C395" s="2">
        <v>2</v>
      </c>
      <c r="D395" s="2">
        <v>1</v>
      </c>
      <c r="E395" s="2">
        <v>1</v>
      </c>
      <c r="F395" s="2" t="s">
        <v>44</v>
      </c>
      <c r="G395" s="2" t="s">
        <v>34</v>
      </c>
      <c r="H395" s="2" t="s">
        <v>11</v>
      </c>
      <c r="I395" s="2">
        <v>4388997</v>
      </c>
      <c r="J395" s="2" t="s">
        <v>141</v>
      </c>
      <c r="K395" s="2" t="s">
        <v>142</v>
      </c>
    </row>
    <row r="396" spans="1:11" x14ac:dyDescent="0.2">
      <c r="A396" s="2">
        <v>395</v>
      </c>
      <c r="B396" s="2" t="s">
        <v>92</v>
      </c>
      <c r="C396" s="2">
        <v>2</v>
      </c>
      <c r="D396" s="2">
        <v>1</v>
      </c>
      <c r="E396" s="2">
        <v>1</v>
      </c>
      <c r="F396" s="2" t="s">
        <v>1449</v>
      </c>
      <c r="G396" s="2" t="s">
        <v>34</v>
      </c>
      <c r="H396" s="2" t="s">
        <v>11</v>
      </c>
      <c r="I396" s="2">
        <v>5302641</v>
      </c>
      <c r="J396" s="2" t="s">
        <v>326</v>
      </c>
      <c r="K396" s="2" t="s">
        <v>327</v>
      </c>
    </row>
    <row r="397" spans="1:11" x14ac:dyDescent="0.2">
      <c r="A397" s="2">
        <v>396</v>
      </c>
      <c r="B397" s="2" t="s">
        <v>101</v>
      </c>
      <c r="C397" s="2">
        <v>1</v>
      </c>
      <c r="D397" s="2">
        <v>1</v>
      </c>
      <c r="E397" s="2">
        <v>0</v>
      </c>
      <c r="F397" s="2" t="s">
        <v>25</v>
      </c>
      <c r="G397" s="2">
        <v>0</v>
      </c>
      <c r="H397" s="2" t="s">
        <v>26</v>
      </c>
      <c r="I397" s="2">
        <v>2400000</v>
      </c>
      <c r="J397" s="2" t="s">
        <v>1452</v>
      </c>
      <c r="K397" s="2" t="s">
        <v>1453</v>
      </c>
    </row>
    <row r="398" spans="1:11" x14ac:dyDescent="0.2">
      <c r="A398" s="2">
        <v>397</v>
      </c>
      <c r="B398" s="2" t="s">
        <v>17</v>
      </c>
      <c r="C398" s="2">
        <v>0</v>
      </c>
      <c r="D398" s="2">
        <v>0</v>
      </c>
      <c r="E398" s="2">
        <v>0</v>
      </c>
      <c r="F398" s="2">
        <v>0</v>
      </c>
      <c r="G398" s="2">
        <v>0</v>
      </c>
      <c r="H398" s="2" t="s">
        <v>11</v>
      </c>
      <c r="I398" s="2">
        <v>12343787</v>
      </c>
      <c r="J398" s="2" t="s">
        <v>279</v>
      </c>
      <c r="K398" s="2" t="s">
        <v>280</v>
      </c>
    </row>
    <row r="399" spans="1:11" x14ac:dyDescent="0.2">
      <c r="A399" s="2">
        <v>398</v>
      </c>
      <c r="B399" s="2" t="s">
        <v>9</v>
      </c>
      <c r="C399" s="2">
        <v>2</v>
      </c>
      <c r="D399" s="2">
        <v>1</v>
      </c>
      <c r="E399" s="2">
        <v>1</v>
      </c>
      <c r="F399" s="2" t="s">
        <v>44</v>
      </c>
      <c r="G399" s="2" t="s">
        <v>34</v>
      </c>
      <c r="H399" s="2" t="s">
        <v>11</v>
      </c>
      <c r="I399" s="2">
        <v>4000000</v>
      </c>
      <c r="J399" s="2" t="s">
        <v>141</v>
      </c>
      <c r="K399" s="2" t="s">
        <v>142</v>
      </c>
    </row>
    <row r="400" spans="1:11" x14ac:dyDescent="0.2">
      <c r="A400" s="2">
        <v>399</v>
      </c>
      <c r="B400" s="2" t="s">
        <v>243</v>
      </c>
      <c r="C400" s="2">
        <v>1</v>
      </c>
      <c r="D400" s="2">
        <v>1</v>
      </c>
      <c r="E400" s="2">
        <v>0</v>
      </c>
      <c r="F400" s="2" t="s">
        <v>25</v>
      </c>
      <c r="G400" s="2">
        <v>0</v>
      </c>
      <c r="H400" s="2" t="s">
        <v>11</v>
      </c>
      <c r="I400" s="2">
        <v>326482095</v>
      </c>
      <c r="J400" s="2" t="s">
        <v>1459</v>
      </c>
      <c r="K400" s="2" t="s">
        <v>1460</v>
      </c>
    </row>
    <row r="401" spans="1:11" x14ac:dyDescent="0.2">
      <c r="A401" s="2">
        <v>400</v>
      </c>
      <c r="B401" s="2" t="s">
        <v>64</v>
      </c>
      <c r="C401" s="2">
        <v>2</v>
      </c>
      <c r="D401" s="2">
        <v>1</v>
      </c>
      <c r="E401" s="2">
        <v>1</v>
      </c>
      <c r="F401" s="2" t="s">
        <v>341</v>
      </c>
      <c r="G401" s="2" t="s">
        <v>34</v>
      </c>
      <c r="H401" s="2" t="s">
        <v>11</v>
      </c>
      <c r="I401" s="2">
        <v>6386281</v>
      </c>
      <c r="J401" s="2" t="s">
        <v>1464</v>
      </c>
      <c r="K401" s="2" t="s">
        <v>1465</v>
      </c>
    </row>
    <row r="402" spans="1:11" x14ac:dyDescent="0.2">
      <c r="A402" s="2">
        <v>401</v>
      </c>
      <c r="B402" s="2" t="s">
        <v>101</v>
      </c>
      <c r="C402" s="2">
        <v>1</v>
      </c>
      <c r="D402" s="2">
        <v>0</v>
      </c>
      <c r="E402" s="2">
        <v>1</v>
      </c>
      <c r="F402" s="2">
        <v>0</v>
      </c>
      <c r="G402" s="2" t="s">
        <v>52</v>
      </c>
      <c r="H402" s="2" t="s">
        <v>26</v>
      </c>
      <c r="I402" s="2">
        <v>9731616</v>
      </c>
      <c r="J402" s="2" t="s">
        <v>377</v>
      </c>
      <c r="K402" s="2" t="s">
        <v>378</v>
      </c>
    </row>
    <row r="403" spans="1:11" x14ac:dyDescent="0.2">
      <c r="A403" s="2">
        <v>402</v>
      </c>
      <c r="B403" s="2" t="s">
        <v>50</v>
      </c>
      <c r="C403" s="2">
        <v>3</v>
      </c>
      <c r="D403" s="2">
        <v>2</v>
      </c>
      <c r="E403" s="2">
        <v>1</v>
      </c>
      <c r="F403" s="2" t="s">
        <v>1468</v>
      </c>
      <c r="G403" s="2" t="s">
        <v>34</v>
      </c>
      <c r="H403" s="2" t="s">
        <v>11</v>
      </c>
      <c r="I403" s="2">
        <v>6125088</v>
      </c>
      <c r="J403" s="2" t="s">
        <v>35</v>
      </c>
      <c r="K403" s="2" t="s">
        <v>36</v>
      </c>
    </row>
    <row r="404" spans="1:11" x14ac:dyDescent="0.2">
      <c r="A404" s="2">
        <v>403</v>
      </c>
      <c r="B404" s="2" t="s">
        <v>24</v>
      </c>
      <c r="C404" s="2">
        <v>2</v>
      </c>
      <c r="D404" s="2">
        <v>1</v>
      </c>
      <c r="E404" s="2">
        <v>1</v>
      </c>
      <c r="F404" s="2" t="s">
        <v>341</v>
      </c>
      <c r="G404" s="2" t="s">
        <v>34</v>
      </c>
      <c r="H404" s="2" t="s">
        <v>11</v>
      </c>
      <c r="I404" s="2">
        <v>5000000</v>
      </c>
      <c r="J404" s="2" t="s">
        <v>279</v>
      </c>
      <c r="K404" s="2" t="s">
        <v>280</v>
      </c>
    </row>
    <row r="405" spans="1:11" x14ac:dyDescent="0.2">
      <c r="A405" s="2">
        <v>404</v>
      </c>
      <c r="B405" s="2" t="s">
        <v>9</v>
      </c>
      <c r="C405" s="2">
        <v>1</v>
      </c>
      <c r="D405" s="2">
        <v>1</v>
      </c>
      <c r="E405" s="2">
        <v>0</v>
      </c>
      <c r="F405" s="2" t="s">
        <v>351</v>
      </c>
      <c r="G405" s="2">
        <v>0</v>
      </c>
      <c r="H405" s="2" t="s">
        <v>11</v>
      </c>
      <c r="I405" s="2">
        <v>18324419</v>
      </c>
      <c r="J405" s="2" t="s">
        <v>454</v>
      </c>
      <c r="K405" s="2" t="s">
        <v>455</v>
      </c>
    </row>
    <row r="406" spans="1:11" x14ac:dyDescent="0.2">
      <c r="A406" s="2">
        <v>405</v>
      </c>
      <c r="B406" s="2" t="s">
        <v>9</v>
      </c>
      <c r="C406" s="2">
        <v>1</v>
      </c>
      <c r="D406" s="2">
        <v>0</v>
      </c>
      <c r="E406" s="2">
        <v>1</v>
      </c>
      <c r="F406" s="2">
        <v>0</v>
      </c>
      <c r="G406" s="2" t="s">
        <v>79</v>
      </c>
      <c r="H406" s="2" t="s">
        <v>11</v>
      </c>
      <c r="I406" s="2">
        <v>6707756</v>
      </c>
      <c r="J406" s="2" t="s">
        <v>545</v>
      </c>
      <c r="K406" s="2" t="s">
        <v>546</v>
      </c>
    </row>
    <row r="407" spans="1:11" x14ac:dyDescent="0.2">
      <c r="A407" s="2">
        <v>406</v>
      </c>
      <c r="B407" s="2" t="s">
        <v>9</v>
      </c>
      <c r="C407" s="2">
        <v>3</v>
      </c>
      <c r="D407" s="2">
        <v>0</v>
      </c>
      <c r="E407" s="2">
        <v>3</v>
      </c>
      <c r="F407" s="2">
        <v>0</v>
      </c>
      <c r="G407" s="2" t="s">
        <v>1475</v>
      </c>
      <c r="H407" s="2" t="s">
        <v>26</v>
      </c>
      <c r="I407" s="2">
        <v>27675490</v>
      </c>
      <c r="J407" s="2" t="s">
        <v>207</v>
      </c>
      <c r="K407" s="2" t="s">
        <v>208</v>
      </c>
    </row>
    <row r="408" spans="1:11" x14ac:dyDescent="0.2">
      <c r="A408" s="2">
        <v>407</v>
      </c>
      <c r="B408" s="2" t="s">
        <v>50</v>
      </c>
      <c r="C408" s="2">
        <v>2</v>
      </c>
      <c r="D408" s="2">
        <v>1</v>
      </c>
      <c r="E408" s="2">
        <v>1</v>
      </c>
      <c r="F408" s="2" t="s">
        <v>833</v>
      </c>
      <c r="G408" s="2" t="s">
        <v>34</v>
      </c>
      <c r="H408" s="2" t="s">
        <v>11</v>
      </c>
      <c r="I408" s="2">
        <v>4403584</v>
      </c>
      <c r="J408" s="2" t="s">
        <v>35</v>
      </c>
      <c r="K408" s="2" t="s">
        <v>36</v>
      </c>
    </row>
    <row r="409" spans="1:11" x14ac:dyDescent="0.2">
      <c r="A409" s="2">
        <v>408</v>
      </c>
      <c r="B409" s="2" t="s">
        <v>24</v>
      </c>
      <c r="C409" s="2">
        <v>2</v>
      </c>
      <c r="D409" s="2">
        <v>1</v>
      </c>
      <c r="E409" s="2">
        <v>1</v>
      </c>
      <c r="F409" s="2" t="s">
        <v>123</v>
      </c>
      <c r="G409" s="2" t="s">
        <v>124</v>
      </c>
      <c r="H409" s="2" t="s">
        <v>11</v>
      </c>
      <c r="I409" s="2">
        <v>7261646</v>
      </c>
      <c r="J409" s="2" t="s">
        <v>125</v>
      </c>
      <c r="K409" s="2" t="s">
        <v>126</v>
      </c>
    </row>
    <row r="410" spans="1:11" x14ac:dyDescent="0.2">
      <c r="A410" s="2">
        <v>409</v>
      </c>
      <c r="B410" s="2" t="s">
        <v>9</v>
      </c>
      <c r="C410" s="2">
        <v>2</v>
      </c>
      <c r="D410" s="2">
        <v>1</v>
      </c>
      <c r="E410" s="2">
        <v>1</v>
      </c>
      <c r="F410" s="2" t="s">
        <v>123</v>
      </c>
      <c r="G410" s="2" t="s">
        <v>124</v>
      </c>
      <c r="H410" s="2" t="s">
        <v>11</v>
      </c>
      <c r="I410" s="2">
        <v>5530377</v>
      </c>
      <c r="J410" s="2" t="s">
        <v>1484</v>
      </c>
      <c r="K410" s="2" t="s">
        <v>1485</v>
      </c>
    </row>
    <row r="411" spans="1:11" x14ac:dyDescent="0.2">
      <c r="A411" s="2">
        <v>410</v>
      </c>
      <c r="B411" s="2" t="s">
        <v>550</v>
      </c>
      <c r="C411" s="2">
        <v>2</v>
      </c>
      <c r="D411" s="2">
        <v>1</v>
      </c>
      <c r="E411" s="2">
        <v>1</v>
      </c>
      <c r="F411" s="2" t="s">
        <v>896</v>
      </c>
      <c r="G411" s="2" t="s">
        <v>897</v>
      </c>
      <c r="H411" s="2" t="s">
        <v>11</v>
      </c>
      <c r="I411" s="2">
        <v>5182792</v>
      </c>
      <c r="J411" s="2" t="s">
        <v>1006</v>
      </c>
      <c r="K411" s="2" t="s">
        <v>1007</v>
      </c>
    </row>
    <row r="412" spans="1:11" x14ac:dyDescent="0.2">
      <c r="A412" s="2">
        <v>411</v>
      </c>
      <c r="B412" s="2" t="s">
        <v>17</v>
      </c>
      <c r="C412" s="2">
        <v>2</v>
      </c>
      <c r="D412" s="2">
        <v>1</v>
      </c>
      <c r="E412" s="2">
        <v>1</v>
      </c>
      <c r="F412" s="2" t="s">
        <v>123</v>
      </c>
      <c r="G412" s="2" t="s">
        <v>124</v>
      </c>
      <c r="H412" s="2" t="s">
        <v>11</v>
      </c>
      <c r="I412" s="2">
        <v>8327661</v>
      </c>
      <c r="J412" s="2" t="s">
        <v>125</v>
      </c>
      <c r="K412" s="2" t="s">
        <v>126</v>
      </c>
    </row>
    <row r="413" spans="1:11" x14ac:dyDescent="0.2">
      <c r="A413" s="2">
        <v>412</v>
      </c>
      <c r="B413" s="2" t="s">
        <v>92</v>
      </c>
      <c r="C413" s="2">
        <v>2</v>
      </c>
      <c r="D413" s="2">
        <v>1</v>
      </c>
      <c r="E413" s="2">
        <v>1</v>
      </c>
      <c r="F413" s="2" t="s">
        <v>351</v>
      </c>
      <c r="G413" s="2" t="s">
        <v>52</v>
      </c>
      <c r="H413" s="2" t="s">
        <v>11</v>
      </c>
      <c r="I413" s="2">
        <v>9284889</v>
      </c>
      <c r="J413" s="2" t="s">
        <v>1495</v>
      </c>
      <c r="K413" s="2" t="s">
        <v>1496</v>
      </c>
    </row>
    <row r="414" spans="1:11" x14ac:dyDescent="0.2">
      <c r="A414" s="2">
        <v>413</v>
      </c>
      <c r="B414" s="2" t="s">
        <v>9</v>
      </c>
      <c r="C414" s="2">
        <v>3</v>
      </c>
      <c r="D414" s="2">
        <v>2</v>
      </c>
      <c r="E414" s="2">
        <v>1</v>
      </c>
      <c r="F414" s="2" t="s">
        <v>1500</v>
      </c>
      <c r="G414" s="2" t="s">
        <v>34</v>
      </c>
      <c r="H414" s="2" t="s">
        <v>11</v>
      </c>
      <c r="I414" s="2">
        <v>11986515</v>
      </c>
      <c r="J414" s="2" t="s">
        <v>45</v>
      </c>
      <c r="K414" s="2" t="s">
        <v>46</v>
      </c>
    </row>
    <row r="415" spans="1:11" x14ac:dyDescent="0.2">
      <c r="A415" s="2">
        <v>414</v>
      </c>
      <c r="B415" s="2" t="s">
        <v>92</v>
      </c>
      <c r="C415" s="2">
        <v>2</v>
      </c>
      <c r="D415" s="2">
        <v>1</v>
      </c>
      <c r="E415" s="2">
        <v>1</v>
      </c>
      <c r="F415" s="2" t="s">
        <v>10</v>
      </c>
      <c r="G415" s="2" t="s">
        <v>159</v>
      </c>
      <c r="H415" s="2" t="s">
        <v>11</v>
      </c>
      <c r="I415" s="2">
        <v>7969084</v>
      </c>
      <c r="J415" s="2" t="s">
        <v>12</v>
      </c>
      <c r="K415" s="2" t="s">
        <v>13</v>
      </c>
    </row>
    <row r="416" spans="1:11" x14ac:dyDescent="0.2">
      <c r="A416" s="2">
        <v>415</v>
      </c>
      <c r="B416" s="2" t="s">
        <v>24</v>
      </c>
      <c r="C416" s="2">
        <v>1</v>
      </c>
      <c r="D416" s="2">
        <v>0</v>
      </c>
      <c r="E416" s="2">
        <v>1</v>
      </c>
      <c r="F416" s="2">
        <v>0</v>
      </c>
      <c r="G416" s="2" t="s">
        <v>52</v>
      </c>
      <c r="H416" s="2" t="s">
        <v>26</v>
      </c>
      <c r="I416" s="2">
        <v>3388944</v>
      </c>
      <c r="J416" s="2" t="s">
        <v>722</v>
      </c>
      <c r="K416" s="2" t="s">
        <v>723</v>
      </c>
    </row>
    <row r="417" spans="1:11" x14ac:dyDescent="0.2">
      <c r="A417" s="2">
        <v>416</v>
      </c>
      <c r="B417" s="2" t="s">
        <v>243</v>
      </c>
      <c r="C417" s="2">
        <v>1</v>
      </c>
      <c r="D417" s="2">
        <v>1</v>
      </c>
      <c r="E417" s="2">
        <v>0</v>
      </c>
      <c r="F417" s="2" t="s">
        <v>25</v>
      </c>
      <c r="G417" s="2">
        <v>0</v>
      </c>
      <c r="H417" s="2" t="s">
        <v>11</v>
      </c>
      <c r="I417" s="2">
        <v>17104691</v>
      </c>
      <c r="J417" s="2" t="s">
        <v>153</v>
      </c>
      <c r="K417" s="2" t="s">
        <v>154</v>
      </c>
    </row>
    <row r="418" spans="1:11" x14ac:dyDescent="0.2">
      <c r="A418" s="2">
        <v>417</v>
      </c>
      <c r="B418" s="2" t="s">
        <v>32</v>
      </c>
      <c r="C418" s="2">
        <v>1</v>
      </c>
      <c r="D418" s="2">
        <v>0</v>
      </c>
      <c r="E418" s="2">
        <v>1</v>
      </c>
      <c r="F418" s="2">
        <v>0</v>
      </c>
      <c r="G418" s="2" t="s">
        <v>213</v>
      </c>
      <c r="H418" s="2" t="s">
        <v>26</v>
      </c>
      <c r="I418" s="2">
        <v>7490622</v>
      </c>
      <c r="J418" s="2" t="s">
        <v>214</v>
      </c>
      <c r="K418" s="2" t="s">
        <v>215</v>
      </c>
    </row>
    <row r="419" spans="1:11" x14ac:dyDescent="0.2">
      <c r="A419" s="2">
        <v>418</v>
      </c>
      <c r="B419" s="2" t="s">
        <v>32</v>
      </c>
      <c r="C419" s="2">
        <v>1</v>
      </c>
      <c r="D419" s="2">
        <v>1</v>
      </c>
      <c r="E419" s="2">
        <v>0</v>
      </c>
      <c r="F419" s="2" t="s">
        <v>25</v>
      </c>
      <c r="G419" s="2">
        <v>0</v>
      </c>
      <c r="H419" s="2" t="s">
        <v>26</v>
      </c>
      <c r="I419" s="2">
        <v>5750000</v>
      </c>
      <c r="J419" s="2" t="s">
        <v>19</v>
      </c>
      <c r="K419" s="2" t="s">
        <v>20</v>
      </c>
    </row>
    <row r="420" spans="1:11" x14ac:dyDescent="0.2">
      <c r="A420" s="2">
        <v>419</v>
      </c>
      <c r="B420" s="2" t="s">
        <v>9</v>
      </c>
      <c r="C420" s="2">
        <v>1</v>
      </c>
      <c r="D420" s="2">
        <v>0</v>
      </c>
      <c r="E420" s="2">
        <v>1</v>
      </c>
      <c r="F420" s="2">
        <v>0</v>
      </c>
      <c r="G420" s="2" t="s">
        <v>159</v>
      </c>
      <c r="H420" s="2" t="s">
        <v>26</v>
      </c>
      <c r="I420" s="2">
        <v>3086527</v>
      </c>
      <c r="J420" s="2" t="s">
        <v>160</v>
      </c>
      <c r="K420" s="2" t="s">
        <v>161</v>
      </c>
    </row>
    <row r="421" spans="1:11" x14ac:dyDescent="0.2">
      <c r="A421" s="2">
        <v>420</v>
      </c>
      <c r="B421" s="2" t="s">
        <v>92</v>
      </c>
      <c r="C421" s="2">
        <v>1</v>
      </c>
      <c r="D421" s="2">
        <v>0</v>
      </c>
      <c r="E421" s="2">
        <v>1</v>
      </c>
      <c r="F421" s="2">
        <v>0</v>
      </c>
      <c r="G421" s="2" t="s">
        <v>213</v>
      </c>
      <c r="H421" s="2" t="s">
        <v>26</v>
      </c>
      <c r="I421" s="2">
        <v>8966744</v>
      </c>
      <c r="J421" s="2" t="s">
        <v>214</v>
      </c>
      <c r="K421" s="2" t="s">
        <v>215</v>
      </c>
    </row>
    <row r="422" spans="1:11" x14ac:dyDescent="0.2">
      <c r="A422" s="2">
        <v>421</v>
      </c>
      <c r="B422" s="2" t="s">
        <v>85</v>
      </c>
      <c r="C422" s="2">
        <v>2</v>
      </c>
      <c r="D422" s="2">
        <v>1</v>
      </c>
      <c r="E422" s="2">
        <v>1</v>
      </c>
      <c r="F422" s="2" t="s">
        <v>537</v>
      </c>
      <c r="G422" s="2" t="s">
        <v>52</v>
      </c>
      <c r="H422" s="2" t="s">
        <v>11</v>
      </c>
      <c r="I422" s="2">
        <v>2455503</v>
      </c>
      <c r="J422" s="2" t="s">
        <v>1521</v>
      </c>
      <c r="K422" s="2" t="s">
        <v>1522</v>
      </c>
    </row>
    <row r="423" spans="1:11" x14ac:dyDescent="0.2">
      <c r="A423" s="2">
        <v>422</v>
      </c>
      <c r="B423" s="2" t="s">
        <v>101</v>
      </c>
      <c r="C423" s="2">
        <v>1</v>
      </c>
      <c r="D423" s="2">
        <v>0</v>
      </c>
      <c r="E423" s="2">
        <v>1</v>
      </c>
      <c r="F423" s="2">
        <v>0</v>
      </c>
      <c r="G423" s="2" t="s">
        <v>52</v>
      </c>
      <c r="H423" s="2" t="s">
        <v>26</v>
      </c>
      <c r="I423" s="2">
        <v>5836582</v>
      </c>
      <c r="J423" s="2" t="s">
        <v>214</v>
      </c>
      <c r="K423" s="2" t="s">
        <v>215</v>
      </c>
    </row>
    <row r="424" spans="1:11" x14ac:dyDescent="0.2">
      <c r="A424" s="2">
        <v>423</v>
      </c>
      <c r="B424" s="2" t="s">
        <v>9</v>
      </c>
      <c r="C424" s="2">
        <v>1</v>
      </c>
      <c r="D424" s="2">
        <v>0</v>
      </c>
      <c r="E424" s="2">
        <v>1</v>
      </c>
      <c r="F424" s="2">
        <v>0</v>
      </c>
      <c r="G424" s="2" t="s">
        <v>213</v>
      </c>
      <c r="H424" s="2" t="s">
        <v>26</v>
      </c>
      <c r="I424" s="2">
        <v>17342181</v>
      </c>
      <c r="J424" s="2" t="s">
        <v>214</v>
      </c>
      <c r="K424" s="2" t="s">
        <v>215</v>
      </c>
    </row>
    <row r="425" spans="1:11" x14ac:dyDescent="0.2">
      <c r="A425" s="2">
        <v>424</v>
      </c>
      <c r="B425" s="2" t="s">
        <v>9</v>
      </c>
      <c r="C425" s="2">
        <v>1</v>
      </c>
      <c r="D425" s="2">
        <v>1</v>
      </c>
      <c r="E425" s="2">
        <v>0</v>
      </c>
      <c r="F425" s="2" t="s">
        <v>10</v>
      </c>
      <c r="G425" s="2">
        <v>0</v>
      </c>
      <c r="H425" s="2" t="s">
        <v>11</v>
      </c>
      <c r="I425" s="2">
        <v>13993256</v>
      </c>
      <c r="J425" s="2" t="s">
        <v>12</v>
      </c>
      <c r="K425" s="2" t="s">
        <v>13</v>
      </c>
    </row>
    <row r="426" spans="1:11" x14ac:dyDescent="0.2">
      <c r="A426" s="2">
        <v>425</v>
      </c>
      <c r="B426" s="2" t="s">
        <v>9</v>
      </c>
      <c r="C426" s="2">
        <v>2</v>
      </c>
      <c r="D426" s="2">
        <v>1</v>
      </c>
      <c r="E426" s="2">
        <v>1</v>
      </c>
      <c r="F426" s="2" t="s">
        <v>341</v>
      </c>
      <c r="G426" s="2" t="s">
        <v>34</v>
      </c>
      <c r="H426" s="2" t="s">
        <v>11</v>
      </c>
      <c r="I426" s="2">
        <v>3880000</v>
      </c>
      <c r="J426" s="2" t="s">
        <v>279</v>
      </c>
      <c r="K426" s="2" t="s">
        <v>280</v>
      </c>
    </row>
    <row r="427" spans="1:11" x14ac:dyDescent="0.2">
      <c r="A427" s="2">
        <v>426</v>
      </c>
      <c r="B427" s="2" t="s">
        <v>24</v>
      </c>
      <c r="C427" s="2">
        <v>2</v>
      </c>
      <c r="D427" s="2">
        <v>1</v>
      </c>
      <c r="E427" s="2">
        <v>1</v>
      </c>
      <c r="F427" s="2" t="s">
        <v>467</v>
      </c>
      <c r="G427" s="2" t="s">
        <v>34</v>
      </c>
      <c r="H427" s="2" t="s">
        <v>11</v>
      </c>
      <c r="I427" s="2">
        <v>4182059</v>
      </c>
      <c r="J427" s="2" t="s">
        <v>363</v>
      </c>
      <c r="K427" s="2" t="s">
        <v>364</v>
      </c>
    </row>
    <row r="428" spans="1:11" x14ac:dyDescent="0.2">
      <c r="A428" s="2">
        <v>427</v>
      </c>
      <c r="B428" s="2" t="s">
        <v>85</v>
      </c>
      <c r="C428" s="2">
        <v>1</v>
      </c>
      <c r="D428" s="2">
        <v>1</v>
      </c>
      <c r="E428" s="2">
        <v>0</v>
      </c>
      <c r="F428" s="2" t="s">
        <v>65</v>
      </c>
      <c r="G428" s="2">
        <v>0</v>
      </c>
      <c r="H428" s="2" t="s">
        <v>11</v>
      </c>
      <c r="I428" s="2">
        <v>9956611</v>
      </c>
      <c r="J428" s="2" t="s">
        <v>66</v>
      </c>
      <c r="K428" s="2" t="s">
        <v>67</v>
      </c>
    </row>
    <row r="429" spans="1:11" x14ac:dyDescent="0.2">
      <c r="A429" s="2">
        <v>428</v>
      </c>
      <c r="B429" s="2" t="s">
        <v>64</v>
      </c>
      <c r="C429" s="2">
        <v>1</v>
      </c>
      <c r="D429" s="2">
        <v>1</v>
      </c>
      <c r="E429" s="2">
        <v>0</v>
      </c>
      <c r="F429" s="2" t="s">
        <v>756</v>
      </c>
      <c r="G429" s="2">
        <v>0</v>
      </c>
      <c r="H429" s="2" t="s">
        <v>11</v>
      </c>
      <c r="I429" s="2">
        <v>12855001</v>
      </c>
      <c r="J429" s="2" t="s">
        <v>53</v>
      </c>
      <c r="K429" s="2" t="s">
        <v>54</v>
      </c>
    </row>
    <row r="430" spans="1:11" x14ac:dyDescent="0.2">
      <c r="A430" s="2">
        <v>429</v>
      </c>
      <c r="B430" s="2" t="s">
        <v>17</v>
      </c>
      <c r="C430" s="2">
        <v>2</v>
      </c>
      <c r="D430" s="2">
        <v>1</v>
      </c>
      <c r="E430" s="2">
        <v>1</v>
      </c>
      <c r="F430" s="2" t="s">
        <v>123</v>
      </c>
      <c r="G430" s="2" t="s">
        <v>124</v>
      </c>
      <c r="H430" s="2" t="s">
        <v>11</v>
      </c>
      <c r="I430" s="2">
        <v>14893567</v>
      </c>
      <c r="J430" s="2" t="s">
        <v>125</v>
      </c>
      <c r="K430" s="2" t="s">
        <v>126</v>
      </c>
    </row>
    <row r="431" spans="1:11" x14ac:dyDescent="0.2">
      <c r="A431" s="2">
        <v>430</v>
      </c>
      <c r="B431" s="2" t="s">
        <v>92</v>
      </c>
      <c r="C431" s="2">
        <v>1</v>
      </c>
      <c r="D431" s="2">
        <v>0</v>
      </c>
      <c r="E431" s="2">
        <v>1</v>
      </c>
      <c r="F431" s="2">
        <v>0</v>
      </c>
      <c r="G431" s="2" t="s">
        <v>352</v>
      </c>
      <c r="H431" s="2" t="s">
        <v>26</v>
      </c>
      <c r="I431" s="2">
        <v>5000000</v>
      </c>
      <c r="J431" s="2" t="s">
        <v>1547</v>
      </c>
      <c r="K431" s="2" t="s">
        <v>1548</v>
      </c>
    </row>
    <row r="432" spans="1:11" x14ac:dyDescent="0.2">
      <c r="A432" s="2">
        <v>431</v>
      </c>
      <c r="B432" s="2" t="s">
        <v>143</v>
      </c>
      <c r="C432" s="2">
        <v>0</v>
      </c>
      <c r="D432" s="2">
        <v>0</v>
      </c>
      <c r="E432" s="2">
        <v>0</v>
      </c>
      <c r="F432" s="2">
        <v>0</v>
      </c>
      <c r="G432" s="2">
        <v>0</v>
      </c>
      <c r="H432" s="2" t="s">
        <v>11</v>
      </c>
      <c r="I432" s="2">
        <v>6049359</v>
      </c>
      <c r="J432" s="2" t="s">
        <v>315</v>
      </c>
      <c r="K432" s="2" t="s">
        <v>316</v>
      </c>
    </row>
    <row r="433" spans="1:11" x14ac:dyDescent="0.2">
      <c r="A433" s="2">
        <v>432</v>
      </c>
      <c r="B433" s="2" t="s">
        <v>24</v>
      </c>
      <c r="C433" s="2">
        <v>2</v>
      </c>
      <c r="D433" s="2">
        <v>1</v>
      </c>
      <c r="E433" s="2">
        <v>1</v>
      </c>
      <c r="F433" s="2" t="s">
        <v>44</v>
      </c>
      <c r="G433" s="2" t="s">
        <v>34</v>
      </c>
      <c r="H433" s="2" t="s">
        <v>11</v>
      </c>
      <c r="I433" s="2">
        <v>5387479</v>
      </c>
      <c r="J433" s="2" t="s">
        <v>141</v>
      </c>
      <c r="K433" s="2" t="s">
        <v>142</v>
      </c>
    </row>
    <row r="434" spans="1:11" x14ac:dyDescent="0.2">
      <c r="A434" s="2">
        <v>433</v>
      </c>
      <c r="B434" s="2" t="s">
        <v>9</v>
      </c>
      <c r="C434" s="2">
        <v>1</v>
      </c>
      <c r="D434" s="2">
        <v>1</v>
      </c>
      <c r="E434" s="2">
        <v>0</v>
      </c>
      <c r="F434" s="2" t="s">
        <v>351</v>
      </c>
      <c r="G434" s="2">
        <v>0</v>
      </c>
      <c r="H434" s="2" t="s">
        <v>26</v>
      </c>
      <c r="I434" s="2">
        <v>8326812</v>
      </c>
      <c r="J434" s="2" t="s">
        <v>1014</v>
      </c>
      <c r="K434" s="2" t="s">
        <v>1015</v>
      </c>
    </row>
    <row r="435" spans="1:11" x14ac:dyDescent="0.2">
      <c r="A435" s="2">
        <v>434</v>
      </c>
      <c r="B435" s="2" t="s">
        <v>212</v>
      </c>
      <c r="C435" s="2">
        <v>1</v>
      </c>
      <c r="D435" s="2">
        <v>1</v>
      </c>
      <c r="E435" s="2">
        <v>0</v>
      </c>
      <c r="F435" s="2" t="s">
        <v>25</v>
      </c>
      <c r="G435" s="2">
        <v>0</v>
      </c>
      <c r="H435" s="2" t="s">
        <v>11</v>
      </c>
      <c r="I435" s="2">
        <v>5930835</v>
      </c>
      <c r="J435" s="2" t="s">
        <v>1361</v>
      </c>
      <c r="K435" s="2" t="s">
        <v>1362</v>
      </c>
    </row>
    <row r="436" spans="1:11" x14ac:dyDescent="0.2">
      <c r="A436" s="2">
        <v>435</v>
      </c>
      <c r="B436" s="2" t="s">
        <v>101</v>
      </c>
      <c r="C436" s="2">
        <v>2</v>
      </c>
      <c r="D436" s="2">
        <v>1</v>
      </c>
      <c r="E436" s="2">
        <v>1</v>
      </c>
      <c r="F436" s="2" t="s">
        <v>123</v>
      </c>
      <c r="G436" s="2" t="s">
        <v>124</v>
      </c>
      <c r="H436" s="2" t="s">
        <v>11</v>
      </c>
      <c r="I436" s="2">
        <v>6277703</v>
      </c>
      <c r="J436" s="2" t="s">
        <v>1291</v>
      </c>
      <c r="K436" s="2" t="s">
        <v>1292</v>
      </c>
    </row>
    <row r="437" spans="1:11" x14ac:dyDescent="0.2">
      <c r="A437" s="2">
        <v>436</v>
      </c>
      <c r="B437" s="2" t="s">
        <v>24</v>
      </c>
      <c r="C437" s="2">
        <v>1</v>
      </c>
      <c r="D437" s="2">
        <v>1</v>
      </c>
      <c r="E437" s="2">
        <v>0</v>
      </c>
      <c r="F437" s="2" t="s">
        <v>25</v>
      </c>
      <c r="G437" s="2">
        <v>0</v>
      </c>
      <c r="H437" s="2" t="s">
        <v>11</v>
      </c>
      <c r="I437" s="2">
        <v>13000068</v>
      </c>
      <c r="J437" s="2" t="s">
        <v>196</v>
      </c>
      <c r="K437" s="2" t="s">
        <v>197</v>
      </c>
    </row>
    <row r="438" spans="1:11" x14ac:dyDescent="0.2">
      <c r="A438" s="2">
        <v>437</v>
      </c>
      <c r="B438" s="2" t="s">
        <v>9</v>
      </c>
      <c r="C438" s="2">
        <v>1</v>
      </c>
      <c r="D438" s="2">
        <v>0</v>
      </c>
      <c r="E438" s="2">
        <v>1</v>
      </c>
      <c r="F438" s="2">
        <v>0</v>
      </c>
      <c r="G438" s="2" t="s">
        <v>159</v>
      </c>
      <c r="H438" s="2" t="s">
        <v>26</v>
      </c>
      <c r="I438" s="2">
        <v>17062402</v>
      </c>
      <c r="J438" s="2" t="s">
        <v>214</v>
      </c>
      <c r="K438" s="2" t="s">
        <v>215</v>
      </c>
    </row>
    <row r="439" spans="1:11" x14ac:dyDescent="0.2">
      <c r="A439" s="2">
        <v>438</v>
      </c>
      <c r="B439" s="2" t="s">
        <v>9</v>
      </c>
      <c r="C439" s="2">
        <v>1</v>
      </c>
      <c r="D439" s="2">
        <v>1</v>
      </c>
      <c r="E439" s="2">
        <v>0</v>
      </c>
      <c r="F439" s="2" t="s">
        <v>25</v>
      </c>
      <c r="G439" s="2">
        <v>0</v>
      </c>
      <c r="H439" s="2" t="s">
        <v>11</v>
      </c>
      <c r="I439" s="2">
        <v>19989625</v>
      </c>
      <c r="J439" s="2" t="s">
        <v>228</v>
      </c>
      <c r="K439" s="2" t="s">
        <v>229</v>
      </c>
    </row>
    <row r="440" spans="1:11" x14ac:dyDescent="0.2">
      <c r="A440" s="2">
        <v>439</v>
      </c>
      <c r="B440" s="2" t="s">
        <v>105</v>
      </c>
      <c r="C440" s="2">
        <v>2</v>
      </c>
      <c r="D440" s="2">
        <v>1</v>
      </c>
      <c r="E440" s="2">
        <v>1</v>
      </c>
      <c r="F440" s="2" t="s">
        <v>25</v>
      </c>
      <c r="G440" s="2" t="s">
        <v>52</v>
      </c>
      <c r="H440" s="2" t="s">
        <v>11</v>
      </c>
      <c r="I440" s="2">
        <v>3432979</v>
      </c>
      <c r="J440" s="2" t="s">
        <v>1566</v>
      </c>
      <c r="K440" s="2" t="s">
        <v>1567</v>
      </c>
    </row>
    <row r="441" spans="1:11" x14ac:dyDescent="0.2">
      <c r="A441" s="2">
        <v>440</v>
      </c>
      <c r="B441" s="2" t="s">
        <v>101</v>
      </c>
      <c r="C441" s="2">
        <v>2</v>
      </c>
      <c r="D441" s="2">
        <v>1</v>
      </c>
      <c r="E441" s="2">
        <v>1</v>
      </c>
      <c r="F441" s="2" t="s">
        <v>44</v>
      </c>
      <c r="G441" s="2" t="s">
        <v>34</v>
      </c>
      <c r="H441" s="2" t="s">
        <v>11</v>
      </c>
      <c r="I441" s="2">
        <v>4989937</v>
      </c>
      <c r="J441" s="2" t="s">
        <v>141</v>
      </c>
      <c r="K441" s="2" t="s">
        <v>142</v>
      </c>
    </row>
    <row r="442" spans="1:11" x14ac:dyDescent="0.2">
      <c r="A442" s="2">
        <v>441</v>
      </c>
      <c r="B442" s="2" t="s">
        <v>50</v>
      </c>
      <c r="C442" s="2">
        <v>2</v>
      </c>
      <c r="D442" s="2">
        <v>1</v>
      </c>
      <c r="E442" s="2">
        <v>1</v>
      </c>
      <c r="F442" s="2" t="s">
        <v>25</v>
      </c>
      <c r="G442" s="2" t="s">
        <v>52</v>
      </c>
      <c r="H442" s="2" t="s">
        <v>11</v>
      </c>
      <c r="I442" s="2">
        <v>2859762</v>
      </c>
      <c r="J442" s="2" t="s">
        <v>228</v>
      </c>
      <c r="K442" s="2" t="s">
        <v>229</v>
      </c>
    </row>
    <row r="443" spans="1:11" x14ac:dyDescent="0.2">
      <c r="A443" s="2">
        <v>442</v>
      </c>
      <c r="B443" s="2" t="s">
        <v>143</v>
      </c>
      <c r="C443" s="2">
        <v>1</v>
      </c>
      <c r="D443" s="2">
        <v>1</v>
      </c>
      <c r="E443" s="2">
        <v>0</v>
      </c>
      <c r="F443" s="2" t="s">
        <v>25</v>
      </c>
      <c r="G443" s="2">
        <v>0</v>
      </c>
      <c r="H443" s="2" t="s">
        <v>11</v>
      </c>
      <c r="I443" s="2">
        <v>8322539</v>
      </c>
      <c r="J443" s="2" t="s">
        <v>27</v>
      </c>
      <c r="K443" s="2" t="s">
        <v>28</v>
      </c>
    </row>
    <row r="444" spans="1:11" x14ac:dyDescent="0.2">
      <c r="A444" s="2">
        <v>443</v>
      </c>
      <c r="B444" s="2" t="s">
        <v>212</v>
      </c>
      <c r="C444" s="2">
        <v>3</v>
      </c>
      <c r="D444" s="2">
        <v>2</v>
      </c>
      <c r="E444" s="2">
        <v>1</v>
      </c>
      <c r="F444" s="2" t="s">
        <v>40</v>
      </c>
      <c r="G444" s="2" t="s">
        <v>34</v>
      </c>
      <c r="H444" s="2" t="s">
        <v>11</v>
      </c>
      <c r="I444" s="2">
        <v>9794020</v>
      </c>
      <c r="J444" s="2" t="s">
        <v>35</v>
      </c>
      <c r="K444" s="2" t="s">
        <v>36</v>
      </c>
    </row>
    <row r="445" spans="1:11" x14ac:dyDescent="0.2">
      <c r="A445" s="2">
        <v>444</v>
      </c>
      <c r="B445" s="2" t="s">
        <v>212</v>
      </c>
      <c r="C445" s="2">
        <v>2</v>
      </c>
      <c r="D445" s="2">
        <v>1</v>
      </c>
      <c r="E445" s="2">
        <v>1</v>
      </c>
      <c r="F445" s="2" t="s">
        <v>25</v>
      </c>
      <c r="G445" s="2" t="s">
        <v>79</v>
      </c>
      <c r="H445" s="2" t="s">
        <v>11</v>
      </c>
      <c r="I445" s="2">
        <v>14877995</v>
      </c>
      <c r="J445" s="2" t="s">
        <v>556</v>
      </c>
      <c r="K445" s="2" t="s">
        <v>557</v>
      </c>
    </row>
    <row r="446" spans="1:11" x14ac:dyDescent="0.2">
      <c r="A446" s="2">
        <v>445</v>
      </c>
      <c r="B446" s="2" t="s">
        <v>92</v>
      </c>
      <c r="C446" s="2">
        <v>1</v>
      </c>
      <c r="D446" s="2">
        <v>0</v>
      </c>
      <c r="E446" s="2">
        <v>1</v>
      </c>
      <c r="F446" s="2">
        <v>0</v>
      </c>
      <c r="G446" s="2" t="s">
        <v>206</v>
      </c>
      <c r="H446" s="2" t="s">
        <v>26</v>
      </c>
      <c r="I446" s="2">
        <v>9511828</v>
      </c>
      <c r="J446" s="2" t="s">
        <v>1208</v>
      </c>
      <c r="K446" s="2" t="s">
        <v>1209</v>
      </c>
    </row>
    <row r="447" spans="1:11" x14ac:dyDescent="0.2">
      <c r="A447" s="2">
        <v>446</v>
      </c>
      <c r="B447" s="2" t="s">
        <v>9</v>
      </c>
      <c r="C447" s="2">
        <v>1</v>
      </c>
      <c r="D447" s="2">
        <v>0</v>
      </c>
      <c r="E447" s="2">
        <v>1</v>
      </c>
      <c r="F447" s="2">
        <v>0</v>
      </c>
      <c r="G447" s="2" t="s">
        <v>52</v>
      </c>
      <c r="H447" s="2" t="s">
        <v>26</v>
      </c>
      <c r="I447" s="2">
        <v>5822914</v>
      </c>
      <c r="J447" s="2" t="s">
        <v>454</v>
      </c>
      <c r="K447" s="2" t="s">
        <v>455</v>
      </c>
    </row>
    <row r="448" spans="1:11" x14ac:dyDescent="0.2">
      <c r="A448" s="2">
        <v>447</v>
      </c>
      <c r="B448" s="2" t="s">
        <v>92</v>
      </c>
      <c r="C448" s="2">
        <v>1</v>
      </c>
      <c r="D448" s="2">
        <v>0</v>
      </c>
      <c r="E448" s="2">
        <v>1</v>
      </c>
      <c r="F448" s="2">
        <v>0</v>
      </c>
      <c r="G448" s="2" t="s">
        <v>213</v>
      </c>
      <c r="H448" s="2" t="s">
        <v>26</v>
      </c>
      <c r="I448" s="2">
        <v>9155240</v>
      </c>
      <c r="J448" s="2" t="s">
        <v>848</v>
      </c>
      <c r="K448" s="2" t="s">
        <v>849</v>
      </c>
    </row>
    <row r="449" spans="1:11" x14ac:dyDescent="0.2">
      <c r="A449" s="2">
        <v>448</v>
      </c>
      <c r="B449" s="2" t="s">
        <v>85</v>
      </c>
      <c r="C449" s="2">
        <v>3</v>
      </c>
      <c r="D449" s="2">
        <v>2</v>
      </c>
      <c r="E449" s="2">
        <v>1</v>
      </c>
      <c r="F449" s="2" t="s">
        <v>71</v>
      </c>
      <c r="G449" s="2" t="s">
        <v>52</v>
      </c>
      <c r="H449" s="2" t="s">
        <v>26</v>
      </c>
      <c r="I449" s="2">
        <v>7498849</v>
      </c>
      <c r="J449" s="2" t="s">
        <v>377</v>
      </c>
      <c r="K449" s="2" t="s">
        <v>378</v>
      </c>
    </row>
    <row r="450" spans="1:11" x14ac:dyDescent="0.2">
      <c r="A450" s="2">
        <v>449</v>
      </c>
      <c r="B450" s="2" t="s">
        <v>101</v>
      </c>
      <c r="C450" s="2">
        <v>1</v>
      </c>
      <c r="D450" s="2">
        <v>0</v>
      </c>
      <c r="E450" s="2">
        <v>1</v>
      </c>
      <c r="F450" s="2">
        <v>0</v>
      </c>
      <c r="G450" s="2" t="s">
        <v>654</v>
      </c>
      <c r="H450" s="2" t="s">
        <v>11</v>
      </c>
      <c r="I450" s="2">
        <v>20745812</v>
      </c>
      <c r="J450" s="2" t="s">
        <v>1598</v>
      </c>
      <c r="K450" s="2" t="s">
        <v>1599</v>
      </c>
    </row>
    <row r="451" spans="1:11" x14ac:dyDescent="0.2">
      <c r="A451" s="2">
        <v>450</v>
      </c>
      <c r="B451" s="2" t="s">
        <v>9</v>
      </c>
      <c r="C451" s="2">
        <v>2</v>
      </c>
      <c r="D451" s="2">
        <v>1</v>
      </c>
      <c r="E451" s="2">
        <v>1</v>
      </c>
      <c r="F451" s="2" t="s">
        <v>1603</v>
      </c>
      <c r="G451" s="2" t="s">
        <v>213</v>
      </c>
      <c r="H451" s="2" t="s">
        <v>26</v>
      </c>
      <c r="I451" s="2">
        <v>11056410</v>
      </c>
      <c r="J451" s="2" t="s">
        <v>255</v>
      </c>
      <c r="K451" s="2" t="s">
        <v>256</v>
      </c>
    </row>
    <row r="452" spans="1:11" x14ac:dyDescent="0.2">
      <c r="A452" s="2">
        <v>451</v>
      </c>
      <c r="B452" s="2" t="s">
        <v>64</v>
      </c>
      <c r="C452" s="2">
        <v>1</v>
      </c>
      <c r="D452" s="2">
        <v>1</v>
      </c>
      <c r="E452" s="2">
        <v>0</v>
      </c>
      <c r="F452" s="2" t="s">
        <v>400</v>
      </c>
      <c r="G452" s="2">
        <v>0</v>
      </c>
      <c r="H452" s="2" t="s">
        <v>11</v>
      </c>
      <c r="I452" s="2">
        <v>18484467</v>
      </c>
      <c r="J452" s="2" t="s">
        <v>1607</v>
      </c>
      <c r="K452" s="2" t="s">
        <v>1608</v>
      </c>
    </row>
    <row r="453" spans="1:11" x14ac:dyDescent="0.2">
      <c r="A453" s="2">
        <v>452</v>
      </c>
      <c r="B453" s="2" t="s">
        <v>24</v>
      </c>
      <c r="C453" s="2">
        <v>1</v>
      </c>
      <c r="D453" s="2">
        <v>0</v>
      </c>
      <c r="E453" s="2">
        <v>1</v>
      </c>
      <c r="F453" s="2">
        <v>0</v>
      </c>
      <c r="G453" s="2" t="s">
        <v>654</v>
      </c>
      <c r="H453" s="2" t="s">
        <v>11</v>
      </c>
      <c r="I453" s="2">
        <v>24396051</v>
      </c>
      <c r="J453" s="2" t="s">
        <v>1612</v>
      </c>
      <c r="K453" s="2" t="s">
        <v>1613</v>
      </c>
    </row>
    <row r="454" spans="1:11" x14ac:dyDescent="0.2">
      <c r="A454" s="2">
        <v>453</v>
      </c>
      <c r="B454" s="2" t="s">
        <v>99</v>
      </c>
      <c r="C454" s="2">
        <v>3</v>
      </c>
      <c r="D454" s="2">
        <v>1</v>
      </c>
      <c r="E454" s="2">
        <v>2</v>
      </c>
      <c r="F454" s="2" t="s">
        <v>1617</v>
      </c>
      <c r="G454" s="2" t="s">
        <v>388</v>
      </c>
      <c r="H454" s="2" t="s">
        <v>11</v>
      </c>
      <c r="I454" s="2">
        <v>6626940</v>
      </c>
      <c r="J454" s="2" t="s">
        <v>1547</v>
      </c>
      <c r="K454" s="2" t="s">
        <v>1548</v>
      </c>
    </row>
    <row r="455" spans="1:11" x14ac:dyDescent="0.2">
      <c r="A455" s="2">
        <v>454</v>
      </c>
      <c r="B455" s="2" t="s">
        <v>17</v>
      </c>
      <c r="C455" s="2">
        <v>2</v>
      </c>
      <c r="D455" s="2">
        <v>1</v>
      </c>
      <c r="E455" s="2">
        <v>1</v>
      </c>
      <c r="F455" s="2" t="s">
        <v>341</v>
      </c>
      <c r="G455" s="2" t="s">
        <v>34</v>
      </c>
      <c r="H455" s="2" t="s">
        <v>11</v>
      </c>
      <c r="I455" s="2">
        <v>4047068</v>
      </c>
      <c r="J455" s="2" t="s">
        <v>486</v>
      </c>
      <c r="K455" s="2" t="s">
        <v>487</v>
      </c>
    </row>
    <row r="456" spans="1:11" x14ac:dyDescent="0.2">
      <c r="A456" s="2">
        <v>455</v>
      </c>
      <c r="B456" s="2" t="s">
        <v>9</v>
      </c>
      <c r="C456" s="2">
        <v>2</v>
      </c>
      <c r="D456" s="2">
        <v>1</v>
      </c>
      <c r="E456" s="2">
        <v>1</v>
      </c>
      <c r="F456" s="2" t="s">
        <v>106</v>
      </c>
      <c r="G456" s="2" t="s">
        <v>34</v>
      </c>
      <c r="H456" s="2" t="s">
        <v>11</v>
      </c>
      <c r="I456" s="2">
        <v>4468671</v>
      </c>
      <c r="J456" s="2" t="s">
        <v>927</v>
      </c>
      <c r="K456" s="2" t="s">
        <v>928</v>
      </c>
    </row>
    <row r="457" spans="1:11" x14ac:dyDescent="0.2">
      <c r="A457" s="2">
        <v>456</v>
      </c>
      <c r="B457" s="2" t="s">
        <v>9</v>
      </c>
      <c r="C457" s="2">
        <v>2</v>
      </c>
      <c r="D457" s="2">
        <v>1</v>
      </c>
      <c r="E457" s="2">
        <v>1</v>
      </c>
      <c r="F457" s="2" t="s">
        <v>106</v>
      </c>
      <c r="G457" s="2" t="s">
        <v>34</v>
      </c>
      <c r="H457" s="2" t="s">
        <v>11</v>
      </c>
      <c r="I457" s="2">
        <v>11738790</v>
      </c>
      <c r="J457" s="2" t="s">
        <v>45</v>
      </c>
      <c r="K457" s="2" t="s">
        <v>46</v>
      </c>
    </row>
    <row r="458" spans="1:11" x14ac:dyDescent="0.2">
      <c r="A458" s="2">
        <v>457</v>
      </c>
      <c r="B458" s="2" t="s">
        <v>9</v>
      </c>
      <c r="C458" s="2">
        <v>2</v>
      </c>
      <c r="D458" s="2">
        <v>1</v>
      </c>
      <c r="E458" s="2">
        <v>1</v>
      </c>
      <c r="F458" s="2" t="s">
        <v>341</v>
      </c>
      <c r="G458" s="2" t="s">
        <v>34</v>
      </c>
      <c r="H458" s="2" t="s">
        <v>11</v>
      </c>
      <c r="I458" s="2">
        <v>4198061</v>
      </c>
      <c r="J458" s="2" t="s">
        <v>131</v>
      </c>
      <c r="K458" s="2" t="s">
        <v>132</v>
      </c>
    </row>
    <row r="459" spans="1:11" x14ac:dyDescent="0.2">
      <c r="A459" s="2">
        <v>458</v>
      </c>
      <c r="B459" s="2" t="s">
        <v>24</v>
      </c>
      <c r="C459" s="2">
        <v>2</v>
      </c>
      <c r="D459" s="2">
        <v>1</v>
      </c>
      <c r="E459" s="2">
        <v>1</v>
      </c>
      <c r="F459" s="2" t="s">
        <v>130</v>
      </c>
      <c r="G459" s="2" t="s">
        <v>34</v>
      </c>
      <c r="H459" s="2" t="s">
        <v>11</v>
      </c>
      <c r="I459" s="2">
        <v>16876569</v>
      </c>
      <c r="J459" s="2" t="s">
        <v>646</v>
      </c>
      <c r="K459" s="2" t="s">
        <v>647</v>
      </c>
    </row>
    <row r="460" spans="1:11" x14ac:dyDescent="0.2">
      <c r="A460" s="2">
        <v>459</v>
      </c>
      <c r="B460" s="2" t="s">
        <v>143</v>
      </c>
      <c r="C460" s="2">
        <v>2</v>
      </c>
      <c r="D460" s="2">
        <v>1</v>
      </c>
      <c r="E460" s="2">
        <v>1</v>
      </c>
      <c r="F460" s="2" t="s">
        <v>130</v>
      </c>
      <c r="G460" s="2" t="s">
        <v>34</v>
      </c>
      <c r="H460" s="2" t="s">
        <v>11</v>
      </c>
      <c r="I460" s="2">
        <v>4293314</v>
      </c>
      <c r="J460" s="2" t="s">
        <v>35</v>
      </c>
      <c r="K460" s="2" t="s">
        <v>36</v>
      </c>
    </row>
    <row r="461" spans="1:11" x14ac:dyDescent="0.2">
      <c r="A461" s="2">
        <v>460</v>
      </c>
      <c r="B461" s="2" t="s">
        <v>32</v>
      </c>
      <c r="C461" s="2">
        <v>3</v>
      </c>
      <c r="D461" s="2">
        <v>2</v>
      </c>
      <c r="E461" s="2">
        <v>1</v>
      </c>
      <c r="F461" s="2" t="s">
        <v>1636</v>
      </c>
      <c r="G461" s="2" t="s">
        <v>34</v>
      </c>
      <c r="H461" s="2" t="s">
        <v>11</v>
      </c>
      <c r="I461" s="2">
        <v>14911811</v>
      </c>
      <c r="J461" s="2" t="s">
        <v>131</v>
      </c>
      <c r="K461" s="2" t="s">
        <v>132</v>
      </c>
    </row>
    <row r="462" spans="1:11" x14ac:dyDescent="0.2">
      <c r="A462" s="2">
        <v>461</v>
      </c>
      <c r="B462" s="2" t="s">
        <v>64</v>
      </c>
      <c r="C462" s="2">
        <v>3</v>
      </c>
      <c r="D462" s="2">
        <v>2</v>
      </c>
      <c r="E462" s="2">
        <v>1</v>
      </c>
      <c r="F462" s="2" t="s">
        <v>1468</v>
      </c>
      <c r="G462" s="2" t="s">
        <v>34</v>
      </c>
      <c r="H462" s="2" t="s">
        <v>11</v>
      </c>
      <c r="I462" s="2">
        <v>9096872</v>
      </c>
      <c r="J462" s="2" t="s">
        <v>131</v>
      </c>
      <c r="K462" s="2" t="s">
        <v>132</v>
      </c>
    </row>
    <row r="463" spans="1:11" x14ac:dyDescent="0.2">
      <c r="A463" s="2">
        <v>462</v>
      </c>
      <c r="B463" s="2" t="s">
        <v>9</v>
      </c>
      <c r="C463" s="2">
        <v>2</v>
      </c>
      <c r="D463" s="2">
        <v>1</v>
      </c>
      <c r="E463" s="2">
        <v>1</v>
      </c>
      <c r="F463" s="2" t="s">
        <v>130</v>
      </c>
      <c r="G463" s="2" t="s">
        <v>34</v>
      </c>
      <c r="H463" s="2" t="s">
        <v>11</v>
      </c>
      <c r="I463" s="2">
        <v>7004925</v>
      </c>
      <c r="J463" s="2" t="s">
        <v>131</v>
      </c>
      <c r="K463" s="2" t="s">
        <v>132</v>
      </c>
    </row>
    <row r="464" spans="1:11" x14ac:dyDescent="0.2">
      <c r="A464" s="2">
        <v>463</v>
      </c>
      <c r="B464" s="2" t="s">
        <v>243</v>
      </c>
      <c r="C464" s="2">
        <v>3</v>
      </c>
      <c r="D464" s="2">
        <v>2</v>
      </c>
      <c r="E464" s="2">
        <v>1</v>
      </c>
      <c r="F464" s="2" t="s">
        <v>1646</v>
      </c>
      <c r="G464" s="2" t="s">
        <v>34</v>
      </c>
      <c r="H464" s="2" t="s">
        <v>11</v>
      </c>
      <c r="I464" s="2">
        <v>4621190</v>
      </c>
      <c r="J464" s="2" t="s">
        <v>1464</v>
      </c>
      <c r="K464" s="2" t="s">
        <v>1465</v>
      </c>
    </row>
    <row r="465" spans="1:11" x14ac:dyDescent="0.2">
      <c r="A465" s="2">
        <v>464</v>
      </c>
      <c r="B465" s="2" t="s">
        <v>9</v>
      </c>
      <c r="C465" s="2">
        <v>2</v>
      </c>
      <c r="D465" s="2">
        <v>1</v>
      </c>
      <c r="E465" s="2">
        <v>1</v>
      </c>
      <c r="F465" s="2" t="s">
        <v>106</v>
      </c>
      <c r="G465" s="2" t="s">
        <v>34</v>
      </c>
      <c r="H465" s="2" t="s">
        <v>11</v>
      </c>
      <c r="I465" s="2">
        <v>2679721</v>
      </c>
      <c r="J465" s="2" t="s">
        <v>416</v>
      </c>
      <c r="K465" s="2" t="s">
        <v>417</v>
      </c>
    </row>
    <row r="466" spans="1:11" x14ac:dyDescent="0.2">
      <c r="A466" s="2">
        <v>465</v>
      </c>
      <c r="B466" s="2" t="s">
        <v>105</v>
      </c>
      <c r="C466" s="2">
        <v>2</v>
      </c>
      <c r="D466" s="2">
        <v>1</v>
      </c>
      <c r="E466" s="2">
        <v>1</v>
      </c>
      <c r="F466" s="2" t="s">
        <v>382</v>
      </c>
      <c r="G466" s="2" t="s">
        <v>34</v>
      </c>
      <c r="H466" s="2" t="s">
        <v>11</v>
      </c>
      <c r="I466" s="2">
        <v>6708612</v>
      </c>
      <c r="J466" s="2" t="s">
        <v>131</v>
      </c>
      <c r="K466" s="2" t="s">
        <v>132</v>
      </c>
    </row>
    <row r="467" spans="1:11" x14ac:dyDescent="0.2">
      <c r="A467" s="2">
        <v>466</v>
      </c>
      <c r="B467" s="2" t="s">
        <v>212</v>
      </c>
      <c r="C467" s="2">
        <v>2</v>
      </c>
      <c r="D467" s="2">
        <v>1</v>
      </c>
      <c r="E467" s="2">
        <v>1</v>
      </c>
      <c r="F467" s="2" t="s">
        <v>106</v>
      </c>
      <c r="G467" s="2" t="s">
        <v>34</v>
      </c>
      <c r="H467" s="2" t="s">
        <v>11</v>
      </c>
      <c r="I467" s="2">
        <v>6157183</v>
      </c>
      <c r="J467" s="2" t="s">
        <v>646</v>
      </c>
      <c r="K467" s="2" t="s">
        <v>647</v>
      </c>
    </row>
    <row r="468" spans="1:11" x14ac:dyDescent="0.2">
      <c r="A468" s="2">
        <v>467</v>
      </c>
      <c r="B468" s="2" t="s">
        <v>77</v>
      </c>
      <c r="C468" s="2">
        <v>2</v>
      </c>
      <c r="D468" s="2">
        <v>1</v>
      </c>
      <c r="E468" s="2">
        <v>1</v>
      </c>
      <c r="F468" s="2" t="s">
        <v>382</v>
      </c>
      <c r="G468" s="2" t="s">
        <v>34</v>
      </c>
      <c r="H468" s="2" t="s">
        <v>11</v>
      </c>
      <c r="I468" s="2">
        <v>12509580</v>
      </c>
      <c r="J468" s="2" t="s">
        <v>131</v>
      </c>
      <c r="K468" s="2" t="s">
        <v>132</v>
      </c>
    </row>
    <row r="469" spans="1:11" x14ac:dyDescent="0.2">
      <c r="A469" s="2">
        <v>468</v>
      </c>
      <c r="B469" s="2" t="s">
        <v>101</v>
      </c>
      <c r="C469" s="2">
        <v>1</v>
      </c>
      <c r="D469" s="2">
        <v>0</v>
      </c>
      <c r="E469" s="2">
        <v>1</v>
      </c>
      <c r="F469" s="2">
        <v>0</v>
      </c>
      <c r="G469" s="2" t="s">
        <v>34</v>
      </c>
      <c r="H469" s="2" t="s">
        <v>11</v>
      </c>
      <c r="I469" s="2">
        <v>4140000</v>
      </c>
      <c r="J469" s="2" t="s">
        <v>1660</v>
      </c>
      <c r="K469" s="2" t="s">
        <v>1661</v>
      </c>
    </row>
    <row r="470" spans="1:11" x14ac:dyDescent="0.2">
      <c r="A470" s="2">
        <v>469</v>
      </c>
      <c r="B470" s="2" t="s">
        <v>9</v>
      </c>
      <c r="C470" s="2">
        <v>1</v>
      </c>
      <c r="D470" s="2">
        <v>1</v>
      </c>
      <c r="E470" s="2">
        <v>0</v>
      </c>
      <c r="F470" s="2" t="s">
        <v>25</v>
      </c>
      <c r="G470" s="2">
        <v>0</v>
      </c>
      <c r="H470" s="2" t="s">
        <v>11</v>
      </c>
      <c r="I470" s="2">
        <v>4978414</v>
      </c>
      <c r="J470" s="2" t="s">
        <v>153</v>
      </c>
      <c r="K470" s="2" t="s">
        <v>154</v>
      </c>
    </row>
    <row r="471" spans="1:11" x14ac:dyDescent="0.2">
      <c r="A471" s="2">
        <v>470</v>
      </c>
      <c r="B471" s="2" t="s">
        <v>101</v>
      </c>
      <c r="C471" s="2">
        <v>1</v>
      </c>
      <c r="D471" s="2">
        <v>1</v>
      </c>
      <c r="E471" s="2">
        <v>0</v>
      </c>
      <c r="F471" s="2" t="s">
        <v>123</v>
      </c>
      <c r="G471" s="2">
        <v>0</v>
      </c>
      <c r="H471" s="2" t="s">
        <v>11</v>
      </c>
      <c r="I471" s="2">
        <v>13900000</v>
      </c>
      <c r="J471" s="2" t="s">
        <v>125</v>
      </c>
      <c r="K471" s="2" t="s">
        <v>126</v>
      </c>
    </row>
    <row r="472" spans="1:11" x14ac:dyDescent="0.2">
      <c r="A472" s="2">
        <v>471</v>
      </c>
      <c r="B472" s="2" t="s">
        <v>85</v>
      </c>
      <c r="C472" s="2">
        <v>3</v>
      </c>
      <c r="D472" s="2">
        <v>1</v>
      </c>
      <c r="E472" s="2">
        <v>2</v>
      </c>
      <c r="F472" s="2" t="s">
        <v>93</v>
      </c>
      <c r="G472" s="2" t="s">
        <v>742</v>
      </c>
      <c r="H472" s="2" t="s">
        <v>11</v>
      </c>
      <c r="I472" s="2">
        <v>4600000</v>
      </c>
      <c r="J472" s="2" t="s">
        <v>141</v>
      </c>
      <c r="K472" s="2" t="s">
        <v>142</v>
      </c>
    </row>
    <row r="473" spans="1:11" x14ac:dyDescent="0.2">
      <c r="A473" s="2">
        <v>472</v>
      </c>
      <c r="B473" s="2" t="s">
        <v>77</v>
      </c>
      <c r="C473" s="2">
        <v>2</v>
      </c>
      <c r="D473" s="2">
        <v>1</v>
      </c>
      <c r="E473" s="2">
        <v>1</v>
      </c>
      <c r="F473" s="2" t="s">
        <v>123</v>
      </c>
      <c r="G473" s="2" t="s">
        <v>124</v>
      </c>
      <c r="H473" s="2" t="s">
        <v>11</v>
      </c>
      <c r="I473" s="2">
        <v>19860000</v>
      </c>
      <c r="J473" s="2" t="s">
        <v>125</v>
      </c>
      <c r="K473" s="2" t="s">
        <v>126</v>
      </c>
    </row>
    <row r="474" spans="1:11" x14ac:dyDescent="0.2">
      <c r="A474" s="2">
        <v>473</v>
      </c>
      <c r="B474" s="2" t="s">
        <v>77</v>
      </c>
      <c r="C474" s="2">
        <v>2</v>
      </c>
      <c r="D474" s="2">
        <v>1</v>
      </c>
      <c r="E474" s="2">
        <v>1</v>
      </c>
      <c r="F474" s="2" t="s">
        <v>123</v>
      </c>
      <c r="G474" s="2" t="s">
        <v>124</v>
      </c>
      <c r="H474" s="2" t="s">
        <v>11</v>
      </c>
      <c r="I474" s="2">
        <v>9325047</v>
      </c>
      <c r="J474" s="2" t="s">
        <v>125</v>
      </c>
      <c r="K474" s="2" t="s">
        <v>126</v>
      </c>
    </row>
    <row r="475" spans="1:11" x14ac:dyDescent="0.2">
      <c r="A475" s="2">
        <v>474</v>
      </c>
      <c r="B475" s="2" t="s">
        <v>9</v>
      </c>
      <c r="C475" s="2">
        <v>0</v>
      </c>
      <c r="D475" s="2">
        <v>0</v>
      </c>
      <c r="E475" s="2">
        <v>0</v>
      </c>
      <c r="F475" s="2">
        <v>0</v>
      </c>
      <c r="G475" s="2">
        <v>0</v>
      </c>
      <c r="H475" s="2" t="s">
        <v>26</v>
      </c>
      <c r="I475" s="2">
        <v>9411645</v>
      </c>
      <c r="J475" s="2" t="s">
        <v>1679</v>
      </c>
      <c r="K475" s="2" t="s">
        <v>1680</v>
      </c>
    </row>
    <row r="476" spans="1:11" x14ac:dyDescent="0.2">
      <c r="A476" s="2">
        <v>475</v>
      </c>
      <c r="B476" s="2" t="s">
        <v>32</v>
      </c>
      <c r="C476" s="2">
        <v>2</v>
      </c>
      <c r="D476" s="2">
        <v>1</v>
      </c>
      <c r="E476" s="2">
        <v>1</v>
      </c>
      <c r="F476" s="2" t="s">
        <v>524</v>
      </c>
      <c r="G476" s="2" t="s">
        <v>34</v>
      </c>
      <c r="H476" s="2" t="s">
        <v>11</v>
      </c>
      <c r="I476" s="2">
        <v>7053548</v>
      </c>
      <c r="J476" s="2" t="s">
        <v>1464</v>
      </c>
      <c r="K476" s="2" t="s">
        <v>1465</v>
      </c>
    </row>
    <row r="477" spans="1:11" x14ac:dyDescent="0.2">
      <c r="A477" s="2">
        <v>476</v>
      </c>
      <c r="B477" s="2" t="s">
        <v>77</v>
      </c>
      <c r="C477" s="2">
        <v>2</v>
      </c>
      <c r="D477" s="2">
        <v>1</v>
      </c>
      <c r="E477" s="2">
        <v>1</v>
      </c>
      <c r="F477" s="2" t="s">
        <v>44</v>
      </c>
      <c r="G477" s="2" t="s">
        <v>34</v>
      </c>
      <c r="H477" s="2" t="s">
        <v>11</v>
      </c>
      <c r="I477" s="2">
        <v>10207078</v>
      </c>
      <c r="J477" s="2" t="s">
        <v>141</v>
      </c>
      <c r="K477" s="2" t="s">
        <v>142</v>
      </c>
    </row>
    <row r="478" spans="1:11" x14ac:dyDescent="0.2">
      <c r="A478" s="2">
        <v>477</v>
      </c>
      <c r="B478" s="2" t="s">
        <v>550</v>
      </c>
      <c r="C478" s="2">
        <v>3</v>
      </c>
      <c r="D478" s="2">
        <v>1</v>
      </c>
      <c r="E478" s="2">
        <v>2</v>
      </c>
      <c r="F478" s="2" t="s">
        <v>640</v>
      </c>
      <c r="G478" s="2" t="s">
        <v>1690</v>
      </c>
      <c r="H478" s="2" t="s">
        <v>11</v>
      </c>
      <c r="I478" s="2">
        <v>2154500</v>
      </c>
      <c r="J478" s="2" t="s">
        <v>641</v>
      </c>
      <c r="K478" s="2" t="s">
        <v>642</v>
      </c>
    </row>
    <row r="479" spans="1:11" x14ac:dyDescent="0.2">
      <c r="A479" s="2">
        <v>478</v>
      </c>
      <c r="B479" s="2" t="s">
        <v>17</v>
      </c>
      <c r="C479" s="2">
        <v>2</v>
      </c>
      <c r="D479" s="2">
        <v>1</v>
      </c>
      <c r="E479" s="2">
        <v>1</v>
      </c>
      <c r="F479" s="2" t="s">
        <v>123</v>
      </c>
      <c r="G479" s="2" t="s">
        <v>124</v>
      </c>
      <c r="H479" s="2" t="s">
        <v>11</v>
      </c>
      <c r="I479" s="2">
        <v>5999906</v>
      </c>
      <c r="J479" s="2" t="s">
        <v>125</v>
      </c>
      <c r="K479" s="2" t="s">
        <v>126</v>
      </c>
    </row>
    <row r="480" spans="1:11" x14ac:dyDescent="0.2">
      <c r="A480" s="2">
        <v>479</v>
      </c>
      <c r="B480" s="2" t="s">
        <v>64</v>
      </c>
      <c r="C480" s="2">
        <v>2</v>
      </c>
      <c r="D480" s="2">
        <v>1</v>
      </c>
      <c r="E480" s="2">
        <v>1</v>
      </c>
      <c r="F480" s="2" t="s">
        <v>123</v>
      </c>
      <c r="G480" s="2" t="s">
        <v>124</v>
      </c>
      <c r="H480" s="2" t="s">
        <v>11</v>
      </c>
      <c r="I480" s="2">
        <v>4945920</v>
      </c>
      <c r="J480" s="2" t="s">
        <v>125</v>
      </c>
      <c r="K480" s="2" t="s">
        <v>126</v>
      </c>
    </row>
    <row r="481" spans="1:11" x14ac:dyDescent="0.2">
      <c r="A481" s="2">
        <v>480</v>
      </c>
      <c r="B481" s="2" t="s">
        <v>9</v>
      </c>
      <c r="C481" s="2">
        <v>2</v>
      </c>
      <c r="D481" s="2">
        <v>1</v>
      </c>
      <c r="E481" s="2">
        <v>1</v>
      </c>
      <c r="F481" s="2" t="s">
        <v>106</v>
      </c>
      <c r="G481" s="2" t="s">
        <v>34</v>
      </c>
      <c r="H481" s="2" t="s">
        <v>11</v>
      </c>
      <c r="I481" s="2">
        <v>4806867</v>
      </c>
      <c r="J481" s="2" t="s">
        <v>45</v>
      </c>
      <c r="K481" s="2" t="s">
        <v>46</v>
      </c>
    </row>
    <row r="482" spans="1:11" x14ac:dyDescent="0.2">
      <c r="A482" s="2">
        <v>481</v>
      </c>
      <c r="B482" s="2" t="s">
        <v>9</v>
      </c>
      <c r="C482" s="2">
        <v>3</v>
      </c>
      <c r="D482" s="2">
        <v>2</v>
      </c>
      <c r="E482" s="2">
        <v>1</v>
      </c>
      <c r="F482" s="2" t="s">
        <v>1500</v>
      </c>
      <c r="G482" s="2" t="s">
        <v>34</v>
      </c>
      <c r="H482" s="2" t="s">
        <v>11</v>
      </c>
      <c r="I482" s="2">
        <v>4342902</v>
      </c>
      <c r="J482" s="2" t="s">
        <v>45</v>
      </c>
      <c r="K482" s="2" t="s">
        <v>46</v>
      </c>
    </row>
    <row r="483" spans="1:11" x14ac:dyDescent="0.2">
      <c r="A483" s="2">
        <v>482</v>
      </c>
      <c r="B483" s="2" t="s">
        <v>85</v>
      </c>
      <c r="C483" s="2">
        <v>2</v>
      </c>
      <c r="D483" s="2">
        <v>1</v>
      </c>
      <c r="E483" s="2">
        <v>1</v>
      </c>
      <c r="F483" s="2" t="s">
        <v>44</v>
      </c>
      <c r="G483" s="2" t="s">
        <v>34</v>
      </c>
      <c r="H483" s="2" t="s">
        <v>11</v>
      </c>
      <c r="I483" s="2">
        <v>6896932</v>
      </c>
      <c r="J483" s="2" t="s">
        <v>301</v>
      </c>
      <c r="K483" s="2" t="s">
        <v>302</v>
      </c>
    </row>
    <row r="484" spans="1:11" x14ac:dyDescent="0.2">
      <c r="A484" s="2">
        <v>483</v>
      </c>
      <c r="B484" s="2" t="s">
        <v>9</v>
      </c>
      <c r="C484" s="2">
        <v>1</v>
      </c>
      <c r="D484" s="2">
        <v>0</v>
      </c>
      <c r="E484" s="2">
        <v>1</v>
      </c>
      <c r="F484" s="2">
        <v>0</v>
      </c>
      <c r="G484" s="2" t="s">
        <v>159</v>
      </c>
      <c r="H484" s="2" t="s">
        <v>26</v>
      </c>
      <c r="I484" s="2">
        <v>2900392</v>
      </c>
      <c r="J484" s="2" t="s">
        <v>828</v>
      </c>
      <c r="K484" s="2" t="s">
        <v>829</v>
      </c>
    </row>
    <row r="485" spans="1:11" x14ac:dyDescent="0.2">
      <c r="A485" s="2">
        <v>484</v>
      </c>
      <c r="B485" s="2" t="s">
        <v>101</v>
      </c>
      <c r="C485" s="2">
        <v>1</v>
      </c>
      <c r="D485" s="2">
        <v>1</v>
      </c>
      <c r="E485" s="2">
        <v>0</v>
      </c>
      <c r="F485" s="2" t="s">
        <v>25</v>
      </c>
      <c r="G485" s="2">
        <v>0</v>
      </c>
      <c r="H485" s="2" t="s">
        <v>11</v>
      </c>
      <c r="I485" s="2">
        <v>7211804</v>
      </c>
      <c r="J485" s="2" t="s">
        <v>1710</v>
      </c>
      <c r="K485" s="2" t="s">
        <v>1711</v>
      </c>
    </row>
    <row r="486" spans="1:11" x14ac:dyDescent="0.2">
      <c r="A486" s="2">
        <v>485</v>
      </c>
      <c r="B486" s="2" t="s">
        <v>77</v>
      </c>
      <c r="C486" s="2">
        <v>1</v>
      </c>
      <c r="D486" s="2">
        <v>1</v>
      </c>
      <c r="E486" s="2">
        <v>0</v>
      </c>
      <c r="F486" s="2" t="s">
        <v>25</v>
      </c>
      <c r="G486" s="2">
        <v>0</v>
      </c>
      <c r="H486" s="2" t="s">
        <v>11</v>
      </c>
      <c r="I486" s="2">
        <v>5811431</v>
      </c>
      <c r="J486" s="2" t="s">
        <v>1715</v>
      </c>
      <c r="K486" s="2" t="s">
        <v>1716</v>
      </c>
    </row>
    <row r="487" spans="1:11" x14ac:dyDescent="0.2">
      <c r="A487" s="2">
        <v>486</v>
      </c>
      <c r="B487" s="2" t="s">
        <v>143</v>
      </c>
      <c r="C487" s="2">
        <v>1</v>
      </c>
      <c r="D487" s="2">
        <v>1</v>
      </c>
      <c r="E487" s="2">
        <v>0</v>
      </c>
      <c r="F487" s="2" t="s">
        <v>51</v>
      </c>
      <c r="G487" s="2">
        <v>0</v>
      </c>
      <c r="H487" s="2" t="s">
        <v>11</v>
      </c>
      <c r="I487" s="2">
        <v>8050954</v>
      </c>
      <c r="J487" s="2" t="s">
        <v>751</v>
      </c>
      <c r="K487" s="2" t="s">
        <v>752</v>
      </c>
    </row>
    <row r="488" spans="1:11" x14ac:dyDescent="0.2">
      <c r="A488" s="2">
        <v>487</v>
      </c>
      <c r="B488" s="2" t="s">
        <v>17</v>
      </c>
      <c r="C488" s="2">
        <v>1</v>
      </c>
      <c r="D488" s="2">
        <v>0</v>
      </c>
      <c r="E488" s="2">
        <v>1</v>
      </c>
      <c r="F488" s="2">
        <v>0</v>
      </c>
      <c r="G488" s="2" t="s">
        <v>124</v>
      </c>
      <c r="H488" s="2" t="s">
        <v>11</v>
      </c>
      <c r="I488" s="2">
        <v>4133168</v>
      </c>
      <c r="J488" s="2" t="s">
        <v>1722</v>
      </c>
      <c r="K488" s="2" t="s">
        <v>1723</v>
      </c>
    </row>
    <row r="489" spans="1:11" x14ac:dyDescent="0.2">
      <c r="A489" s="2">
        <v>488</v>
      </c>
      <c r="B489" s="2" t="s">
        <v>64</v>
      </c>
      <c r="C489" s="2">
        <v>0</v>
      </c>
      <c r="D489" s="2">
        <v>0</v>
      </c>
      <c r="E489" s="2">
        <v>0</v>
      </c>
      <c r="F489" s="2">
        <v>0</v>
      </c>
      <c r="G489" s="2">
        <v>0</v>
      </c>
      <c r="H489" s="2" t="s">
        <v>11</v>
      </c>
      <c r="I489" s="2">
        <v>8308289</v>
      </c>
      <c r="J489" s="2" t="s">
        <v>301</v>
      </c>
      <c r="K489" s="2" t="s">
        <v>302</v>
      </c>
    </row>
    <row r="490" spans="1:11" x14ac:dyDescent="0.2">
      <c r="A490" s="2">
        <v>489</v>
      </c>
      <c r="B490" s="2" t="s">
        <v>64</v>
      </c>
      <c r="C490" s="2">
        <v>1</v>
      </c>
      <c r="D490" s="2">
        <v>1</v>
      </c>
      <c r="E490" s="2">
        <v>0</v>
      </c>
      <c r="F490" s="2" t="s">
        <v>25</v>
      </c>
      <c r="G490" s="2">
        <v>0</v>
      </c>
      <c r="H490" s="2" t="s">
        <v>11</v>
      </c>
      <c r="I490" s="2">
        <v>7375692</v>
      </c>
      <c r="J490" s="2" t="s">
        <v>153</v>
      </c>
      <c r="K490" s="2" t="s">
        <v>154</v>
      </c>
    </row>
    <row r="491" spans="1:11" x14ac:dyDescent="0.2">
      <c r="A491" s="2">
        <v>490</v>
      </c>
      <c r="B491" s="2" t="s">
        <v>92</v>
      </c>
      <c r="C491" s="2">
        <v>1</v>
      </c>
      <c r="D491" s="2">
        <v>0</v>
      </c>
      <c r="E491" s="2">
        <v>1</v>
      </c>
      <c r="F491" s="2">
        <v>0</v>
      </c>
      <c r="G491" s="2" t="s">
        <v>159</v>
      </c>
      <c r="H491" s="2" t="s">
        <v>11</v>
      </c>
      <c r="I491" s="2">
        <v>11520366</v>
      </c>
      <c r="J491" s="2" t="s">
        <v>1730</v>
      </c>
      <c r="K491" s="2" t="s">
        <v>1731</v>
      </c>
    </row>
    <row r="492" spans="1:11" x14ac:dyDescent="0.2">
      <c r="A492" s="2">
        <v>491</v>
      </c>
      <c r="B492" s="2" t="s">
        <v>92</v>
      </c>
      <c r="C492" s="2">
        <v>1</v>
      </c>
      <c r="D492" s="2">
        <v>0</v>
      </c>
      <c r="E492" s="2">
        <v>1</v>
      </c>
      <c r="F492" s="2">
        <v>0</v>
      </c>
      <c r="G492" s="2" t="s">
        <v>159</v>
      </c>
      <c r="H492" s="2" t="s">
        <v>11</v>
      </c>
      <c r="I492" s="2">
        <v>12629981</v>
      </c>
      <c r="J492" s="2" t="s">
        <v>1730</v>
      </c>
      <c r="K492" s="2" t="s">
        <v>1731</v>
      </c>
    </row>
    <row r="493" spans="1:11" x14ac:dyDescent="0.2">
      <c r="A493" s="2">
        <v>492</v>
      </c>
      <c r="B493" s="2" t="s">
        <v>9</v>
      </c>
      <c r="C493" s="2">
        <v>0</v>
      </c>
      <c r="D493" s="2">
        <v>0</v>
      </c>
      <c r="E493" s="2">
        <v>0</v>
      </c>
      <c r="F493" s="2">
        <v>0</v>
      </c>
      <c r="G493" s="2">
        <v>0</v>
      </c>
      <c r="H493" s="2" t="s">
        <v>11</v>
      </c>
      <c r="I493" s="2">
        <v>12000000</v>
      </c>
      <c r="J493" s="2" t="s">
        <v>898</v>
      </c>
      <c r="K493" s="2" t="s">
        <v>899</v>
      </c>
    </row>
    <row r="494" spans="1:11" x14ac:dyDescent="0.2">
      <c r="A494" s="2">
        <v>493</v>
      </c>
      <c r="B494" s="2" t="s">
        <v>9</v>
      </c>
      <c r="C494" s="2">
        <v>1</v>
      </c>
      <c r="D494" s="2">
        <v>0</v>
      </c>
      <c r="E494" s="2">
        <v>1</v>
      </c>
      <c r="F494" s="2">
        <v>0</v>
      </c>
      <c r="G494" s="2" t="s">
        <v>594</v>
      </c>
      <c r="H494" s="2" t="s">
        <v>26</v>
      </c>
      <c r="I494" s="2">
        <v>7930900</v>
      </c>
      <c r="J494" s="2" t="s">
        <v>1739</v>
      </c>
      <c r="K494" s="2" t="s">
        <v>1740</v>
      </c>
    </row>
    <row r="495" spans="1:11" x14ac:dyDescent="0.2">
      <c r="A495" s="2">
        <v>494</v>
      </c>
      <c r="B495" s="2" t="s">
        <v>64</v>
      </c>
      <c r="C495" s="2">
        <v>2</v>
      </c>
      <c r="D495" s="2">
        <v>1</v>
      </c>
      <c r="E495" s="2">
        <v>1</v>
      </c>
      <c r="F495" s="2" t="s">
        <v>25</v>
      </c>
      <c r="G495" s="2" t="s">
        <v>52</v>
      </c>
      <c r="H495" s="2" t="s">
        <v>11</v>
      </c>
      <c r="I495" s="2">
        <v>16071654</v>
      </c>
      <c r="J495" s="2" t="s">
        <v>1744</v>
      </c>
      <c r="K495" s="2" t="s">
        <v>1745</v>
      </c>
    </row>
    <row r="496" spans="1:11" x14ac:dyDescent="0.2">
      <c r="A496" s="2">
        <v>495</v>
      </c>
      <c r="B496" s="2" t="s">
        <v>101</v>
      </c>
      <c r="C496" s="2">
        <v>1</v>
      </c>
      <c r="D496" s="2">
        <v>1</v>
      </c>
      <c r="E496" s="2">
        <v>0</v>
      </c>
      <c r="F496" s="2" t="s">
        <v>25</v>
      </c>
      <c r="G496" s="2">
        <v>0</v>
      </c>
      <c r="H496" s="2" t="s">
        <v>11</v>
      </c>
      <c r="I496" s="2">
        <v>15106425</v>
      </c>
      <c r="J496" s="2" t="s">
        <v>1749</v>
      </c>
      <c r="K496" s="2" t="s">
        <v>1750</v>
      </c>
    </row>
    <row r="497" spans="1:11" x14ac:dyDescent="0.2">
      <c r="A497" s="2">
        <v>496</v>
      </c>
      <c r="B497" s="2" t="s">
        <v>85</v>
      </c>
      <c r="C497" s="2">
        <v>1</v>
      </c>
      <c r="D497" s="2">
        <v>1</v>
      </c>
      <c r="E497" s="2">
        <v>0</v>
      </c>
      <c r="F497" s="2" t="s">
        <v>537</v>
      </c>
      <c r="G497" s="2">
        <v>0</v>
      </c>
      <c r="H497" s="2" t="s">
        <v>11</v>
      </c>
      <c r="I497" s="2">
        <v>8865061</v>
      </c>
      <c r="J497" s="2" t="s">
        <v>722</v>
      </c>
      <c r="K497" s="2" t="s">
        <v>723</v>
      </c>
    </row>
    <row r="498" spans="1:11" x14ac:dyDescent="0.2">
      <c r="A498" s="2">
        <v>497</v>
      </c>
      <c r="B498" s="2" t="s">
        <v>24</v>
      </c>
      <c r="C498" s="2">
        <v>1</v>
      </c>
      <c r="D498" s="2">
        <v>1</v>
      </c>
      <c r="E498" s="2">
        <v>0</v>
      </c>
      <c r="F498" s="2" t="s">
        <v>25</v>
      </c>
      <c r="G498" s="2">
        <v>0</v>
      </c>
      <c r="H498" s="2" t="s">
        <v>11</v>
      </c>
      <c r="I498" s="2">
        <v>11766914</v>
      </c>
      <c r="J498" s="2" t="s">
        <v>863</v>
      </c>
      <c r="K498" s="2" t="s">
        <v>864</v>
      </c>
    </row>
    <row r="499" spans="1:11" x14ac:dyDescent="0.2">
      <c r="A499" s="2">
        <v>498</v>
      </c>
      <c r="B499" s="2" t="s">
        <v>99</v>
      </c>
      <c r="C499" s="2">
        <v>2</v>
      </c>
      <c r="D499" s="2">
        <v>1</v>
      </c>
      <c r="E499" s="2">
        <v>1</v>
      </c>
      <c r="F499" s="2" t="s">
        <v>25</v>
      </c>
      <c r="G499" s="2" t="s">
        <v>52</v>
      </c>
      <c r="H499" s="2" t="s">
        <v>11</v>
      </c>
      <c r="I499" s="2">
        <v>1787402</v>
      </c>
      <c r="J499" s="2" t="s">
        <v>1759</v>
      </c>
      <c r="K499" s="2" t="s">
        <v>1760</v>
      </c>
    </row>
    <row r="500" spans="1:11" x14ac:dyDescent="0.2">
      <c r="A500" s="2">
        <v>499</v>
      </c>
      <c r="B500" s="2" t="s">
        <v>9</v>
      </c>
      <c r="C500" s="2">
        <v>2</v>
      </c>
      <c r="D500" s="2">
        <v>1</v>
      </c>
      <c r="E500" s="2">
        <v>1</v>
      </c>
      <c r="F500" s="2" t="s">
        <v>524</v>
      </c>
      <c r="G500" s="2" t="s">
        <v>34</v>
      </c>
      <c r="H500" s="2" t="s">
        <v>11</v>
      </c>
      <c r="I500" s="2">
        <v>4250736</v>
      </c>
      <c r="J500" s="2" t="s">
        <v>1464</v>
      </c>
      <c r="K500" s="2" t="s">
        <v>1465</v>
      </c>
    </row>
    <row r="501" spans="1:11" x14ac:dyDescent="0.2">
      <c r="A501" s="2">
        <v>500</v>
      </c>
      <c r="B501" s="2" t="s">
        <v>32</v>
      </c>
      <c r="C501" s="2">
        <v>1</v>
      </c>
      <c r="D501" s="2">
        <v>1</v>
      </c>
      <c r="E501" s="2">
        <v>0</v>
      </c>
      <c r="F501" s="2" t="s">
        <v>351</v>
      </c>
      <c r="G501" s="2">
        <v>0</v>
      </c>
      <c r="H501" s="2" t="s">
        <v>11</v>
      </c>
      <c r="I501" s="2">
        <v>7967489</v>
      </c>
      <c r="J501" s="2" t="s">
        <v>1092</v>
      </c>
      <c r="K501" s="2" t="s">
        <v>1093</v>
      </c>
    </row>
    <row r="502" spans="1:11" x14ac:dyDescent="0.2">
      <c r="A502" s="2">
        <v>501</v>
      </c>
      <c r="B502" s="2" t="s">
        <v>9</v>
      </c>
      <c r="C502" s="2">
        <v>1</v>
      </c>
      <c r="D502" s="2">
        <v>0</v>
      </c>
      <c r="E502" s="2">
        <v>1</v>
      </c>
      <c r="F502" s="2">
        <v>0</v>
      </c>
      <c r="G502" s="2" t="s">
        <v>213</v>
      </c>
      <c r="H502" s="2" t="s">
        <v>26</v>
      </c>
      <c r="I502" s="2">
        <v>13561902</v>
      </c>
      <c r="J502" s="2" t="s">
        <v>136</v>
      </c>
      <c r="K502" s="2" t="s">
        <v>137</v>
      </c>
    </row>
    <row r="503" spans="1:11" x14ac:dyDescent="0.2">
      <c r="A503" s="2">
        <v>502</v>
      </c>
      <c r="B503" s="2" t="s">
        <v>85</v>
      </c>
      <c r="C503" s="2">
        <v>1</v>
      </c>
      <c r="D503" s="2">
        <v>1</v>
      </c>
      <c r="E503" s="2">
        <v>0</v>
      </c>
      <c r="F503" s="2" t="s">
        <v>351</v>
      </c>
      <c r="G503" s="2">
        <v>0</v>
      </c>
      <c r="H503" s="2" t="s">
        <v>11</v>
      </c>
      <c r="I503" s="2">
        <v>14058108</v>
      </c>
      <c r="J503" s="2" t="s">
        <v>1772</v>
      </c>
      <c r="K503" s="2" t="s">
        <v>1773</v>
      </c>
    </row>
    <row r="504" spans="1:11" x14ac:dyDescent="0.2">
      <c r="A504" s="2">
        <v>503</v>
      </c>
      <c r="B504" s="2" t="s">
        <v>9</v>
      </c>
      <c r="C504" s="2">
        <v>2</v>
      </c>
      <c r="D504" s="2">
        <v>1</v>
      </c>
      <c r="E504" s="2">
        <v>1</v>
      </c>
      <c r="F504" s="2" t="s">
        <v>1776</v>
      </c>
      <c r="G504" s="2" t="s">
        <v>34</v>
      </c>
      <c r="H504" s="2" t="s">
        <v>11</v>
      </c>
      <c r="I504" s="2">
        <v>8501220</v>
      </c>
      <c r="J504" s="2" t="s">
        <v>107</v>
      </c>
      <c r="K504" s="2" t="s">
        <v>108</v>
      </c>
    </row>
    <row r="505" spans="1:11" x14ac:dyDescent="0.2">
      <c r="A505" s="2">
        <v>504</v>
      </c>
      <c r="B505" s="2" t="s">
        <v>9</v>
      </c>
      <c r="C505" s="2">
        <v>1</v>
      </c>
      <c r="D505" s="2">
        <v>0</v>
      </c>
      <c r="E505" s="2">
        <v>1</v>
      </c>
      <c r="F505" s="2">
        <v>0</v>
      </c>
      <c r="G505" s="2" t="s">
        <v>213</v>
      </c>
      <c r="H505" s="2" t="s">
        <v>26</v>
      </c>
      <c r="I505" s="2">
        <v>13035034</v>
      </c>
      <c r="J505" s="2" t="s">
        <v>1780</v>
      </c>
      <c r="K505" s="2" t="s">
        <v>1781</v>
      </c>
    </row>
    <row r="506" spans="1:11" x14ac:dyDescent="0.2">
      <c r="A506" s="2">
        <v>505</v>
      </c>
      <c r="B506" s="2" t="s">
        <v>143</v>
      </c>
      <c r="C506" s="2">
        <v>2</v>
      </c>
      <c r="D506" s="2">
        <v>1</v>
      </c>
      <c r="E506" s="2">
        <v>1</v>
      </c>
      <c r="F506" s="2" t="s">
        <v>44</v>
      </c>
      <c r="G506" s="2" t="s">
        <v>34</v>
      </c>
      <c r="H506" s="2" t="s">
        <v>11</v>
      </c>
      <c r="I506" s="2">
        <v>5483759</v>
      </c>
      <c r="J506" s="2" t="s">
        <v>141</v>
      </c>
      <c r="K506" s="2" t="s">
        <v>142</v>
      </c>
    </row>
    <row r="507" spans="1:11" x14ac:dyDescent="0.2">
      <c r="A507" s="2">
        <v>506</v>
      </c>
      <c r="B507" s="2" t="s">
        <v>50</v>
      </c>
      <c r="C507" s="2">
        <v>2</v>
      </c>
      <c r="D507" s="2">
        <v>1</v>
      </c>
      <c r="E507" s="2">
        <v>1</v>
      </c>
      <c r="F507" s="2" t="s">
        <v>44</v>
      </c>
      <c r="G507" s="2" t="s">
        <v>34</v>
      </c>
      <c r="H507" s="2" t="s">
        <v>11</v>
      </c>
      <c r="I507" s="2">
        <v>5568528</v>
      </c>
      <c r="J507" s="2" t="s">
        <v>141</v>
      </c>
      <c r="K507" s="2" t="s">
        <v>142</v>
      </c>
    </row>
    <row r="508" spans="1:11" x14ac:dyDescent="0.2">
      <c r="A508" s="2">
        <v>507</v>
      </c>
      <c r="B508" s="2" t="s">
        <v>92</v>
      </c>
      <c r="C508" s="2">
        <v>1</v>
      </c>
      <c r="D508" s="2">
        <v>1</v>
      </c>
      <c r="E508" s="2">
        <v>0</v>
      </c>
      <c r="F508" s="2" t="s">
        <v>25</v>
      </c>
      <c r="G508" s="2">
        <v>0</v>
      </c>
      <c r="H508" s="2" t="s">
        <v>11</v>
      </c>
      <c r="I508" s="2">
        <v>4604593</v>
      </c>
      <c r="J508" s="2" t="s">
        <v>58</v>
      </c>
      <c r="K508" s="2" t="s">
        <v>59</v>
      </c>
    </row>
    <row r="509" spans="1:11" x14ac:dyDescent="0.2">
      <c r="A509" s="2">
        <v>508</v>
      </c>
      <c r="B509" s="2" t="s">
        <v>64</v>
      </c>
      <c r="C509" s="2">
        <v>2</v>
      </c>
      <c r="D509" s="2">
        <v>2</v>
      </c>
      <c r="E509" s="2">
        <v>0</v>
      </c>
      <c r="F509" s="2" t="s">
        <v>1794</v>
      </c>
      <c r="G509" s="2">
        <v>0</v>
      </c>
      <c r="H509" s="2" t="s">
        <v>11</v>
      </c>
      <c r="I509" s="2">
        <v>15651841</v>
      </c>
      <c r="J509" s="2" t="s">
        <v>1795</v>
      </c>
      <c r="K509" s="2" t="s">
        <v>1796</v>
      </c>
    </row>
    <row r="510" spans="1:11" x14ac:dyDescent="0.2">
      <c r="A510" s="2">
        <v>509</v>
      </c>
      <c r="B510" s="2" t="s">
        <v>9</v>
      </c>
      <c r="C510" s="2">
        <v>0</v>
      </c>
      <c r="D510" s="2">
        <v>0</v>
      </c>
      <c r="E510" s="2">
        <v>0</v>
      </c>
      <c r="F510" s="2">
        <v>0</v>
      </c>
      <c r="G510" s="2">
        <v>0</v>
      </c>
      <c r="H510" s="2" t="s">
        <v>11</v>
      </c>
      <c r="I510" s="2">
        <v>8148027</v>
      </c>
      <c r="J510" s="2" t="s">
        <v>927</v>
      </c>
      <c r="K510" s="2" t="s">
        <v>928</v>
      </c>
    </row>
    <row r="511" spans="1:11" x14ac:dyDescent="0.2">
      <c r="A511" s="2">
        <v>510</v>
      </c>
      <c r="B511" s="2" t="s">
        <v>105</v>
      </c>
      <c r="C511" s="2">
        <v>2</v>
      </c>
      <c r="D511" s="2">
        <v>1</v>
      </c>
      <c r="E511" s="2">
        <v>1</v>
      </c>
      <c r="F511" s="2" t="s">
        <v>25</v>
      </c>
      <c r="G511" s="2" t="s">
        <v>124</v>
      </c>
      <c r="H511" s="2" t="s">
        <v>11</v>
      </c>
      <c r="I511" s="2">
        <v>10910889</v>
      </c>
      <c r="J511" s="2" t="s">
        <v>722</v>
      </c>
      <c r="K511" s="2" t="s">
        <v>723</v>
      </c>
    </row>
    <row r="512" spans="1:11" x14ac:dyDescent="0.2">
      <c r="A512" s="2">
        <v>511</v>
      </c>
      <c r="B512" s="2" t="s">
        <v>99</v>
      </c>
      <c r="C512" s="2">
        <v>3</v>
      </c>
      <c r="D512" s="2">
        <v>2</v>
      </c>
      <c r="E512" s="2">
        <v>1</v>
      </c>
      <c r="F512" s="2" t="s">
        <v>40</v>
      </c>
      <c r="G512" s="2" t="s">
        <v>34</v>
      </c>
      <c r="H512" s="2" t="s">
        <v>11</v>
      </c>
      <c r="I512" s="2">
        <v>9785700</v>
      </c>
      <c r="J512" s="2" t="s">
        <v>141</v>
      </c>
      <c r="K512" s="2" t="s">
        <v>142</v>
      </c>
    </row>
    <row r="513" spans="1:11" x14ac:dyDescent="0.2">
      <c r="A513" s="2">
        <v>512</v>
      </c>
      <c r="B513" s="2" t="s">
        <v>92</v>
      </c>
      <c r="C513" s="2">
        <v>1</v>
      </c>
      <c r="D513" s="2">
        <v>1</v>
      </c>
      <c r="E513" s="2">
        <v>0</v>
      </c>
      <c r="F513" s="2" t="s">
        <v>65</v>
      </c>
      <c r="G513" s="2">
        <v>0</v>
      </c>
      <c r="H513" s="2" t="s">
        <v>11</v>
      </c>
      <c r="I513" s="2">
        <v>13951186</v>
      </c>
      <c r="J513" s="2" t="s">
        <v>66</v>
      </c>
      <c r="K513" s="2" t="s">
        <v>67</v>
      </c>
    </row>
    <row r="514" spans="1:11" x14ac:dyDescent="0.2">
      <c r="A514" s="2">
        <v>513</v>
      </c>
      <c r="B514" s="2" t="s">
        <v>85</v>
      </c>
      <c r="C514" s="2">
        <v>2</v>
      </c>
      <c r="D514" s="2">
        <v>1</v>
      </c>
      <c r="E514" s="2">
        <v>1</v>
      </c>
      <c r="F514" s="2" t="s">
        <v>123</v>
      </c>
      <c r="G514" s="2" t="s">
        <v>124</v>
      </c>
      <c r="H514" s="2" t="s">
        <v>11</v>
      </c>
      <c r="I514" s="2">
        <v>5729239</v>
      </c>
      <c r="J514" s="2" t="s">
        <v>125</v>
      </c>
      <c r="K514" s="2" t="s">
        <v>126</v>
      </c>
    </row>
    <row r="515" spans="1:11" x14ac:dyDescent="0.2">
      <c r="A515" s="2">
        <v>514</v>
      </c>
      <c r="B515" s="2" t="s">
        <v>105</v>
      </c>
      <c r="C515" s="2">
        <v>2</v>
      </c>
      <c r="D515" s="2">
        <v>1</v>
      </c>
      <c r="E515" s="2">
        <v>1</v>
      </c>
      <c r="F515" s="2" t="s">
        <v>123</v>
      </c>
      <c r="G515" s="2" t="s">
        <v>124</v>
      </c>
      <c r="H515" s="2" t="s">
        <v>26</v>
      </c>
      <c r="I515" s="2">
        <v>8676260</v>
      </c>
      <c r="J515" s="2" t="s">
        <v>421</v>
      </c>
      <c r="K515" s="2" t="s">
        <v>422</v>
      </c>
    </row>
    <row r="516" spans="1:11" x14ac:dyDescent="0.2">
      <c r="A516" s="2">
        <v>515</v>
      </c>
      <c r="B516" s="2" t="s">
        <v>32</v>
      </c>
      <c r="C516" s="2">
        <v>1</v>
      </c>
      <c r="D516" s="2">
        <v>0</v>
      </c>
      <c r="E516" s="2">
        <v>1</v>
      </c>
      <c r="F516" s="2">
        <v>0</v>
      </c>
      <c r="G516" s="2" t="s">
        <v>52</v>
      </c>
      <c r="H516" s="2" t="s">
        <v>26</v>
      </c>
      <c r="I516" s="2">
        <v>20551358</v>
      </c>
      <c r="J516" s="2" t="s">
        <v>1818</v>
      </c>
      <c r="K516" s="2" t="s">
        <v>1819</v>
      </c>
    </row>
    <row r="517" spans="1:11" x14ac:dyDescent="0.2">
      <c r="A517" s="2">
        <v>516</v>
      </c>
      <c r="B517" s="2" t="s">
        <v>92</v>
      </c>
      <c r="C517" s="2">
        <v>1</v>
      </c>
      <c r="D517" s="2">
        <v>1</v>
      </c>
      <c r="E517" s="2">
        <v>0</v>
      </c>
      <c r="F517" s="2" t="s">
        <v>25</v>
      </c>
      <c r="G517" s="2">
        <v>0</v>
      </c>
      <c r="H517" s="2" t="s">
        <v>26</v>
      </c>
      <c r="I517" s="2">
        <v>18304251</v>
      </c>
      <c r="J517" s="2" t="s">
        <v>1823</v>
      </c>
      <c r="K517" s="2" t="s">
        <v>1824</v>
      </c>
    </row>
    <row r="518" spans="1:11" x14ac:dyDescent="0.2">
      <c r="A518" s="2">
        <v>517</v>
      </c>
      <c r="B518" s="2" t="s">
        <v>550</v>
      </c>
      <c r="C518" s="2">
        <v>1</v>
      </c>
      <c r="D518" s="2">
        <v>1</v>
      </c>
      <c r="E518" s="2">
        <v>0</v>
      </c>
      <c r="F518" s="2" t="s">
        <v>640</v>
      </c>
      <c r="G518" s="2">
        <v>0</v>
      </c>
      <c r="H518" s="2" t="s">
        <v>11</v>
      </c>
      <c r="I518" s="2">
        <v>7715026</v>
      </c>
      <c r="J518" s="2" t="s">
        <v>1547</v>
      </c>
      <c r="K518" s="2" t="s">
        <v>1548</v>
      </c>
    </row>
    <row r="519" spans="1:11" x14ac:dyDescent="0.2">
      <c r="A519" s="2">
        <v>518</v>
      </c>
      <c r="B519" s="2" t="s">
        <v>92</v>
      </c>
      <c r="C519" s="2">
        <v>0</v>
      </c>
      <c r="D519" s="2">
        <v>0</v>
      </c>
      <c r="E519" s="2">
        <v>0</v>
      </c>
      <c r="F519" s="2">
        <v>0</v>
      </c>
      <c r="G519" s="2">
        <v>0</v>
      </c>
      <c r="H519" s="2" t="s">
        <v>26</v>
      </c>
      <c r="I519" s="2">
        <v>13166995</v>
      </c>
      <c r="J519" s="2" t="s">
        <v>19</v>
      </c>
      <c r="K519" s="2" t="s">
        <v>20</v>
      </c>
    </row>
    <row r="520" spans="1:11" x14ac:dyDescent="0.2">
      <c r="A520" s="2">
        <v>519</v>
      </c>
      <c r="B520" s="2" t="s">
        <v>99</v>
      </c>
      <c r="C520" s="2">
        <v>3</v>
      </c>
      <c r="D520" s="2">
        <v>1</v>
      </c>
      <c r="E520" s="2">
        <v>2</v>
      </c>
      <c r="F520" s="2" t="s">
        <v>537</v>
      </c>
      <c r="G520" s="2" t="s">
        <v>985</v>
      </c>
      <c r="H520" s="2" t="s">
        <v>11</v>
      </c>
      <c r="I520" s="2">
        <v>7859636</v>
      </c>
      <c r="J520" s="2" t="s">
        <v>641</v>
      </c>
      <c r="K520" s="2" t="s">
        <v>642</v>
      </c>
    </row>
    <row r="521" spans="1:11" x14ac:dyDescent="0.2">
      <c r="A521" s="2">
        <v>520</v>
      </c>
      <c r="B521" s="2" t="s">
        <v>85</v>
      </c>
      <c r="C521" s="2">
        <v>2</v>
      </c>
      <c r="D521" s="2">
        <v>0</v>
      </c>
      <c r="E521" s="2">
        <v>2</v>
      </c>
      <c r="F521" s="2">
        <v>0</v>
      </c>
      <c r="G521" s="2" t="s">
        <v>742</v>
      </c>
      <c r="H521" s="2" t="s">
        <v>11</v>
      </c>
      <c r="I521" s="2">
        <v>4563331</v>
      </c>
      <c r="J521" s="2" t="s">
        <v>45</v>
      </c>
      <c r="K521" s="2" t="s">
        <v>46</v>
      </c>
    </row>
    <row r="522" spans="1:11" x14ac:dyDescent="0.2">
      <c r="A522" s="2">
        <v>521</v>
      </c>
      <c r="B522" s="2" t="s">
        <v>143</v>
      </c>
      <c r="C522" s="2">
        <v>2</v>
      </c>
      <c r="D522" s="2">
        <v>1</v>
      </c>
      <c r="E522" s="2">
        <v>1</v>
      </c>
      <c r="F522" s="2" t="s">
        <v>158</v>
      </c>
      <c r="G522" s="2" t="s">
        <v>159</v>
      </c>
      <c r="H522" s="2" t="s">
        <v>11</v>
      </c>
      <c r="I522" s="2">
        <v>7732333</v>
      </c>
      <c r="J522" s="2" t="s">
        <v>160</v>
      </c>
      <c r="K522" s="2" t="s">
        <v>161</v>
      </c>
    </row>
    <row r="523" spans="1:11" x14ac:dyDescent="0.2">
      <c r="A523" s="2">
        <v>522</v>
      </c>
      <c r="B523" s="2" t="s">
        <v>101</v>
      </c>
      <c r="C523" s="2">
        <v>2</v>
      </c>
      <c r="D523" s="2">
        <v>1</v>
      </c>
      <c r="E523" s="2">
        <v>1</v>
      </c>
      <c r="F523" s="2" t="s">
        <v>44</v>
      </c>
      <c r="G523" s="2" t="s">
        <v>34</v>
      </c>
      <c r="H523" s="2" t="s">
        <v>11</v>
      </c>
      <c r="I523" s="2">
        <v>4852017</v>
      </c>
      <c r="J523" s="2" t="s">
        <v>141</v>
      </c>
      <c r="K523" s="2" t="s">
        <v>142</v>
      </c>
    </row>
    <row r="524" spans="1:11" x14ac:dyDescent="0.2">
      <c r="A524" s="2">
        <v>523</v>
      </c>
      <c r="B524" s="2" t="s">
        <v>64</v>
      </c>
      <c r="C524" s="2">
        <v>2</v>
      </c>
      <c r="D524" s="2">
        <v>1</v>
      </c>
      <c r="E524" s="2">
        <v>1</v>
      </c>
      <c r="F524" s="2" t="s">
        <v>106</v>
      </c>
      <c r="G524" s="2" t="s">
        <v>34</v>
      </c>
      <c r="H524" s="2" t="s">
        <v>11</v>
      </c>
      <c r="I524" s="2">
        <v>7025858</v>
      </c>
      <c r="J524" s="2" t="s">
        <v>35</v>
      </c>
      <c r="K524" s="2" t="s">
        <v>36</v>
      </c>
    </row>
    <row r="525" spans="1:11" x14ac:dyDescent="0.2">
      <c r="A525" s="2">
        <v>524</v>
      </c>
      <c r="B525" s="2" t="s">
        <v>9</v>
      </c>
      <c r="C525" s="2">
        <v>2</v>
      </c>
      <c r="D525" s="2">
        <v>1</v>
      </c>
      <c r="E525" s="2">
        <v>1</v>
      </c>
      <c r="F525" s="2" t="s">
        <v>44</v>
      </c>
      <c r="G525" s="2" t="s">
        <v>34</v>
      </c>
      <c r="H525" s="2" t="s">
        <v>11</v>
      </c>
      <c r="I525" s="2">
        <v>6058425</v>
      </c>
      <c r="J525" s="2" t="s">
        <v>141</v>
      </c>
      <c r="K525" s="2" t="s">
        <v>142</v>
      </c>
    </row>
    <row r="526" spans="1:11" x14ac:dyDescent="0.2">
      <c r="A526" s="2">
        <v>525</v>
      </c>
      <c r="B526" s="2" t="s">
        <v>9</v>
      </c>
      <c r="C526" s="2">
        <v>2</v>
      </c>
      <c r="D526" s="2">
        <v>1</v>
      </c>
      <c r="E526" s="2">
        <v>1</v>
      </c>
      <c r="F526" s="2" t="s">
        <v>25</v>
      </c>
      <c r="G526" s="2" t="s">
        <v>52</v>
      </c>
      <c r="H526" s="2" t="s">
        <v>26</v>
      </c>
      <c r="I526" s="2">
        <v>8454756</v>
      </c>
      <c r="J526" s="2" t="s">
        <v>377</v>
      </c>
      <c r="K526" s="2" t="s">
        <v>378</v>
      </c>
    </row>
    <row r="527" spans="1:11" x14ac:dyDescent="0.2">
      <c r="A527" s="2">
        <v>526</v>
      </c>
      <c r="B527" s="2" t="s">
        <v>101</v>
      </c>
      <c r="C527" s="2">
        <v>2</v>
      </c>
      <c r="D527" s="2">
        <v>1</v>
      </c>
      <c r="E527" s="2">
        <v>1</v>
      </c>
      <c r="F527" s="2" t="s">
        <v>537</v>
      </c>
      <c r="G527" s="2" t="s">
        <v>52</v>
      </c>
      <c r="H527" s="2" t="s">
        <v>11</v>
      </c>
      <c r="I527" s="2">
        <v>5529380</v>
      </c>
      <c r="J527" s="2" t="s">
        <v>144</v>
      </c>
      <c r="K527" s="2" t="s">
        <v>145</v>
      </c>
    </row>
    <row r="528" spans="1:11" x14ac:dyDescent="0.2">
      <c r="A528" s="2">
        <v>527</v>
      </c>
      <c r="B528" s="2" t="s">
        <v>9</v>
      </c>
      <c r="C528" s="2">
        <v>1</v>
      </c>
      <c r="D528" s="2">
        <v>1</v>
      </c>
      <c r="E528" s="2">
        <v>0</v>
      </c>
      <c r="F528" s="2" t="s">
        <v>25</v>
      </c>
      <c r="G528" s="2">
        <v>0</v>
      </c>
      <c r="H528" s="2" t="s">
        <v>11</v>
      </c>
      <c r="I528" s="2">
        <v>12580750</v>
      </c>
      <c r="J528" s="2" t="s">
        <v>1858</v>
      </c>
      <c r="K528" s="2" t="s">
        <v>1859</v>
      </c>
    </row>
    <row r="529" spans="1:11" x14ac:dyDescent="0.2">
      <c r="A529" s="2">
        <v>528</v>
      </c>
      <c r="B529" s="2" t="s">
        <v>105</v>
      </c>
      <c r="C529" s="2">
        <v>2</v>
      </c>
      <c r="D529" s="2">
        <v>1</v>
      </c>
      <c r="E529" s="2">
        <v>1</v>
      </c>
      <c r="F529" s="2" t="s">
        <v>166</v>
      </c>
      <c r="G529" s="2" t="s">
        <v>34</v>
      </c>
      <c r="H529" s="2" t="s">
        <v>11</v>
      </c>
      <c r="I529" s="2">
        <v>9829988</v>
      </c>
      <c r="J529" s="2" t="s">
        <v>167</v>
      </c>
      <c r="K529" s="2" t="s">
        <v>168</v>
      </c>
    </row>
    <row r="530" spans="1:11" x14ac:dyDescent="0.2">
      <c r="A530" s="2">
        <v>529</v>
      </c>
      <c r="B530" s="2" t="s">
        <v>9</v>
      </c>
      <c r="C530" s="2">
        <v>2</v>
      </c>
      <c r="D530" s="2">
        <v>1</v>
      </c>
      <c r="E530" s="2">
        <v>1</v>
      </c>
      <c r="F530" s="2" t="s">
        <v>158</v>
      </c>
      <c r="G530" s="2" t="s">
        <v>159</v>
      </c>
      <c r="H530" s="2" t="s">
        <v>11</v>
      </c>
      <c r="I530" s="2">
        <v>5187231</v>
      </c>
      <c r="J530" s="2" t="s">
        <v>160</v>
      </c>
      <c r="K530" s="2" t="s">
        <v>161</v>
      </c>
    </row>
    <row r="531" spans="1:11" x14ac:dyDescent="0.2">
      <c r="A531" s="2">
        <v>530</v>
      </c>
      <c r="B531" s="2" t="s">
        <v>9</v>
      </c>
      <c r="C531" s="2">
        <v>2</v>
      </c>
      <c r="D531" s="2">
        <v>1</v>
      </c>
      <c r="E531" s="2">
        <v>1</v>
      </c>
      <c r="F531" s="2" t="s">
        <v>351</v>
      </c>
      <c r="G531" s="2" t="s">
        <v>594</v>
      </c>
      <c r="H531" s="2" t="s">
        <v>26</v>
      </c>
      <c r="I531" s="2">
        <v>5343900</v>
      </c>
      <c r="J531" s="2" t="s">
        <v>1866</v>
      </c>
      <c r="K531" s="2" t="s">
        <v>1867</v>
      </c>
    </row>
    <row r="532" spans="1:11" x14ac:dyDescent="0.2">
      <c r="A532" s="2">
        <v>531</v>
      </c>
      <c r="B532" s="2" t="s">
        <v>92</v>
      </c>
      <c r="C532" s="2">
        <v>0</v>
      </c>
      <c r="D532" s="2">
        <v>0</v>
      </c>
      <c r="E532" s="2">
        <v>0</v>
      </c>
      <c r="F532" s="2">
        <v>0</v>
      </c>
      <c r="G532" s="2">
        <v>0</v>
      </c>
      <c r="H532" s="2" t="s">
        <v>11</v>
      </c>
      <c r="I532" s="2">
        <v>4654132</v>
      </c>
      <c r="J532" s="2" t="s">
        <v>136</v>
      </c>
      <c r="K532" s="2" t="s">
        <v>137</v>
      </c>
    </row>
    <row r="533" spans="1:11" x14ac:dyDescent="0.2">
      <c r="A533" s="2">
        <v>532</v>
      </c>
      <c r="B533" s="2" t="s">
        <v>92</v>
      </c>
      <c r="C533" s="2">
        <v>1</v>
      </c>
      <c r="D533" s="2">
        <v>0</v>
      </c>
      <c r="E533" s="2">
        <v>1</v>
      </c>
      <c r="F533" s="2">
        <v>0</v>
      </c>
      <c r="G533" s="2" t="s">
        <v>52</v>
      </c>
      <c r="H533" s="2" t="s">
        <v>26</v>
      </c>
      <c r="I533" s="2">
        <v>4273848</v>
      </c>
      <c r="J533" s="2" t="s">
        <v>1873</v>
      </c>
      <c r="K533" s="2" t="s">
        <v>1874</v>
      </c>
    </row>
    <row r="534" spans="1:11" x14ac:dyDescent="0.2">
      <c r="A534" s="2">
        <v>533</v>
      </c>
      <c r="B534" s="2" t="s">
        <v>9</v>
      </c>
      <c r="C534" s="2">
        <v>3</v>
      </c>
      <c r="D534" s="2">
        <v>3</v>
      </c>
      <c r="E534" s="2">
        <v>0</v>
      </c>
      <c r="F534" s="2" t="s">
        <v>1878</v>
      </c>
      <c r="G534" s="2">
        <v>0</v>
      </c>
      <c r="H534" s="2" t="s">
        <v>11</v>
      </c>
      <c r="I534" s="2">
        <v>20049402</v>
      </c>
      <c r="J534" s="2" t="s">
        <v>1879</v>
      </c>
      <c r="K534" s="2" t="s">
        <v>1880</v>
      </c>
    </row>
    <row r="535" spans="1:11" x14ac:dyDescent="0.2">
      <c r="A535" s="2">
        <v>534</v>
      </c>
      <c r="B535" s="2" t="s">
        <v>9</v>
      </c>
      <c r="C535" s="2">
        <v>1</v>
      </c>
      <c r="D535" s="2">
        <v>1</v>
      </c>
      <c r="E535" s="2">
        <v>0</v>
      </c>
      <c r="F535" s="2" t="s">
        <v>10</v>
      </c>
      <c r="G535" s="2">
        <v>0</v>
      </c>
      <c r="H535" s="2" t="s">
        <v>11</v>
      </c>
      <c r="I535" s="2">
        <v>4427686</v>
      </c>
      <c r="J535" s="2" t="s">
        <v>12</v>
      </c>
      <c r="K535" s="2" t="s">
        <v>13</v>
      </c>
    </row>
    <row r="536" spans="1:11" x14ac:dyDescent="0.2">
      <c r="A536" s="2">
        <v>535</v>
      </c>
      <c r="B536" s="2" t="s">
        <v>32</v>
      </c>
      <c r="C536" s="2">
        <v>2</v>
      </c>
      <c r="D536" s="2">
        <v>2</v>
      </c>
      <c r="E536" s="2">
        <v>0</v>
      </c>
      <c r="F536" s="2" t="s">
        <v>1887</v>
      </c>
      <c r="G536" s="2">
        <v>0</v>
      </c>
      <c r="H536" s="2" t="s">
        <v>26</v>
      </c>
      <c r="I536" s="2">
        <v>14650000</v>
      </c>
      <c r="J536" s="2" t="s">
        <v>1888</v>
      </c>
      <c r="K536" s="2" t="s">
        <v>1889</v>
      </c>
    </row>
    <row r="537" spans="1:11" x14ac:dyDescent="0.2">
      <c r="A537" s="2">
        <v>536</v>
      </c>
      <c r="B537" s="2" t="s">
        <v>9</v>
      </c>
      <c r="C537" s="2">
        <v>2</v>
      </c>
      <c r="D537" s="2">
        <v>1</v>
      </c>
      <c r="E537" s="2">
        <v>1</v>
      </c>
      <c r="F537" s="2" t="s">
        <v>25</v>
      </c>
      <c r="G537" s="2" t="s">
        <v>213</v>
      </c>
      <c r="H537" s="2" t="s">
        <v>11</v>
      </c>
      <c r="I537" s="2">
        <v>13102229</v>
      </c>
      <c r="J537" s="2" t="s">
        <v>1391</v>
      </c>
      <c r="K537" s="2" t="s">
        <v>1392</v>
      </c>
    </row>
    <row r="538" spans="1:11" x14ac:dyDescent="0.2">
      <c r="A538" s="2">
        <v>537</v>
      </c>
      <c r="B538" s="2" t="s">
        <v>9</v>
      </c>
      <c r="C538" s="2">
        <v>2</v>
      </c>
      <c r="D538" s="2">
        <v>1</v>
      </c>
      <c r="E538" s="2">
        <v>1</v>
      </c>
      <c r="F538" s="2" t="s">
        <v>33</v>
      </c>
      <c r="G538" s="2" t="s">
        <v>34</v>
      </c>
      <c r="H538" s="2" t="s">
        <v>11</v>
      </c>
      <c r="I538" s="2">
        <v>7309405</v>
      </c>
      <c r="J538" s="2" t="s">
        <v>45</v>
      </c>
      <c r="K538" s="2" t="s">
        <v>46</v>
      </c>
    </row>
    <row r="539" spans="1:11" x14ac:dyDescent="0.2">
      <c r="A539" s="2">
        <v>538</v>
      </c>
      <c r="B539" s="2" t="s">
        <v>92</v>
      </c>
      <c r="C539" s="2">
        <v>2</v>
      </c>
      <c r="D539" s="2">
        <v>1</v>
      </c>
      <c r="E539" s="2">
        <v>1</v>
      </c>
      <c r="F539" s="2" t="s">
        <v>44</v>
      </c>
      <c r="G539" s="2" t="s">
        <v>34</v>
      </c>
      <c r="H539" s="2" t="s">
        <v>11</v>
      </c>
      <c r="I539" s="2">
        <v>5130209</v>
      </c>
      <c r="J539" s="2" t="s">
        <v>141</v>
      </c>
      <c r="K539" s="2" t="s">
        <v>142</v>
      </c>
    </row>
    <row r="540" spans="1:11" x14ac:dyDescent="0.2">
      <c r="A540" s="2">
        <v>539</v>
      </c>
      <c r="B540" s="2" t="s">
        <v>77</v>
      </c>
      <c r="C540" s="2">
        <v>3</v>
      </c>
      <c r="D540" s="2">
        <v>2</v>
      </c>
      <c r="E540" s="2">
        <v>1</v>
      </c>
      <c r="F540" s="2" t="s">
        <v>945</v>
      </c>
      <c r="G540" s="2" t="s">
        <v>34</v>
      </c>
      <c r="H540" s="2" t="s">
        <v>11</v>
      </c>
      <c r="I540" s="2">
        <v>4378733</v>
      </c>
      <c r="J540" s="2" t="s">
        <v>141</v>
      </c>
      <c r="K540" s="2" t="s">
        <v>142</v>
      </c>
    </row>
    <row r="541" spans="1:11" x14ac:dyDescent="0.2">
      <c r="A541" s="2">
        <v>540</v>
      </c>
      <c r="B541" s="2" t="s">
        <v>99</v>
      </c>
      <c r="C541" s="2">
        <v>1</v>
      </c>
      <c r="D541" s="2">
        <v>1</v>
      </c>
      <c r="E541" s="2">
        <v>0</v>
      </c>
      <c r="F541" s="2" t="s">
        <v>65</v>
      </c>
      <c r="G541" s="2">
        <v>0</v>
      </c>
      <c r="H541" s="2" t="s">
        <v>11</v>
      </c>
      <c r="I541" s="2">
        <v>2656104</v>
      </c>
      <c r="J541" s="2" t="s">
        <v>66</v>
      </c>
      <c r="K541" s="2" t="s">
        <v>67</v>
      </c>
    </row>
    <row r="542" spans="1:11" x14ac:dyDescent="0.2">
      <c r="A542" s="2">
        <v>541</v>
      </c>
      <c r="B542" s="2" t="s">
        <v>77</v>
      </c>
      <c r="C542" s="2">
        <v>2</v>
      </c>
      <c r="D542" s="2">
        <v>1</v>
      </c>
      <c r="E542" s="2">
        <v>1</v>
      </c>
      <c r="F542" s="2" t="s">
        <v>341</v>
      </c>
      <c r="G542" s="2" t="s">
        <v>34</v>
      </c>
      <c r="H542" s="2" t="s">
        <v>11</v>
      </c>
      <c r="I542" s="2">
        <v>11166453</v>
      </c>
      <c r="J542" s="2" t="s">
        <v>646</v>
      </c>
      <c r="K542" s="2" t="s">
        <v>647</v>
      </c>
    </row>
    <row r="543" spans="1:11" x14ac:dyDescent="0.2">
      <c r="A543" s="2">
        <v>542</v>
      </c>
      <c r="B543" s="2" t="s">
        <v>50</v>
      </c>
      <c r="C543" s="2">
        <v>2</v>
      </c>
      <c r="D543" s="2">
        <v>1</v>
      </c>
      <c r="E543" s="2">
        <v>1</v>
      </c>
      <c r="F543" s="2" t="s">
        <v>106</v>
      </c>
      <c r="G543" s="2" t="s">
        <v>34</v>
      </c>
      <c r="H543" s="2" t="s">
        <v>11</v>
      </c>
      <c r="I543" s="2">
        <v>5846081</v>
      </c>
      <c r="J543" s="2" t="s">
        <v>141</v>
      </c>
      <c r="K543" s="2" t="s">
        <v>142</v>
      </c>
    </row>
    <row r="544" spans="1:11" x14ac:dyDescent="0.2">
      <c r="A544" s="2">
        <v>543</v>
      </c>
      <c r="B544" s="2" t="s">
        <v>105</v>
      </c>
      <c r="C544" s="2">
        <v>1</v>
      </c>
      <c r="D544" s="2">
        <v>1</v>
      </c>
      <c r="E544" s="2">
        <v>0</v>
      </c>
      <c r="F544" s="2" t="s">
        <v>25</v>
      </c>
      <c r="G544" s="2">
        <v>0</v>
      </c>
      <c r="H544" s="2" t="s">
        <v>11</v>
      </c>
      <c r="I544" s="2">
        <v>6906624</v>
      </c>
      <c r="J544" s="2" t="s">
        <v>153</v>
      </c>
      <c r="K544" s="2" t="s">
        <v>154</v>
      </c>
    </row>
    <row r="545" spans="1:11" x14ac:dyDescent="0.2">
      <c r="A545" s="2">
        <v>544</v>
      </c>
      <c r="B545" s="2" t="s">
        <v>143</v>
      </c>
      <c r="C545" s="2">
        <v>0</v>
      </c>
      <c r="D545" s="2">
        <v>0</v>
      </c>
      <c r="E545" s="2">
        <v>0</v>
      </c>
      <c r="F545" s="2">
        <v>0</v>
      </c>
      <c r="G545" s="2">
        <v>0</v>
      </c>
      <c r="H545" s="2" t="s">
        <v>11</v>
      </c>
      <c r="I545" s="2">
        <v>8184778</v>
      </c>
      <c r="J545" s="2" t="s">
        <v>1915</v>
      </c>
      <c r="K545" s="2" t="s">
        <v>1916</v>
      </c>
    </row>
    <row r="546" spans="1:11" x14ac:dyDescent="0.2">
      <c r="A546" s="2">
        <v>545</v>
      </c>
      <c r="B546" s="2" t="s">
        <v>9</v>
      </c>
      <c r="C546" s="2">
        <v>2</v>
      </c>
      <c r="D546" s="2">
        <v>0</v>
      </c>
      <c r="E546" s="2">
        <v>2</v>
      </c>
      <c r="F546" s="2">
        <v>0</v>
      </c>
      <c r="G546" s="2" t="s">
        <v>1918</v>
      </c>
      <c r="H546" s="2" t="s">
        <v>26</v>
      </c>
      <c r="I546" s="2">
        <v>4000000</v>
      </c>
      <c r="J546" s="2" t="s">
        <v>1919</v>
      </c>
      <c r="K546" s="2" t="s">
        <v>1920</v>
      </c>
    </row>
    <row r="547" spans="1:11" x14ac:dyDescent="0.2">
      <c r="A547" s="2">
        <v>546</v>
      </c>
      <c r="B547" s="2" t="s">
        <v>64</v>
      </c>
      <c r="C547" s="2">
        <v>2</v>
      </c>
      <c r="D547" s="2">
        <v>1</v>
      </c>
      <c r="E547" s="2">
        <v>1</v>
      </c>
      <c r="F547" s="2" t="s">
        <v>341</v>
      </c>
      <c r="G547" s="2" t="s">
        <v>34</v>
      </c>
      <c r="H547" s="2" t="s">
        <v>11</v>
      </c>
      <c r="I547" s="2">
        <v>5225748</v>
      </c>
      <c r="J547" s="2" t="s">
        <v>141</v>
      </c>
      <c r="K547" s="2" t="s">
        <v>142</v>
      </c>
    </row>
    <row r="548" spans="1:11" x14ac:dyDescent="0.2">
      <c r="A548" s="2">
        <v>547</v>
      </c>
      <c r="B548" s="2" t="s">
        <v>9</v>
      </c>
      <c r="C548" s="2">
        <v>2</v>
      </c>
      <c r="D548" s="2">
        <v>1</v>
      </c>
      <c r="E548" s="2">
        <v>1</v>
      </c>
      <c r="F548" s="2" t="s">
        <v>896</v>
      </c>
      <c r="G548" s="2" t="s">
        <v>897</v>
      </c>
      <c r="H548" s="2" t="s">
        <v>11</v>
      </c>
      <c r="I548" s="2">
        <v>7101945</v>
      </c>
      <c r="J548" s="2" t="s">
        <v>1006</v>
      </c>
      <c r="K548" s="2" t="s">
        <v>1007</v>
      </c>
    </row>
    <row r="549" spans="1:11" x14ac:dyDescent="0.2">
      <c r="A549" s="2">
        <v>548</v>
      </c>
      <c r="B549" s="2" t="s">
        <v>85</v>
      </c>
      <c r="C549" s="2">
        <v>2</v>
      </c>
      <c r="D549" s="2">
        <v>1</v>
      </c>
      <c r="E549" s="2">
        <v>1</v>
      </c>
      <c r="F549" s="2" t="s">
        <v>467</v>
      </c>
      <c r="G549" s="2" t="s">
        <v>34</v>
      </c>
      <c r="H549" s="2" t="s">
        <v>11</v>
      </c>
      <c r="I549" s="2">
        <v>4251277</v>
      </c>
      <c r="J549" s="2" t="s">
        <v>363</v>
      </c>
      <c r="K549" s="2" t="s">
        <v>364</v>
      </c>
    </row>
    <row r="550" spans="1:11" x14ac:dyDescent="0.2">
      <c r="A550" s="2">
        <v>549</v>
      </c>
      <c r="B550" s="2" t="s">
        <v>101</v>
      </c>
      <c r="C550" s="2">
        <v>2</v>
      </c>
      <c r="D550" s="2">
        <v>1</v>
      </c>
      <c r="E550" s="2">
        <v>1</v>
      </c>
      <c r="F550" s="2" t="s">
        <v>537</v>
      </c>
      <c r="G550" s="2" t="s">
        <v>594</v>
      </c>
      <c r="H550" s="2" t="s">
        <v>11</v>
      </c>
      <c r="I550" s="2">
        <v>4868103</v>
      </c>
      <c r="J550" s="2" t="s">
        <v>1379</v>
      </c>
      <c r="K550" s="2" t="s">
        <v>1380</v>
      </c>
    </row>
    <row r="551" spans="1:11" x14ac:dyDescent="0.2">
      <c r="A551" s="2">
        <v>550</v>
      </c>
      <c r="B551" s="2" t="s">
        <v>17</v>
      </c>
      <c r="C551" s="2">
        <v>2</v>
      </c>
      <c r="D551" s="2">
        <v>1</v>
      </c>
      <c r="E551" s="2">
        <v>1</v>
      </c>
      <c r="F551" s="2" t="s">
        <v>158</v>
      </c>
      <c r="G551" s="2" t="s">
        <v>159</v>
      </c>
      <c r="H551" s="2" t="s">
        <v>26</v>
      </c>
      <c r="I551" s="2">
        <v>7503311</v>
      </c>
      <c r="J551" s="2" t="s">
        <v>160</v>
      </c>
      <c r="K551" s="2" t="s">
        <v>161</v>
      </c>
    </row>
    <row r="552" spans="1:11" x14ac:dyDescent="0.2">
      <c r="A552" s="2">
        <v>551</v>
      </c>
      <c r="B552" s="2" t="s">
        <v>101</v>
      </c>
      <c r="C552" s="2">
        <v>2</v>
      </c>
      <c r="D552" s="2">
        <v>1</v>
      </c>
      <c r="E552" s="2">
        <v>1</v>
      </c>
      <c r="F552" s="2" t="s">
        <v>524</v>
      </c>
      <c r="G552" s="2" t="s">
        <v>34</v>
      </c>
      <c r="H552" s="2" t="s">
        <v>11</v>
      </c>
      <c r="I552" s="2">
        <v>16792376</v>
      </c>
      <c r="J552" s="2" t="s">
        <v>35</v>
      </c>
      <c r="K552" s="2" t="s">
        <v>36</v>
      </c>
    </row>
    <row r="553" spans="1:11" x14ac:dyDescent="0.2">
      <c r="A553" s="2">
        <v>552</v>
      </c>
      <c r="B553" s="2" t="s">
        <v>101</v>
      </c>
      <c r="C553" s="2">
        <v>1</v>
      </c>
      <c r="D553" s="2">
        <v>1</v>
      </c>
      <c r="E553" s="2">
        <v>0</v>
      </c>
      <c r="F553" s="2" t="s">
        <v>25</v>
      </c>
      <c r="G553" s="2">
        <v>0</v>
      </c>
      <c r="H553" s="2" t="s">
        <v>26</v>
      </c>
      <c r="I553" s="2">
        <v>8775074</v>
      </c>
      <c r="J553" s="2" t="s">
        <v>1940</v>
      </c>
      <c r="K553" s="2" t="s">
        <v>1941</v>
      </c>
    </row>
    <row r="554" spans="1:11" x14ac:dyDescent="0.2">
      <c r="A554" s="2">
        <v>553</v>
      </c>
      <c r="B554" s="2" t="s">
        <v>101</v>
      </c>
      <c r="C554" s="2">
        <v>1</v>
      </c>
      <c r="D554" s="2">
        <v>1</v>
      </c>
      <c r="E554" s="2">
        <v>0</v>
      </c>
      <c r="F554" s="2" t="s">
        <v>25</v>
      </c>
      <c r="G554" s="2">
        <v>0</v>
      </c>
      <c r="H554" s="2" t="s">
        <v>11</v>
      </c>
      <c r="I554" s="2">
        <v>5020523</v>
      </c>
      <c r="J554" s="2" t="s">
        <v>1106</v>
      </c>
      <c r="K554" s="2" t="s">
        <v>1107</v>
      </c>
    </row>
    <row r="555" spans="1:11" x14ac:dyDescent="0.2">
      <c r="A555" s="2">
        <v>554</v>
      </c>
      <c r="B555" s="2" t="s">
        <v>101</v>
      </c>
      <c r="C555" s="2">
        <v>1</v>
      </c>
      <c r="D555" s="2">
        <v>0</v>
      </c>
      <c r="E555" s="2">
        <v>1</v>
      </c>
      <c r="F555" s="2">
        <v>0</v>
      </c>
      <c r="G555" s="2" t="s">
        <v>897</v>
      </c>
      <c r="H555" s="2" t="s">
        <v>11</v>
      </c>
      <c r="I555" s="2">
        <v>2788169</v>
      </c>
      <c r="J555" s="2" t="s">
        <v>1947</v>
      </c>
      <c r="K555" s="2" t="s">
        <v>1948</v>
      </c>
    </row>
    <row r="556" spans="1:11" x14ac:dyDescent="0.2">
      <c r="A556" s="2">
        <v>555</v>
      </c>
      <c r="B556" s="2" t="s">
        <v>9</v>
      </c>
      <c r="C556" s="2">
        <v>3</v>
      </c>
      <c r="D556" s="2">
        <v>2</v>
      </c>
      <c r="E556" s="2">
        <v>1</v>
      </c>
      <c r="F556" s="2" t="s">
        <v>71</v>
      </c>
      <c r="G556" s="2" t="s">
        <v>52</v>
      </c>
      <c r="H556" s="2" t="s">
        <v>11</v>
      </c>
      <c r="I556" s="2">
        <v>4230273</v>
      </c>
      <c r="J556" s="2" t="s">
        <v>454</v>
      </c>
      <c r="K556" s="2" t="s">
        <v>455</v>
      </c>
    </row>
    <row r="557" spans="1:11" x14ac:dyDescent="0.2">
      <c r="A557" s="2">
        <v>556</v>
      </c>
      <c r="B557" s="2" t="s">
        <v>101</v>
      </c>
      <c r="C557" s="2">
        <v>2</v>
      </c>
      <c r="D557" s="2">
        <v>1</v>
      </c>
      <c r="E557" s="2">
        <v>1</v>
      </c>
      <c r="F557" s="2" t="s">
        <v>341</v>
      </c>
      <c r="G557" s="2" t="s">
        <v>34</v>
      </c>
      <c r="H557" s="2" t="s">
        <v>11</v>
      </c>
      <c r="I557" s="2">
        <v>5368572</v>
      </c>
      <c r="J557" s="2" t="s">
        <v>279</v>
      </c>
      <c r="K557" s="2" t="s">
        <v>280</v>
      </c>
    </row>
    <row r="558" spans="1:11" x14ac:dyDescent="0.2">
      <c r="A558" s="2">
        <v>557</v>
      </c>
      <c r="B558" s="2" t="s">
        <v>101</v>
      </c>
      <c r="C558" s="2">
        <v>2</v>
      </c>
      <c r="D558" s="2">
        <v>1</v>
      </c>
      <c r="E558" s="2">
        <v>1</v>
      </c>
      <c r="F558" s="2" t="s">
        <v>25</v>
      </c>
      <c r="G558" s="2" t="s">
        <v>79</v>
      </c>
      <c r="H558" s="2" t="s">
        <v>11</v>
      </c>
      <c r="I558" s="2">
        <v>6051038</v>
      </c>
      <c r="J558" s="2" t="s">
        <v>19</v>
      </c>
      <c r="K558" s="2" t="s">
        <v>20</v>
      </c>
    </row>
    <row r="559" spans="1:11" x14ac:dyDescent="0.2">
      <c r="A559" s="2">
        <v>558</v>
      </c>
      <c r="B559" s="2" t="s">
        <v>32</v>
      </c>
      <c r="C559" s="2">
        <v>2</v>
      </c>
      <c r="D559" s="2">
        <v>1</v>
      </c>
      <c r="E559" s="2">
        <v>1</v>
      </c>
      <c r="F559" s="2" t="s">
        <v>341</v>
      </c>
      <c r="G559" s="2" t="s">
        <v>34</v>
      </c>
      <c r="H559" s="2" t="s">
        <v>11</v>
      </c>
      <c r="I559" s="2">
        <v>4702490</v>
      </c>
      <c r="J559" s="2" t="s">
        <v>131</v>
      </c>
      <c r="K559" s="2" t="s">
        <v>132</v>
      </c>
    </row>
    <row r="560" spans="1:11" x14ac:dyDescent="0.2">
      <c r="A560" s="2">
        <v>559</v>
      </c>
      <c r="B560" s="2" t="s">
        <v>50</v>
      </c>
      <c r="C560" s="2">
        <v>2</v>
      </c>
      <c r="D560" s="2">
        <v>1</v>
      </c>
      <c r="E560" s="2">
        <v>1</v>
      </c>
      <c r="F560" s="2" t="s">
        <v>123</v>
      </c>
      <c r="G560" s="2" t="s">
        <v>124</v>
      </c>
      <c r="H560" s="2" t="s">
        <v>11</v>
      </c>
      <c r="I560" s="2">
        <v>3880626</v>
      </c>
      <c r="J560" s="2" t="s">
        <v>577</v>
      </c>
      <c r="K560" s="2" t="s">
        <v>578</v>
      </c>
    </row>
    <row r="561" spans="1:11" x14ac:dyDescent="0.2">
      <c r="A561" s="2">
        <v>560</v>
      </c>
      <c r="B561" s="2" t="s">
        <v>9</v>
      </c>
      <c r="C561" s="2">
        <v>4</v>
      </c>
      <c r="D561" s="2">
        <v>2</v>
      </c>
      <c r="E561" s="2">
        <v>2</v>
      </c>
      <c r="F561" s="2" t="s">
        <v>71</v>
      </c>
      <c r="G561" s="2" t="s">
        <v>823</v>
      </c>
      <c r="H561" s="2" t="s">
        <v>26</v>
      </c>
      <c r="I561" s="2">
        <v>8100843</v>
      </c>
      <c r="J561" s="2" t="s">
        <v>1124</v>
      </c>
      <c r="K561" s="2" t="s">
        <v>1125</v>
      </c>
    </row>
    <row r="562" spans="1:11" x14ac:dyDescent="0.2">
      <c r="A562" s="2">
        <v>561</v>
      </c>
      <c r="B562" s="2" t="s">
        <v>85</v>
      </c>
      <c r="C562" s="2">
        <v>2</v>
      </c>
      <c r="D562" s="2">
        <v>1</v>
      </c>
      <c r="E562" s="2">
        <v>1</v>
      </c>
      <c r="F562" s="2" t="s">
        <v>467</v>
      </c>
      <c r="G562" s="2" t="s">
        <v>34</v>
      </c>
      <c r="H562" s="2" t="s">
        <v>11</v>
      </c>
      <c r="I562" s="2">
        <v>4585699</v>
      </c>
      <c r="J562" s="2" t="s">
        <v>363</v>
      </c>
      <c r="K562" s="2" t="s">
        <v>364</v>
      </c>
    </row>
    <row r="563" spans="1:11" x14ac:dyDescent="0.2">
      <c r="A563" s="2">
        <v>562</v>
      </c>
      <c r="B563" s="2" t="s">
        <v>77</v>
      </c>
      <c r="C563" s="2">
        <v>2</v>
      </c>
      <c r="D563" s="2">
        <v>1</v>
      </c>
      <c r="E563" s="2">
        <v>1</v>
      </c>
      <c r="F563" s="2" t="s">
        <v>273</v>
      </c>
      <c r="G563" s="2" t="s">
        <v>34</v>
      </c>
      <c r="H563" s="2" t="s">
        <v>11</v>
      </c>
      <c r="I563" s="2">
        <v>5157683</v>
      </c>
      <c r="J563" s="2" t="s">
        <v>201</v>
      </c>
      <c r="K563" s="2" t="s">
        <v>202</v>
      </c>
    </row>
    <row r="564" spans="1:11" x14ac:dyDescent="0.2">
      <c r="A564" s="2">
        <v>563</v>
      </c>
      <c r="B564" s="2" t="s">
        <v>101</v>
      </c>
      <c r="C564" s="2">
        <v>2</v>
      </c>
      <c r="D564" s="2">
        <v>1</v>
      </c>
      <c r="E564" s="2">
        <v>1</v>
      </c>
      <c r="F564" s="2" t="s">
        <v>273</v>
      </c>
      <c r="G564" s="2" t="s">
        <v>34</v>
      </c>
      <c r="H564" s="2" t="s">
        <v>11</v>
      </c>
      <c r="I564" s="2">
        <v>4853258</v>
      </c>
      <c r="J564" s="2" t="s">
        <v>201</v>
      </c>
      <c r="K564" s="2" t="s">
        <v>202</v>
      </c>
    </row>
    <row r="565" spans="1:11" x14ac:dyDescent="0.2">
      <c r="A565" s="2">
        <v>564</v>
      </c>
      <c r="B565" s="2" t="s">
        <v>143</v>
      </c>
      <c r="C565" s="2">
        <v>3</v>
      </c>
      <c r="D565" s="2">
        <v>2</v>
      </c>
      <c r="E565" s="2">
        <v>1</v>
      </c>
      <c r="F565" s="2" t="s">
        <v>1978</v>
      </c>
      <c r="G565" s="2" t="s">
        <v>654</v>
      </c>
      <c r="H565" s="2" t="s">
        <v>11</v>
      </c>
      <c r="I565" s="2">
        <v>26471247</v>
      </c>
      <c r="J565" s="2" t="s">
        <v>1979</v>
      </c>
      <c r="K565" s="2" t="s">
        <v>1980</v>
      </c>
    </row>
    <row r="566" spans="1:11" x14ac:dyDescent="0.2">
      <c r="A566" s="2">
        <v>565</v>
      </c>
      <c r="B566" s="2" t="s">
        <v>85</v>
      </c>
      <c r="C566" s="2">
        <v>0</v>
      </c>
      <c r="D566" s="2">
        <v>0</v>
      </c>
      <c r="E566" s="2">
        <v>0</v>
      </c>
      <c r="F566" s="2">
        <v>0</v>
      </c>
      <c r="G566" s="2">
        <v>0</v>
      </c>
      <c r="H566" s="2" t="s">
        <v>26</v>
      </c>
      <c r="I566" s="2">
        <v>6868646</v>
      </c>
      <c r="J566" s="2" t="s">
        <v>214</v>
      </c>
      <c r="K566" s="2" t="s">
        <v>215</v>
      </c>
    </row>
    <row r="567" spans="1:11" x14ac:dyDescent="0.2">
      <c r="A567" s="2">
        <v>566</v>
      </c>
      <c r="B567" s="2" t="s">
        <v>85</v>
      </c>
      <c r="C567" s="2">
        <v>1</v>
      </c>
      <c r="D567" s="2">
        <v>1</v>
      </c>
      <c r="E567" s="2">
        <v>0</v>
      </c>
      <c r="F567" s="2" t="s">
        <v>25</v>
      </c>
      <c r="G567" s="2">
        <v>0</v>
      </c>
      <c r="H567" s="2" t="s">
        <v>11</v>
      </c>
      <c r="I567" s="2">
        <v>11183557</v>
      </c>
      <c r="J567" s="2" t="s">
        <v>1987</v>
      </c>
      <c r="K567" s="2" t="s">
        <v>1988</v>
      </c>
    </row>
    <row r="568" spans="1:11" x14ac:dyDescent="0.2">
      <c r="A568" s="2">
        <v>567</v>
      </c>
      <c r="B568" s="2" t="s">
        <v>9</v>
      </c>
      <c r="C568" s="2">
        <v>0</v>
      </c>
      <c r="D568" s="2">
        <v>0</v>
      </c>
      <c r="E568" s="2">
        <v>0</v>
      </c>
      <c r="F568" s="2">
        <v>0</v>
      </c>
      <c r="G568" s="2">
        <v>0</v>
      </c>
      <c r="H568" s="2" t="s">
        <v>11</v>
      </c>
      <c r="I568" s="2">
        <v>5012269</v>
      </c>
      <c r="J568" s="2" t="s">
        <v>1992</v>
      </c>
      <c r="K568" s="2" t="s">
        <v>1993</v>
      </c>
    </row>
    <row r="569" spans="1:11" x14ac:dyDescent="0.2">
      <c r="A569" s="2">
        <v>568</v>
      </c>
      <c r="B569" s="2" t="s">
        <v>64</v>
      </c>
      <c r="C569" s="2">
        <v>2</v>
      </c>
      <c r="D569" s="2">
        <v>1</v>
      </c>
      <c r="E569" s="2">
        <v>1</v>
      </c>
      <c r="F569" s="2" t="s">
        <v>123</v>
      </c>
      <c r="G569" s="2" t="s">
        <v>124</v>
      </c>
      <c r="H569" s="2" t="s">
        <v>11</v>
      </c>
      <c r="I569" s="2">
        <v>7516285</v>
      </c>
      <c r="J569" s="2" t="s">
        <v>125</v>
      </c>
      <c r="K569" s="2" t="s">
        <v>126</v>
      </c>
    </row>
    <row r="570" spans="1:11" x14ac:dyDescent="0.2">
      <c r="A570" s="2">
        <v>569</v>
      </c>
      <c r="B570" s="2" t="s">
        <v>17</v>
      </c>
      <c r="C570" s="2">
        <v>1</v>
      </c>
      <c r="D570" s="2">
        <v>1</v>
      </c>
      <c r="E570" s="2">
        <v>0</v>
      </c>
      <c r="F570" s="2" t="s">
        <v>93</v>
      </c>
      <c r="G570" s="2">
        <v>0</v>
      </c>
      <c r="H570" s="2" t="s">
        <v>11</v>
      </c>
      <c r="I570" s="2">
        <v>10393675</v>
      </c>
      <c r="J570" s="2" t="s">
        <v>233</v>
      </c>
      <c r="K570" s="2" t="s">
        <v>234</v>
      </c>
    </row>
    <row r="571" spans="1:11" x14ac:dyDescent="0.2">
      <c r="A571" s="2">
        <v>570</v>
      </c>
      <c r="B571" s="2" t="s">
        <v>32</v>
      </c>
      <c r="C571" s="2">
        <v>2</v>
      </c>
      <c r="D571" s="2">
        <v>1</v>
      </c>
      <c r="E571" s="2">
        <v>1</v>
      </c>
      <c r="F571" s="2" t="s">
        <v>106</v>
      </c>
      <c r="G571" s="2" t="s">
        <v>34</v>
      </c>
      <c r="H571" s="2" t="s">
        <v>11</v>
      </c>
      <c r="I571" s="2">
        <v>4201905</v>
      </c>
      <c r="J571" s="2" t="s">
        <v>153</v>
      </c>
      <c r="K571" s="2" t="s">
        <v>154</v>
      </c>
    </row>
    <row r="572" spans="1:11" x14ac:dyDescent="0.2">
      <c r="A572" s="2">
        <v>571</v>
      </c>
      <c r="B572" s="2" t="s">
        <v>143</v>
      </c>
      <c r="C572" s="2">
        <v>2</v>
      </c>
      <c r="D572" s="2">
        <v>1</v>
      </c>
      <c r="E572" s="2">
        <v>1</v>
      </c>
      <c r="F572" s="2" t="s">
        <v>467</v>
      </c>
      <c r="G572" s="2" t="s">
        <v>34</v>
      </c>
      <c r="H572" s="2" t="s">
        <v>11</v>
      </c>
      <c r="I572" s="2">
        <v>8225995</v>
      </c>
      <c r="J572" s="2" t="s">
        <v>363</v>
      </c>
      <c r="K572" s="2" t="s">
        <v>364</v>
      </c>
    </row>
    <row r="573" spans="1:11" x14ac:dyDescent="0.2">
      <c r="A573" s="2">
        <v>572</v>
      </c>
      <c r="B573" s="2" t="s">
        <v>117</v>
      </c>
      <c r="C573" s="2">
        <v>2</v>
      </c>
      <c r="D573" s="2">
        <v>1</v>
      </c>
      <c r="E573" s="2">
        <v>1</v>
      </c>
      <c r="F573" s="2" t="s">
        <v>44</v>
      </c>
      <c r="G573" s="2" t="s">
        <v>34</v>
      </c>
      <c r="H573" s="2" t="s">
        <v>11</v>
      </c>
      <c r="I573" s="2">
        <v>3168898</v>
      </c>
      <c r="J573" s="2" t="s">
        <v>141</v>
      </c>
      <c r="K573" s="2" t="s">
        <v>142</v>
      </c>
    </row>
    <row r="574" spans="1:11" x14ac:dyDescent="0.2">
      <c r="A574" s="2">
        <v>573</v>
      </c>
      <c r="B574" s="2" t="s">
        <v>101</v>
      </c>
      <c r="C574" s="2">
        <v>4</v>
      </c>
      <c r="D574" s="2">
        <v>3</v>
      </c>
      <c r="E574" s="2">
        <v>1</v>
      </c>
      <c r="F574" s="2" t="s">
        <v>2011</v>
      </c>
      <c r="G574" s="2" t="s">
        <v>34</v>
      </c>
      <c r="H574" s="2" t="s">
        <v>11</v>
      </c>
      <c r="I574" s="2">
        <v>16415231</v>
      </c>
      <c r="J574" s="2" t="s">
        <v>141</v>
      </c>
      <c r="K574" s="2" t="s">
        <v>142</v>
      </c>
    </row>
    <row r="575" spans="1:11" x14ac:dyDescent="0.2">
      <c r="A575" s="2">
        <v>574</v>
      </c>
      <c r="B575" s="2" t="s">
        <v>64</v>
      </c>
      <c r="C575" s="2">
        <v>2</v>
      </c>
      <c r="D575" s="2">
        <v>1</v>
      </c>
      <c r="E575" s="2">
        <v>1</v>
      </c>
      <c r="F575" s="2" t="s">
        <v>896</v>
      </c>
      <c r="G575" s="2" t="s">
        <v>897</v>
      </c>
      <c r="H575" s="2" t="s">
        <v>11</v>
      </c>
      <c r="I575" s="2">
        <v>5500000</v>
      </c>
      <c r="J575" s="2" t="s">
        <v>1006</v>
      </c>
      <c r="K575" s="2" t="s">
        <v>1007</v>
      </c>
    </row>
    <row r="576" spans="1:11" x14ac:dyDescent="0.2">
      <c r="A576" s="2">
        <v>575</v>
      </c>
      <c r="B576" s="2" t="s">
        <v>9</v>
      </c>
      <c r="C576" s="2">
        <v>2</v>
      </c>
      <c r="D576" s="2">
        <v>1</v>
      </c>
      <c r="E576" s="2">
        <v>1</v>
      </c>
      <c r="F576" s="2" t="s">
        <v>44</v>
      </c>
      <c r="G576" s="2" t="s">
        <v>34</v>
      </c>
      <c r="H576" s="2" t="s">
        <v>11</v>
      </c>
      <c r="I576" s="2">
        <v>8518224</v>
      </c>
      <c r="J576" s="2" t="s">
        <v>141</v>
      </c>
      <c r="K576" s="2" t="s">
        <v>142</v>
      </c>
    </row>
    <row r="577" spans="1:11" x14ac:dyDescent="0.2">
      <c r="A577" s="2">
        <v>576</v>
      </c>
      <c r="B577" s="2" t="s">
        <v>9</v>
      </c>
      <c r="C577" s="2">
        <v>2</v>
      </c>
      <c r="D577" s="2">
        <v>2</v>
      </c>
      <c r="E577" s="2">
        <v>0</v>
      </c>
      <c r="F577" s="2" t="s">
        <v>71</v>
      </c>
      <c r="G577" s="2">
        <v>0</v>
      </c>
      <c r="H577" s="2" t="s">
        <v>11</v>
      </c>
      <c r="I577" s="2">
        <v>5610378</v>
      </c>
      <c r="J577" s="2" t="s">
        <v>1106</v>
      </c>
      <c r="K577" s="2" t="s">
        <v>1107</v>
      </c>
    </row>
    <row r="578" spans="1:11" x14ac:dyDescent="0.2">
      <c r="A578" s="2">
        <v>577</v>
      </c>
      <c r="B578" s="2" t="s">
        <v>9</v>
      </c>
      <c r="C578" s="2">
        <v>1</v>
      </c>
      <c r="D578" s="2">
        <v>1</v>
      </c>
      <c r="E578" s="2">
        <v>0</v>
      </c>
      <c r="F578" s="2" t="s">
        <v>25</v>
      </c>
      <c r="G578" s="2">
        <v>0</v>
      </c>
      <c r="H578" s="2" t="s">
        <v>11</v>
      </c>
      <c r="I578" s="2">
        <v>17755345</v>
      </c>
      <c r="J578" s="2" t="s">
        <v>2018</v>
      </c>
      <c r="K578" s="2" t="s">
        <v>2019</v>
      </c>
    </row>
    <row r="579" spans="1:11" x14ac:dyDescent="0.2">
      <c r="A579" s="2">
        <v>578</v>
      </c>
      <c r="B579" s="2" t="s">
        <v>50</v>
      </c>
      <c r="C579" s="2">
        <v>2</v>
      </c>
      <c r="D579" s="2">
        <v>1</v>
      </c>
      <c r="E579" s="2">
        <v>1</v>
      </c>
      <c r="F579" s="2" t="s">
        <v>2021</v>
      </c>
      <c r="G579" s="2" t="s">
        <v>352</v>
      </c>
      <c r="H579" s="2" t="s">
        <v>11</v>
      </c>
      <c r="I579" s="2">
        <v>10349822</v>
      </c>
      <c r="J579" s="2" t="s">
        <v>2022</v>
      </c>
      <c r="K579" s="2" t="s">
        <v>2023</v>
      </c>
    </row>
    <row r="580" spans="1:11" x14ac:dyDescent="0.2">
      <c r="A580" s="2">
        <v>579</v>
      </c>
      <c r="B580" s="2" t="s">
        <v>24</v>
      </c>
      <c r="C580" s="2">
        <v>1</v>
      </c>
      <c r="D580" s="2">
        <v>1</v>
      </c>
      <c r="E580" s="2">
        <v>0</v>
      </c>
      <c r="F580" s="2" t="s">
        <v>25</v>
      </c>
      <c r="G580" s="2">
        <v>0</v>
      </c>
      <c r="H580" s="2" t="s">
        <v>11</v>
      </c>
      <c r="I580" s="2">
        <v>11499371</v>
      </c>
      <c r="J580" s="2" t="s">
        <v>2026</v>
      </c>
      <c r="K580" s="2" t="s">
        <v>2027</v>
      </c>
    </row>
    <row r="581" spans="1:11" x14ac:dyDescent="0.2">
      <c r="A581" s="2">
        <v>580</v>
      </c>
      <c r="B581" s="2" t="s">
        <v>9</v>
      </c>
      <c r="C581" s="2">
        <v>1</v>
      </c>
      <c r="D581" s="2">
        <v>0</v>
      </c>
      <c r="E581" s="2">
        <v>1</v>
      </c>
      <c r="F581" s="2">
        <v>0</v>
      </c>
      <c r="G581" s="2" t="s">
        <v>34</v>
      </c>
      <c r="H581" s="2" t="s">
        <v>11</v>
      </c>
      <c r="I581" s="2">
        <v>3500000</v>
      </c>
      <c r="J581" s="2" t="s">
        <v>416</v>
      </c>
      <c r="K581" s="2" t="s">
        <v>417</v>
      </c>
    </row>
    <row r="582" spans="1:11" x14ac:dyDescent="0.2">
      <c r="A582" s="2">
        <v>581</v>
      </c>
      <c r="B582" s="2" t="s">
        <v>85</v>
      </c>
      <c r="C582" s="2">
        <v>2</v>
      </c>
      <c r="D582" s="2">
        <v>1</v>
      </c>
      <c r="E582" s="2">
        <v>1</v>
      </c>
      <c r="F582" s="2" t="s">
        <v>44</v>
      </c>
      <c r="G582" s="2" t="s">
        <v>34</v>
      </c>
      <c r="H582" s="2" t="s">
        <v>11</v>
      </c>
      <c r="I582" s="2">
        <v>7564739</v>
      </c>
      <c r="J582" s="2" t="s">
        <v>141</v>
      </c>
      <c r="K582" s="2" t="s">
        <v>142</v>
      </c>
    </row>
    <row r="583" spans="1:11" x14ac:dyDescent="0.2">
      <c r="A583" s="2">
        <v>582</v>
      </c>
      <c r="B583" s="2" t="s">
        <v>9</v>
      </c>
      <c r="C583" s="2">
        <v>3</v>
      </c>
      <c r="D583" s="2">
        <v>2</v>
      </c>
      <c r="E583" s="2">
        <v>1</v>
      </c>
      <c r="F583" s="2" t="s">
        <v>40</v>
      </c>
      <c r="G583" s="2" t="s">
        <v>34</v>
      </c>
      <c r="H583" s="2" t="s">
        <v>11</v>
      </c>
      <c r="I583" s="2">
        <v>6405827</v>
      </c>
      <c r="J583" s="2" t="s">
        <v>141</v>
      </c>
      <c r="K583" s="2" t="s">
        <v>142</v>
      </c>
    </row>
    <row r="584" spans="1:11" x14ac:dyDescent="0.2">
      <c r="A584" s="2">
        <v>583</v>
      </c>
      <c r="B584" s="2" t="s">
        <v>9</v>
      </c>
      <c r="C584" s="2">
        <v>1</v>
      </c>
      <c r="D584" s="2">
        <v>0</v>
      </c>
      <c r="E584" s="2">
        <v>1</v>
      </c>
      <c r="F584" s="2">
        <v>0</v>
      </c>
      <c r="G584" s="2" t="s">
        <v>213</v>
      </c>
      <c r="H584" s="2" t="s">
        <v>26</v>
      </c>
      <c r="I584" s="2">
        <v>6362000</v>
      </c>
      <c r="J584" s="2" t="s">
        <v>1124</v>
      </c>
      <c r="K584" s="2" t="s">
        <v>1125</v>
      </c>
    </row>
    <row r="585" spans="1:11" x14ac:dyDescent="0.2">
      <c r="A585" s="2">
        <v>584</v>
      </c>
      <c r="B585" s="2" t="s">
        <v>24</v>
      </c>
      <c r="C585" s="2">
        <v>4</v>
      </c>
      <c r="D585" s="2">
        <v>2</v>
      </c>
      <c r="E585" s="2">
        <v>2</v>
      </c>
      <c r="F585" s="2" t="s">
        <v>2043</v>
      </c>
      <c r="G585" s="2" t="s">
        <v>985</v>
      </c>
      <c r="H585" s="2" t="s">
        <v>11</v>
      </c>
      <c r="I585" s="2">
        <v>15352843</v>
      </c>
      <c r="J585" s="2" t="s">
        <v>144</v>
      </c>
      <c r="K585" s="2" t="s">
        <v>145</v>
      </c>
    </row>
    <row r="586" spans="1:11" x14ac:dyDescent="0.2">
      <c r="A586" s="2">
        <v>585</v>
      </c>
      <c r="B586" s="2" t="s">
        <v>17</v>
      </c>
      <c r="C586" s="2">
        <v>2</v>
      </c>
      <c r="D586" s="2">
        <v>1</v>
      </c>
      <c r="E586" s="2">
        <v>1</v>
      </c>
      <c r="F586" s="2" t="s">
        <v>25</v>
      </c>
      <c r="G586" s="2" t="s">
        <v>79</v>
      </c>
      <c r="H586" s="2" t="s">
        <v>11</v>
      </c>
      <c r="I586" s="2">
        <v>16027438</v>
      </c>
      <c r="J586" s="2" t="s">
        <v>58</v>
      </c>
      <c r="K586" s="2" t="s">
        <v>59</v>
      </c>
    </row>
    <row r="587" spans="1:11" x14ac:dyDescent="0.2">
      <c r="A587" s="2">
        <v>586</v>
      </c>
      <c r="B587" s="2" t="s">
        <v>24</v>
      </c>
      <c r="C587" s="2">
        <v>1</v>
      </c>
      <c r="D587" s="2">
        <v>1</v>
      </c>
      <c r="E587" s="2">
        <v>0</v>
      </c>
      <c r="F587" s="2" t="s">
        <v>351</v>
      </c>
      <c r="G587" s="2">
        <v>0</v>
      </c>
      <c r="H587" s="2" t="s">
        <v>26</v>
      </c>
      <c r="I587" s="2">
        <v>23489765</v>
      </c>
      <c r="J587" s="2" t="s">
        <v>2050</v>
      </c>
      <c r="K587" s="2" t="s">
        <v>2051</v>
      </c>
    </row>
    <row r="588" spans="1:11" x14ac:dyDescent="0.2">
      <c r="A588" s="2">
        <v>587</v>
      </c>
      <c r="B588" s="2" t="s">
        <v>24</v>
      </c>
      <c r="C588" s="2">
        <v>3</v>
      </c>
      <c r="D588" s="2">
        <v>1</v>
      </c>
      <c r="E588" s="2">
        <v>2</v>
      </c>
      <c r="F588" s="2" t="s">
        <v>25</v>
      </c>
      <c r="G588" s="2" t="s">
        <v>985</v>
      </c>
      <c r="H588" s="2" t="s">
        <v>11</v>
      </c>
      <c r="I588" s="2">
        <v>17463309</v>
      </c>
      <c r="J588" s="2" t="s">
        <v>346</v>
      </c>
      <c r="K588" s="2" t="s">
        <v>347</v>
      </c>
    </row>
    <row r="589" spans="1:11" x14ac:dyDescent="0.2">
      <c r="A589" s="2">
        <v>588</v>
      </c>
      <c r="B589" s="2" t="s">
        <v>32</v>
      </c>
      <c r="C589" s="2">
        <v>2</v>
      </c>
      <c r="D589" s="2">
        <v>2</v>
      </c>
      <c r="E589" s="2">
        <v>0</v>
      </c>
      <c r="F589" s="2" t="s">
        <v>1238</v>
      </c>
      <c r="G589" s="2">
        <v>0</v>
      </c>
      <c r="H589" s="2" t="s">
        <v>11</v>
      </c>
      <c r="I589" s="2">
        <v>18295068</v>
      </c>
      <c r="J589" s="2" t="s">
        <v>722</v>
      </c>
      <c r="K589" s="2" t="s">
        <v>723</v>
      </c>
    </row>
    <row r="590" spans="1:11" x14ac:dyDescent="0.2">
      <c r="A590" s="2">
        <v>589</v>
      </c>
      <c r="B590" s="2" t="s">
        <v>85</v>
      </c>
      <c r="C590" s="2">
        <v>3</v>
      </c>
      <c r="D590" s="2">
        <v>2</v>
      </c>
      <c r="E590" s="2">
        <v>1</v>
      </c>
      <c r="F590" s="2" t="s">
        <v>40</v>
      </c>
      <c r="G590" s="2" t="s">
        <v>34</v>
      </c>
      <c r="H590" s="2" t="s">
        <v>11</v>
      </c>
      <c r="I590" s="2">
        <v>11723943</v>
      </c>
      <c r="J590" s="2" t="s">
        <v>141</v>
      </c>
      <c r="K590" s="2" t="s">
        <v>142</v>
      </c>
    </row>
    <row r="591" spans="1:11" x14ac:dyDescent="0.2">
      <c r="A591" s="2">
        <v>590</v>
      </c>
      <c r="B591" s="2" t="s">
        <v>85</v>
      </c>
      <c r="C591" s="2">
        <v>2</v>
      </c>
      <c r="D591" s="2">
        <v>1</v>
      </c>
      <c r="E591" s="2">
        <v>1</v>
      </c>
      <c r="F591" s="2" t="s">
        <v>341</v>
      </c>
      <c r="G591" s="2" t="s">
        <v>34</v>
      </c>
      <c r="H591" s="2" t="s">
        <v>11</v>
      </c>
      <c r="I591" s="2">
        <v>5611724</v>
      </c>
      <c r="J591" s="2" t="s">
        <v>35</v>
      </c>
      <c r="K591" s="2" t="s">
        <v>36</v>
      </c>
    </row>
    <row r="592" spans="1:11" x14ac:dyDescent="0.2">
      <c r="A592" s="2">
        <v>591</v>
      </c>
      <c r="B592" s="2" t="s">
        <v>9</v>
      </c>
      <c r="C592" s="2">
        <v>2</v>
      </c>
      <c r="D592" s="2">
        <v>2</v>
      </c>
      <c r="E592" s="2">
        <v>0</v>
      </c>
      <c r="F592" s="2" t="s">
        <v>2066</v>
      </c>
      <c r="G592" s="2">
        <v>0</v>
      </c>
      <c r="H592" s="2" t="s">
        <v>11</v>
      </c>
      <c r="I592" s="2">
        <v>5303724</v>
      </c>
      <c r="J592" s="2" t="s">
        <v>1452</v>
      </c>
      <c r="K592" s="2" t="s">
        <v>1453</v>
      </c>
    </row>
    <row r="593" spans="1:11" x14ac:dyDescent="0.2">
      <c r="A593" s="2">
        <v>592</v>
      </c>
      <c r="B593" s="2" t="s">
        <v>101</v>
      </c>
      <c r="C593" s="2">
        <v>2</v>
      </c>
      <c r="D593" s="2">
        <v>1</v>
      </c>
      <c r="E593" s="2">
        <v>1</v>
      </c>
      <c r="F593" s="2" t="s">
        <v>467</v>
      </c>
      <c r="G593" s="2" t="s">
        <v>34</v>
      </c>
      <c r="H593" s="2" t="s">
        <v>11</v>
      </c>
      <c r="I593" s="2">
        <v>4372597</v>
      </c>
      <c r="J593" s="2" t="s">
        <v>486</v>
      </c>
      <c r="K593" s="2" t="s">
        <v>487</v>
      </c>
    </row>
    <row r="594" spans="1:11" x14ac:dyDescent="0.2">
      <c r="A594" s="2">
        <v>593</v>
      </c>
      <c r="B594" s="2" t="s">
        <v>9</v>
      </c>
      <c r="C594" s="2">
        <v>1</v>
      </c>
      <c r="D594" s="2">
        <v>1</v>
      </c>
      <c r="E594" s="2">
        <v>0</v>
      </c>
      <c r="F594" s="2" t="s">
        <v>65</v>
      </c>
      <c r="G594" s="2">
        <v>0</v>
      </c>
      <c r="H594" s="2" t="s">
        <v>11</v>
      </c>
      <c r="I594" s="2">
        <v>3131438</v>
      </c>
      <c r="J594" s="2" t="s">
        <v>66</v>
      </c>
      <c r="K594" s="2" t="s">
        <v>67</v>
      </c>
    </row>
    <row r="595" spans="1:11" x14ac:dyDescent="0.2">
      <c r="A595" s="2">
        <v>594</v>
      </c>
      <c r="B595" s="2" t="s">
        <v>24</v>
      </c>
      <c r="C595" s="2">
        <v>0</v>
      </c>
      <c r="D595" s="2">
        <v>0</v>
      </c>
      <c r="E595" s="2">
        <v>0</v>
      </c>
      <c r="F595" s="2">
        <v>0</v>
      </c>
      <c r="G595" s="2">
        <v>0</v>
      </c>
      <c r="H595" s="2" t="s">
        <v>11</v>
      </c>
      <c r="I595" s="2">
        <v>4901096</v>
      </c>
      <c r="J595" s="2" t="s">
        <v>2050</v>
      </c>
      <c r="K595" s="2" t="s">
        <v>2051</v>
      </c>
    </row>
    <row r="596" spans="1:11" x14ac:dyDescent="0.2">
      <c r="A596" s="2">
        <v>595</v>
      </c>
      <c r="B596" s="2" t="s">
        <v>24</v>
      </c>
      <c r="C596" s="2">
        <v>1</v>
      </c>
      <c r="D596" s="2">
        <v>1</v>
      </c>
      <c r="E596" s="2">
        <v>0</v>
      </c>
      <c r="F596" s="2" t="s">
        <v>25</v>
      </c>
      <c r="G596" s="2">
        <v>0</v>
      </c>
      <c r="H596" s="2" t="s">
        <v>11</v>
      </c>
      <c r="I596" s="2">
        <v>9247491</v>
      </c>
      <c r="J596" s="2" t="s">
        <v>263</v>
      </c>
      <c r="K596" s="2" t="s">
        <v>264</v>
      </c>
    </row>
    <row r="597" spans="1:11" x14ac:dyDescent="0.2">
      <c r="A597" s="2">
        <v>596</v>
      </c>
      <c r="B597" s="2" t="s">
        <v>105</v>
      </c>
      <c r="C597" s="2">
        <v>3</v>
      </c>
      <c r="D597" s="2">
        <v>1</v>
      </c>
      <c r="E597" s="2">
        <v>2</v>
      </c>
      <c r="F597" s="2" t="s">
        <v>537</v>
      </c>
      <c r="G597" s="2" t="s">
        <v>985</v>
      </c>
      <c r="H597" s="2" t="s">
        <v>11</v>
      </c>
      <c r="I597" s="2">
        <v>6500575</v>
      </c>
      <c r="J597" s="2" t="s">
        <v>2078</v>
      </c>
      <c r="K597" s="2" t="s">
        <v>2079</v>
      </c>
    </row>
    <row r="598" spans="1:11" x14ac:dyDescent="0.2">
      <c r="A598" s="2">
        <v>597</v>
      </c>
      <c r="B598" s="2" t="s">
        <v>9</v>
      </c>
      <c r="C598" s="2">
        <v>2</v>
      </c>
      <c r="D598" s="2">
        <v>1</v>
      </c>
      <c r="E598" s="2">
        <v>1</v>
      </c>
      <c r="F598" s="2" t="s">
        <v>44</v>
      </c>
      <c r="G598" s="2" t="s">
        <v>34</v>
      </c>
      <c r="H598" s="2" t="s">
        <v>11</v>
      </c>
      <c r="I598" s="2">
        <v>4221563</v>
      </c>
      <c r="J598" s="2" t="s">
        <v>141</v>
      </c>
      <c r="K598" s="2" t="s">
        <v>142</v>
      </c>
    </row>
    <row r="599" spans="1:11" x14ac:dyDescent="0.2">
      <c r="A599" s="2">
        <v>598</v>
      </c>
      <c r="B599" s="2" t="s">
        <v>9</v>
      </c>
      <c r="C599" s="2">
        <v>2</v>
      </c>
      <c r="D599" s="2">
        <v>1</v>
      </c>
      <c r="E599" s="2">
        <v>1</v>
      </c>
      <c r="F599" s="2" t="s">
        <v>2086</v>
      </c>
      <c r="G599" s="2" t="s">
        <v>124</v>
      </c>
      <c r="H599" s="2" t="s">
        <v>11</v>
      </c>
      <c r="I599" s="2">
        <v>4334149</v>
      </c>
      <c r="J599" s="2" t="s">
        <v>2087</v>
      </c>
      <c r="K599" s="2" t="s">
        <v>2088</v>
      </c>
    </row>
    <row r="600" spans="1:11" x14ac:dyDescent="0.2">
      <c r="A600" s="2">
        <v>599</v>
      </c>
      <c r="B600" s="2" t="s">
        <v>85</v>
      </c>
      <c r="C600" s="2">
        <v>2</v>
      </c>
      <c r="D600" s="2">
        <v>1</v>
      </c>
      <c r="E600" s="2">
        <v>1</v>
      </c>
      <c r="F600" s="2" t="s">
        <v>1339</v>
      </c>
      <c r="G600" s="2" t="s">
        <v>34</v>
      </c>
      <c r="H600" s="2" t="s">
        <v>11</v>
      </c>
      <c r="I600" s="2">
        <v>5370705</v>
      </c>
      <c r="J600" s="2" t="s">
        <v>1142</v>
      </c>
      <c r="K600" s="2" t="s">
        <v>1143</v>
      </c>
    </row>
    <row r="601" spans="1:11" x14ac:dyDescent="0.2">
      <c r="A601" s="2">
        <v>600</v>
      </c>
      <c r="B601" s="2" t="s">
        <v>85</v>
      </c>
      <c r="C601" s="2">
        <v>1</v>
      </c>
      <c r="D601" s="2">
        <v>1</v>
      </c>
      <c r="E601" s="2">
        <v>0</v>
      </c>
      <c r="F601" s="2" t="s">
        <v>1329</v>
      </c>
      <c r="G601" s="2">
        <v>0</v>
      </c>
      <c r="H601" s="2" t="s">
        <v>11</v>
      </c>
      <c r="I601" s="2">
        <v>4499619</v>
      </c>
      <c r="J601" s="2" t="s">
        <v>479</v>
      </c>
      <c r="K601" s="2" t="s">
        <v>480</v>
      </c>
    </row>
    <row r="602" spans="1:11" x14ac:dyDescent="0.2">
      <c r="A602" s="2">
        <v>601</v>
      </c>
      <c r="B602" s="2" t="s">
        <v>17</v>
      </c>
      <c r="C602" s="2">
        <v>1</v>
      </c>
      <c r="D602" s="2">
        <v>1</v>
      </c>
      <c r="E602" s="2">
        <v>0</v>
      </c>
      <c r="F602" s="2" t="s">
        <v>25</v>
      </c>
      <c r="G602" s="2">
        <v>0</v>
      </c>
      <c r="H602" s="2" t="s">
        <v>11</v>
      </c>
      <c r="I602" s="2">
        <v>4865092</v>
      </c>
      <c r="J602" s="2" t="s">
        <v>53</v>
      </c>
      <c r="K602" s="2" t="s">
        <v>54</v>
      </c>
    </row>
    <row r="603" spans="1:11" x14ac:dyDescent="0.2">
      <c r="A603" s="2">
        <v>602</v>
      </c>
      <c r="B603" s="2" t="s">
        <v>24</v>
      </c>
      <c r="C603" s="2">
        <v>1</v>
      </c>
      <c r="D603" s="2">
        <v>0</v>
      </c>
      <c r="E603" s="2">
        <v>1</v>
      </c>
      <c r="F603" s="2">
        <v>0</v>
      </c>
      <c r="G603" s="2" t="s">
        <v>124</v>
      </c>
      <c r="H603" s="2" t="s">
        <v>11</v>
      </c>
      <c r="I603" s="2">
        <v>4314488</v>
      </c>
      <c r="J603" s="2" t="s">
        <v>191</v>
      </c>
      <c r="K603" s="2" t="s">
        <v>192</v>
      </c>
    </row>
    <row r="604" spans="1:11" x14ac:dyDescent="0.2">
      <c r="A604" s="2">
        <v>603</v>
      </c>
      <c r="B604" s="2" t="s">
        <v>64</v>
      </c>
      <c r="C604" s="2">
        <v>1</v>
      </c>
      <c r="D604" s="2">
        <v>1</v>
      </c>
      <c r="E604" s="2">
        <v>0</v>
      </c>
      <c r="F604" s="2" t="s">
        <v>25</v>
      </c>
      <c r="G604" s="2">
        <v>0</v>
      </c>
      <c r="H604" s="2" t="s">
        <v>11</v>
      </c>
      <c r="I604" s="2">
        <v>3078271</v>
      </c>
      <c r="J604" s="2" t="s">
        <v>1106</v>
      </c>
      <c r="K604" s="2" t="s">
        <v>1107</v>
      </c>
    </row>
    <row r="605" spans="1:11" x14ac:dyDescent="0.2">
      <c r="A605" s="2">
        <v>604</v>
      </c>
      <c r="B605" s="2" t="s">
        <v>92</v>
      </c>
      <c r="C605" s="2">
        <v>1</v>
      </c>
      <c r="D605" s="2">
        <v>1</v>
      </c>
      <c r="E605" s="2">
        <v>0</v>
      </c>
      <c r="F605" s="2" t="s">
        <v>25</v>
      </c>
      <c r="G605" s="2">
        <v>0</v>
      </c>
      <c r="H605" s="2" t="s">
        <v>11</v>
      </c>
      <c r="I605" s="2">
        <v>3905970</v>
      </c>
      <c r="J605" s="2" t="s">
        <v>53</v>
      </c>
      <c r="K605" s="2" t="s">
        <v>54</v>
      </c>
    </row>
    <row r="606" spans="1:11" x14ac:dyDescent="0.2">
      <c r="A606" s="2">
        <v>605</v>
      </c>
      <c r="B606" s="2" t="s">
        <v>64</v>
      </c>
      <c r="C606" s="2">
        <v>2</v>
      </c>
      <c r="D606" s="2">
        <v>1</v>
      </c>
      <c r="E606" s="2">
        <v>1</v>
      </c>
      <c r="F606" s="2" t="s">
        <v>106</v>
      </c>
      <c r="G606" s="2" t="s">
        <v>34</v>
      </c>
      <c r="H606" s="2" t="s">
        <v>11</v>
      </c>
      <c r="I606" s="2">
        <v>9510007</v>
      </c>
      <c r="J606" s="2" t="s">
        <v>45</v>
      </c>
      <c r="K606" s="2" t="s">
        <v>46</v>
      </c>
    </row>
    <row r="607" spans="1:11" x14ac:dyDescent="0.2">
      <c r="A607" s="2">
        <v>606</v>
      </c>
      <c r="B607" s="2" t="s">
        <v>24</v>
      </c>
      <c r="C607" s="2">
        <v>3</v>
      </c>
      <c r="D607" s="2">
        <v>2</v>
      </c>
      <c r="E607" s="2">
        <v>1</v>
      </c>
      <c r="F607" s="2" t="s">
        <v>2110</v>
      </c>
      <c r="G607" s="2" t="s">
        <v>34</v>
      </c>
      <c r="H607" s="2" t="s">
        <v>11</v>
      </c>
      <c r="I607" s="2">
        <v>5579793</v>
      </c>
      <c r="J607" s="2" t="s">
        <v>45</v>
      </c>
      <c r="K607" s="2" t="s">
        <v>46</v>
      </c>
    </row>
    <row r="608" spans="1:11" x14ac:dyDescent="0.2">
      <c r="A608" s="2">
        <v>607</v>
      </c>
      <c r="B608" s="2" t="s">
        <v>92</v>
      </c>
      <c r="C608" s="2">
        <v>2</v>
      </c>
      <c r="D608" s="2">
        <v>1</v>
      </c>
      <c r="E608" s="2">
        <v>1</v>
      </c>
      <c r="F608" s="2" t="s">
        <v>341</v>
      </c>
      <c r="G608" s="2" t="s">
        <v>34</v>
      </c>
      <c r="H608" s="2" t="s">
        <v>11</v>
      </c>
      <c r="I608" s="2">
        <v>8788867</v>
      </c>
      <c r="J608" s="2" t="s">
        <v>131</v>
      </c>
      <c r="K608" s="2" t="s">
        <v>132</v>
      </c>
    </row>
    <row r="609" spans="1:11" x14ac:dyDescent="0.2">
      <c r="A609" s="2">
        <v>608</v>
      </c>
      <c r="B609" s="2" t="s">
        <v>92</v>
      </c>
      <c r="C609" s="2">
        <v>2</v>
      </c>
      <c r="D609" s="2">
        <v>1</v>
      </c>
      <c r="E609" s="2">
        <v>1</v>
      </c>
      <c r="F609" s="2" t="s">
        <v>44</v>
      </c>
      <c r="G609" s="2" t="s">
        <v>34</v>
      </c>
      <c r="H609" s="2" t="s">
        <v>11</v>
      </c>
      <c r="I609" s="2">
        <v>6348525</v>
      </c>
      <c r="J609" s="2" t="s">
        <v>141</v>
      </c>
      <c r="K609" s="2" t="s">
        <v>142</v>
      </c>
    </row>
    <row r="610" spans="1:11" x14ac:dyDescent="0.2">
      <c r="A610" s="2">
        <v>609</v>
      </c>
      <c r="B610" s="2" t="s">
        <v>92</v>
      </c>
      <c r="C610" s="2">
        <v>1</v>
      </c>
      <c r="D610" s="2">
        <v>1</v>
      </c>
      <c r="E610" s="2">
        <v>0</v>
      </c>
      <c r="F610" s="2" t="s">
        <v>25</v>
      </c>
      <c r="G610" s="2">
        <v>0</v>
      </c>
      <c r="H610" s="2" t="s">
        <v>11</v>
      </c>
      <c r="I610" s="2">
        <v>4313321</v>
      </c>
      <c r="J610" s="2" t="s">
        <v>1046</v>
      </c>
      <c r="K610" s="2" t="s">
        <v>1047</v>
      </c>
    </row>
    <row r="611" spans="1:11" x14ac:dyDescent="0.2">
      <c r="A611" s="2">
        <v>610</v>
      </c>
      <c r="B611" s="2" t="s">
        <v>9</v>
      </c>
      <c r="C611" s="2">
        <v>0</v>
      </c>
      <c r="D611" s="2">
        <v>0</v>
      </c>
      <c r="E611" s="2">
        <v>0</v>
      </c>
      <c r="F611" s="2">
        <v>0</v>
      </c>
      <c r="G611" s="2">
        <v>0</v>
      </c>
      <c r="H611" s="2" t="s">
        <v>11</v>
      </c>
      <c r="I611" s="2">
        <v>1606845</v>
      </c>
      <c r="J611" s="2" t="s">
        <v>646</v>
      </c>
      <c r="K611" s="2" t="s">
        <v>647</v>
      </c>
    </row>
    <row r="612" spans="1:11" x14ac:dyDescent="0.2">
      <c r="A612" s="2">
        <v>611</v>
      </c>
      <c r="B612" s="2" t="s">
        <v>9</v>
      </c>
      <c r="C612" s="2">
        <v>2</v>
      </c>
      <c r="D612" s="2">
        <v>1</v>
      </c>
      <c r="E612" s="2">
        <v>1</v>
      </c>
      <c r="F612" s="2" t="s">
        <v>44</v>
      </c>
      <c r="G612" s="2" t="s">
        <v>34</v>
      </c>
      <c r="H612" s="2" t="s">
        <v>11</v>
      </c>
      <c r="I612" s="2">
        <v>7421993</v>
      </c>
      <c r="J612" s="2" t="s">
        <v>45</v>
      </c>
      <c r="K612" s="2" t="s">
        <v>46</v>
      </c>
    </row>
    <row r="613" spans="1:11" x14ac:dyDescent="0.2">
      <c r="A613" s="2">
        <v>612</v>
      </c>
      <c r="B613" s="2" t="s">
        <v>9</v>
      </c>
      <c r="C613" s="2">
        <v>2</v>
      </c>
      <c r="D613" s="2">
        <v>1</v>
      </c>
      <c r="E613" s="2">
        <v>1</v>
      </c>
      <c r="F613" s="2" t="s">
        <v>44</v>
      </c>
      <c r="G613" s="2" t="s">
        <v>34</v>
      </c>
      <c r="H613" s="2" t="s">
        <v>11</v>
      </c>
      <c r="I613" s="2">
        <v>7880214</v>
      </c>
      <c r="J613" s="2" t="s">
        <v>669</v>
      </c>
      <c r="K613" s="2" t="s">
        <v>670</v>
      </c>
    </row>
    <row r="614" spans="1:11" x14ac:dyDescent="0.2">
      <c r="A614" s="2">
        <v>613</v>
      </c>
      <c r="B614" s="2" t="s">
        <v>101</v>
      </c>
      <c r="C614" s="2">
        <v>2</v>
      </c>
      <c r="D614" s="2">
        <v>1</v>
      </c>
      <c r="E614" s="2">
        <v>1</v>
      </c>
      <c r="F614" s="2" t="s">
        <v>106</v>
      </c>
      <c r="G614" s="2" t="s">
        <v>34</v>
      </c>
      <c r="H614" s="2" t="s">
        <v>11</v>
      </c>
      <c r="I614" s="2">
        <v>5248523</v>
      </c>
      <c r="J614" s="2" t="s">
        <v>45</v>
      </c>
      <c r="K614" s="2" t="s">
        <v>46</v>
      </c>
    </row>
    <row r="615" spans="1:11" x14ac:dyDescent="0.2">
      <c r="A615" s="2">
        <v>614</v>
      </c>
      <c r="B615" s="2" t="s">
        <v>101</v>
      </c>
      <c r="C615" s="2">
        <v>2</v>
      </c>
      <c r="D615" s="2">
        <v>1</v>
      </c>
      <c r="E615" s="2">
        <v>1</v>
      </c>
      <c r="F615" s="2" t="s">
        <v>123</v>
      </c>
      <c r="G615" s="2" t="s">
        <v>124</v>
      </c>
      <c r="H615" s="2" t="s">
        <v>11</v>
      </c>
      <c r="I615" s="2">
        <v>3718828</v>
      </c>
      <c r="J615" s="2" t="s">
        <v>2132</v>
      </c>
      <c r="K615" s="2" t="s">
        <v>2133</v>
      </c>
    </row>
    <row r="616" spans="1:11" x14ac:dyDescent="0.2">
      <c r="A616" s="2">
        <v>615</v>
      </c>
      <c r="B616" s="2" t="s">
        <v>9</v>
      </c>
      <c r="C616" s="2">
        <v>2</v>
      </c>
      <c r="D616" s="2">
        <v>1</v>
      </c>
      <c r="E616" s="2">
        <v>1</v>
      </c>
      <c r="F616" s="2" t="s">
        <v>896</v>
      </c>
      <c r="G616" s="2" t="s">
        <v>897</v>
      </c>
      <c r="H616" s="2" t="s">
        <v>11</v>
      </c>
      <c r="I616" s="2">
        <v>3201794</v>
      </c>
      <c r="J616" s="2" t="s">
        <v>2137</v>
      </c>
      <c r="K616" s="2" t="s">
        <v>2138</v>
      </c>
    </row>
    <row r="617" spans="1:11" x14ac:dyDescent="0.2">
      <c r="A617" s="2">
        <v>616</v>
      </c>
      <c r="B617" s="2" t="s">
        <v>243</v>
      </c>
      <c r="C617" s="2">
        <v>2</v>
      </c>
      <c r="D617" s="2">
        <v>1</v>
      </c>
      <c r="E617" s="2">
        <v>1</v>
      </c>
      <c r="F617" s="2" t="s">
        <v>123</v>
      </c>
      <c r="G617" s="2" t="s">
        <v>124</v>
      </c>
      <c r="H617" s="2" t="s">
        <v>11</v>
      </c>
      <c r="I617" s="2">
        <v>3540752</v>
      </c>
      <c r="J617" s="2" t="s">
        <v>2132</v>
      </c>
      <c r="K617" s="2" t="s">
        <v>2133</v>
      </c>
    </row>
    <row r="618" spans="1:11" x14ac:dyDescent="0.2">
      <c r="A618" s="2">
        <v>617</v>
      </c>
      <c r="B618" s="2" t="s">
        <v>24</v>
      </c>
      <c r="C618" s="2">
        <v>1</v>
      </c>
      <c r="D618" s="2">
        <v>1</v>
      </c>
      <c r="E618" s="2">
        <v>0</v>
      </c>
      <c r="F618" s="2" t="s">
        <v>25</v>
      </c>
      <c r="G618" s="2">
        <v>0</v>
      </c>
      <c r="H618" s="2" t="s">
        <v>11</v>
      </c>
      <c r="I618" s="2">
        <v>3718614</v>
      </c>
      <c r="J618" s="2" t="s">
        <v>153</v>
      </c>
      <c r="K618" s="2" t="s">
        <v>154</v>
      </c>
    </row>
    <row r="619" spans="1:11" x14ac:dyDescent="0.2">
      <c r="A619" s="2">
        <v>618</v>
      </c>
      <c r="B619" s="2" t="s">
        <v>101</v>
      </c>
      <c r="C619" s="2">
        <v>3</v>
      </c>
      <c r="D619" s="2">
        <v>2</v>
      </c>
      <c r="E619" s="2">
        <v>1</v>
      </c>
      <c r="F619" s="2" t="s">
        <v>341</v>
      </c>
      <c r="G619" s="2" t="s">
        <v>34</v>
      </c>
      <c r="H619" s="2" t="s">
        <v>11</v>
      </c>
      <c r="I619" s="2">
        <v>8669223</v>
      </c>
      <c r="J619" s="2" t="s">
        <v>131</v>
      </c>
      <c r="K619" s="2" t="s">
        <v>132</v>
      </c>
    </row>
    <row r="620" spans="1:11" x14ac:dyDescent="0.2">
      <c r="A620" s="2">
        <v>619</v>
      </c>
      <c r="B620" s="2" t="s">
        <v>9</v>
      </c>
      <c r="C620" s="2">
        <v>3</v>
      </c>
      <c r="D620" s="2">
        <v>2</v>
      </c>
      <c r="E620" s="2">
        <v>1</v>
      </c>
      <c r="F620" s="2" t="s">
        <v>945</v>
      </c>
      <c r="G620" s="2" t="s">
        <v>34</v>
      </c>
      <c r="H620" s="2" t="s">
        <v>11</v>
      </c>
      <c r="I620" s="2">
        <v>14540061</v>
      </c>
      <c r="J620" s="2" t="s">
        <v>486</v>
      </c>
      <c r="K620" s="2" t="s">
        <v>487</v>
      </c>
    </row>
    <row r="621" spans="1:11" x14ac:dyDescent="0.2">
      <c r="A621" s="2">
        <v>620</v>
      </c>
      <c r="B621" s="2" t="s">
        <v>212</v>
      </c>
      <c r="C621" s="2">
        <v>2</v>
      </c>
      <c r="D621" s="2">
        <v>1</v>
      </c>
      <c r="E621" s="2">
        <v>1</v>
      </c>
      <c r="F621" s="2" t="s">
        <v>341</v>
      </c>
      <c r="G621" s="2" t="s">
        <v>34</v>
      </c>
      <c r="H621" s="2" t="s">
        <v>11</v>
      </c>
      <c r="I621" s="2">
        <v>11397954</v>
      </c>
      <c r="J621" s="2" t="s">
        <v>646</v>
      </c>
      <c r="K621" s="2" t="s">
        <v>647</v>
      </c>
    </row>
    <row r="622" spans="1:11" x14ac:dyDescent="0.2">
      <c r="A622" s="2">
        <v>621</v>
      </c>
      <c r="B622" s="2" t="s">
        <v>85</v>
      </c>
      <c r="C622" s="2">
        <v>1</v>
      </c>
      <c r="D622" s="2">
        <v>1</v>
      </c>
      <c r="E622" s="2">
        <v>0</v>
      </c>
      <c r="F622" s="2" t="s">
        <v>123</v>
      </c>
      <c r="G622" s="2">
        <v>0</v>
      </c>
      <c r="H622" s="2" t="s">
        <v>11</v>
      </c>
      <c r="I622" s="2">
        <v>15636635</v>
      </c>
      <c r="J622" s="2" t="s">
        <v>125</v>
      </c>
      <c r="K622" s="2" t="s">
        <v>126</v>
      </c>
    </row>
    <row r="623" spans="1:11" x14ac:dyDescent="0.2">
      <c r="A623" s="2">
        <v>622</v>
      </c>
      <c r="B623" s="2" t="s">
        <v>101</v>
      </c>
      <c r="C623" s="2">
        <v>2</v>
      </c>
      <c r="D623" s="2">
        <v>1</v>
      </c>
      <c r="E623" s="2">
        <v>1</v>
      </c>
      <c r="F623" s="2" t="s">
        <v>123</v>
      </c>
      <c r="G623" s="2" t="s">
        <v>124</v>
      </c>
      <c r="H623" s="2" t="s">
        <v>11</v>
      </c>
      <c r="I623" s="2">
        <v>11679020</v>
      </c>
      <c r="J623" s="2" t="s">
        <v>125</v>
      </c>
      <c r="K623" s="2" t="s">
        <v>126</v>
      </c>
    </row>
    <row r="624" spans="1:11" x14ac:dyDescent="0.2">
      <c r="A624" s="2">
        <v>623</v>
      </c>
      <c r="B624" s="2" t="s">
        <v>9</v>
      </c>
      <c r="C624" s="2">
        <v>2</v>
      </c>
      <c r="D624" s="2">
        <v>1</v>
      </c>
      <c r="E624" s="2">
        <v>1</v>
      </c>
      <c r="F624" s="2" t="s">
        <v>467</v>
      </c>
      <c r="G624" s="2" t="s">
        <v>34</v>
      </c>
      <c r="H624" s="2" t="s">
        <v>11</v>
      </c>
      <c r="I624" s="2">
        <v>7472323</v>
      </c>
      <c r="J624" s="2" t="s">
        <v>45</v>
      </c>
      <c r="K624" s="2" t="s">
        <v>46</v>
      </c>
    </row>
    <row r="625" spans="1:11" x14ac:dyDescent="0.2">
      <c r="A625" s="2">
        <v>624</v>
      </c>
      <c r="B625" s="2" t="s">
        <v>143</v>
      </c>
      <c r="C625" s="2">
        <v>1</v>
      </c>
      <c r="D625" s="2">
        <v>1</v>
      </c>
      <c r="E625" s="2">
        <v>0</v>
      </c>
      <c r="F625" s="2" t="s">
        <v>65</v>
      </c>
      <c r="G625" s="2">
        <v>0</v>
      </c>
      <c r="H625" s="2" t="s">
        <v>11</v>
      </c>
      <c r="I625" s="2">
        <v>4484635</v>
      </c>
      <c r="J625" s="2" t="s">
        <v>66</v>
      </c>
      <c r="K625" s="2" t="s">
        <v>67</v>
      </c>
    </row>
    <row r="626" spans="1:11" x14ac:dyDescent="0.2">
      <c r="A626" s="2">
        <v>625</v>
      </c>
      <c r="B626" s="2" t="s">
        <v>143</v>
      </c>
      <c r="C626" s="2">
        <v>1</v>
      </c>
      <c r="D626" s="2">
        <v>1</v>
      </c>
      <c r="E626" s="2">
        <v>0</v>
      </c>
      <c r="F626" s="2" t="s">
        <v>65</v>
      </c>
      <c r="G626" s="2">
        <v>0</v>
      </c>
      <c r="H626" s="2" t="s">
        <v>11</v>
      </c>
      <c r="I626" s="2">
        <v>3712788</v>
      </c>
      <c r="J626" s="2" t="s">
        <v>66</v>
      </c>
      <c r="K626" s="2" t="s">
        <v>67</v>
      </c>
    </row>
    <row r="627" spans="1:11" x14ac:dyDescent="0.2">
      <c r="A627" s="2">
        <v>626</v>
      </c>
      <c r="B627" s="2" t="s">
        <v>17</v>
      </c>
      <c r="C627" s="2">
        <v>2</v>
      </c>
      <c r="D627" s="2">
        <v>1</v>
      </c>
      <c r="E627" s="2">
        <v>1</v>
      </c>
      <c r="F627" s="2" t="s">
        <v>44</v>
      </c>
      <c r="G627" s="2" t="s">
        <v>34</v>
      </c>
      <c r="H627" s="2" t="s">
        <v>11</v>
      </c>
      <c r="I627" s="2">
        <v>5192932</v>
      </c>
      <c r="J627" s="2" t="s">
        <v>141</v>
      </c>
      <c r="K627" s="2" t="s">
        <v>142</v>
      </c>
    </row>
    <row r="628" spans="1:11" x14ac:dyDescent="0.2">
      <c r="A628" s="2">
        <v>627</v>
      </c>
      <c r="B628" s="2" t="s">
        <v>9</v>
      </c>
      <c r="C628" s="2">
        <v>1</v>
      </c>
      <c r="D628" s="2">
        <v>1</v>
      </c>
      <c r="E628" s="2">
        <v>0</v>
      </c>
      <c r="F628" s="2" t="s">
        <v>2169</v>
      </c>
      <c r="G628" s="2">
        <v>0</v>
      </c>
      <c r="H628" s="2" t="s">
        <v>11</v>
      </c>
      <c r="I628" s="2">
        <v>13258032</v>
      </c>
      <c r="J628" s="2" t="s">
        <v>2170</v>
      </c>
      <c r="K628" s="2" t="s">
        <v>2171</v>
      </c>
    </row>
    <row r="629" spans="1:11" x14ac:dyDescent="0.2">
      <c r="A629" s="2">
        <v>628</v>
      </c>
      <c r="B629" s="2" t="s">
        <v>212</v>
      </c>
      <c r="C629" s="2">
        <v>2</v>
      </c>
      <c r="D629" s="2">
        <v>1</v>
      </c>
      <c r="E629" s="2">
        <v>1</v>
      </c>
      <c r="F629" s="2" t="s">
        <v>44</v>
      </c>
      <c r="G629" s="2" t="s">
        <v>34</v>
      </c>
      <c r="H629" s="2" t="s">
        <v>11</v>
      </c>
      <c r="I629" s="2">
        <v>4270447</v>
      </c>
      <c r="J629" s="2" t="s">
        <v>141</v>
      </c>
      <c r="K629" s="2" t="s">
        <v>142</v>
      </c>
    </row>
    <row r="630" spans="1:11" x14ac:dyDescent="0.2">
      <c r="A630" s="2">
        <v>629</v>
      </c>
      <c r="B630" s="2" t="s">
        <v>92</v>
      </c>
      <c r="C630" s="2">
        <v>4</v>
      </c>
      <c r="D630" s="2">
        <v>3</v>
      </c>
      <c r="E630" s="2">
        <v>1</v>
      </c>
      <c r="F630" s="2" t="s">
        <v>2175</v>
      </c>
      <c r="G630" s="2" t="s">
        <v>34</v>
      </c>
      <c r="H630" s="2" t="s">
        <v>11</v>
      </c>
      <c r="I630" s="2">
        <v>6032757</v>
      </c>
      <c r="J630" s="2" t="s">
        <v>131</v>
      </c>
      <c r="K630" s="2" t="s">
        <v>132</v>
      </c>
    </row>
    <row r="631" spans="1:11" x14ac:dyDescent="0.2">
      <c r="A631" s="2">
        <v>630</v>
      </c>
      <c r="B631" s="2" t="s">
        <v>143</v>
      </c>
      <c r="C631" s="2">
        <v>2</v>
      </c>
      <c r="D631" s="2">
        <v>1</v>
      </c>
      <c r="E631" s="2">
        <v>1</v>
      </c>
      <c r="F631" s="2" t="s">
        <v>341</v>
      </c>
      <c r="G631" s="2" t="s">
        <v>34</v>
      </c>
      <c r="H631" s="2" t="s">
        <v>11</v>
      </c>
      <c r="I631" s="2">
        <v>5000000</v>
      </c>
      <c r="J631" s="2" t="s">
        <v>646</v>
      </c>
      <c r="K631" s="2" t="s">
        <v>647</v>
      </c>
    </row>
    <row r="632" spans="1:11" x14ac:dyDescent="0.2">
      <c r="A632" s="2">
        <v>631</v>
      </c>
      <c r="B632" s="2" t="s">
        <v>77</v>
      </c>
      <c r="C632" s="2">
        <v>2</v>
      </c>
      <c r="D632" s="2">
        <v>1</v>
      </c>
      <c r="E632" s="2">
        <v>1</v>
      </c>
      <c r="F632" s="2" t="s">
        <v>123</v>
      </c>
      <c r="G632" s="2" t="s">
        <v>124</v>
      </c>
      <c r="H632" s="2" t="s">
        <v>11</v>
      </c>
      <c r="I632" s="2">
        <v>14206177</v>
      </c>
      <c r="J632" s="2" t="s">
        <v>125</v>
      </c>
      <c r="K632" s="2" t="s">
        <v>126</v>
      </c>
    </row>
    <row r="633" spans="1:11" x14ac:dyDescent="0.2">
      <c r="A633" s="2">
        <v>632</v>
      </c>
      <c r="B633" s="2" t="s">
        <v>101</v>
      </c>
      <c r="C633" s="2">
        <v>2</v>
      </c>
      <c r="D633" s="2">
        <v>1</v>
      </c>
      <c r="E633" s="2">
        <v>1</v>
      </c>
      <c r="F633" s="2" t="s">
        <v>44</v>
      </c>
      <c r="G633" s="2" t="s">
        <v>34</v>
      </c>
      <c r="H633" s="2" t="s">
        <v>11</v>
      </c>
      <c r="I633" s="2">
        <v>5212998</v>
      </c>
      <c r="J633" s="2" t="s">
        <v>141</v>
      </c>
      <c r="K633" s="2" t="s">
        <v>142</v>
      </c>
    </row>
    <row r="634" spans="1:11" x14ac:dyDescent="0.2">
      <c r="A634" s="2">
        <v>633</v>
      </c>
      <c r="B634" s="2" t="s">
        <v>99</v>
      </c>
      <c r="C634" s="2">
        <v>1</v>
      </c>
      <c r="D634" s="2">
        <v>1</v>
      </c>
      <c r="E634" s="2">
        <v>0</v>
      </c>
      <c r="F634" s="2" t="s">
        <v>640</v>
      </c>
      <c r="G634" s="2">
        <v>0</v>
      </c>
      <c r="H634" s="2" t="s">
        <v>11</v>
      </c>
      <c r="I634" s="2">
        <v>5400000</v>
      </c>
      <c r="J634" s="2" t="s">
        <v>2188</v>
      </c>
      <c r="K634" s="2" t="s">
        <v>2189</v>
      </c>
    </row>
    <row r="635" spans="1:11" x14ac:dyDescent="0.2">
      <c r="A635" s="2">
        <v>634</v>
      </c>
      <c r="B635" s="2" t="s">
        <v>212</v>
      </c>
      <c r="C635" s="2">
        <v>1</v>
      </c>
      <c r="D635" s="2">
        <v>1</v>
      </c>
      <c r="E635" s="2">
        <v>0</v>
      </c>
      <c r="F635" s="2" t="s">
        <v>25</v>
      </c>
      <c r="G635" s="2">
        <v>0</v>
      </c>
      <c r="H635" s="2" t="s">
        <v>11</v>
      </c>
      <c r="I635" s="2">
        <v>12679257</v>
      </c>
      <c r="J635" s="2" t="s">
        <v>118</v>
      </c>
      <c r="K635" s="2" t="s">
        <v>119</v>
      </c>
    </row>
    <row r="636" spans="1:11" x14ac:dyDescent="0.2">
      <c r="A636" s="2">
        <v>635</v>
      </c>
      <c r="B636" s="2" t="s">
        <v>64</v>
      </c>
      <c r="C636" s="2">
        <v>1</v>
      </c>
      <c r="D636" s="2">
        <v>1</v>
      </c>
      <c r="E636" s="2">
        <v>0</v>
      </c>
      <c r="F636" s="2" t="s">
        <v>65</v>
      </c>
      <c r="G636" s="2">
        <v>0</v>
      </c>
      <c r="H636" s="2" t="s">
        <v>11</v>
      </c>
      <c r="I636" s="2">
        <v>5598301</v>
      </c>
      <c r="J636" s="2" t="s">
        <v>66</v>
      </c>
      <c r="K636" s="2" t="s">
        <v>67</v>
      </c>
    </row>
    <row r="637" spans="1:11" x14ac:dyDescent="0.2">
      <c r="A637" s="2">
        <v>636</v>
      </c>
      <c r="B637" s="2" t="s">
        <v>64</v>
      </c>
      <c r="C637" s="2">
        <v>3</v>
      </c>
      <c r="D637" s="2">
        <v>2</v>
      </c>
      <c r="E637" s="2">
        <v>1</v>
      </c>
      <c r="F637" s="2" t="s">
        <v>185</v>
      </c>
      <c r="G637" s="2" t="s">
        <v>34</v>
      </c>
      <c r="H637" s="2" t="s">
        <v>11</v>
      </c>
      <c r="I637" s="2">
        <v>5572394</v>
      </c>
      <c r="J637" s="2" t="s">
        <v>45</v>
      </c>
      <c r="K637" s="2" t="s">
        <v>46</v>
      </c>
    </row>
    <row r="638" spans="1:11" x14ac:dyDescent="0.2">
      <c r="A638" s="2">
        <v>637</v>
      </c>
      <c r="B638" s="2" t="s">
        <v>101</v>
      </c>
      <c r="C638" s="2">
        <v>2</v>
      </c>
      <c r="D638" s="2">
        <v>1</v>
      </c>
      <c r="E638" s="2">
        <v>1</v>
      </c>
      <c r="F638" s="2" t="s">
        <v>44</v>
      </c>
      <c r="G638" s="2" t="s">
        <v>34</v>
      </c>
      <c r="H638" s="2" t="s">
        <v>11</v>
      </c>
      <c r="I638" s="2">
        <v>3163443</v>
      </c>
      <c r="J638" s="2" t="s">
        <v>141</v>
      </c>
      <c r="K638" s="2" t="s">
        <v>142</v>
      </c>
    </row>
    <row r="639" spans="1:11" x14ac:dyDescent="0.2">
      <c r="A639" s="2">
        <v>638</v>
      </c>
      <c r="B639" s="2" t="s">
        <v>105</v>
      </c>
      <c r="C639" s="2">
        <v>1</v>
      </c>
      <c r="D639" s="2">
        <v>1</v>
      </c>
      <c r="E639" s="2">
        <v>0</v>
      </c>
      <c r="F639" s="2" t="s">
        <v>25</v>
      </c>
      <c r="G639" s="2">
        <v>0</v>
      </c>
      <c r="H639" s="2" t="s">
        <v>11</v>
      </c>
      <c r="I639" s="2">
        <v>5393097</v>
      </c>
      <c r="J639" s="2" t="s">
        <v>301</v>
      </c>
      <c r="K639" s="2" t="s">
        <v>302</v>
      </c>
    </row>
    <row r="640" spans="1:11" x14ac:dyDescent="0.2">
      <c r="A640" s="2">
        <v>639</v>
      </c>
      <c r="B640" s="2" t="s">
        <v>143</v>
      </c>
      <c r="C640" s="2">
        <v>2</v>
      </c>
      <c r="D640" s="2">
        <v>1</v>
      </c>
      <c r="E640" s="2">
        <v>1</v>
      </c>
      <c r="F640" s="2" t="s">
        <v>44</v>
      </c>
      <c r="G640" s="2" t="s">
        <v>34</v>
      </c>
      <c r="H640" s="2" t="s">
        <v>11</v>
      </c>
      <c r="I640" s="2">
        <v>7221638</v>
      </c>
      <c r="J640" s="2" t="s">
        <v>141</v>
      </c>
      <c r="K640" s="2" t="s">
        <v>142</v>
      </c>
    </row>
    <row r="641" spans="1:11" x14ac:dyDescent="0.2">
      <c r="A641" s="2">
        <v>640</v>
      </c>
      <c r="B641" s="2" t="s">
        <v>9</v>
      </c>
      <c r="C641" s="2">
        <v>2</v>
      </c>
      <c r="D641" s="2">
        <v>2</v>
      </c>
      <c r="E641" s="2">
        <v>0</v>
      </c>
      <c r="F641" s="2" t="s">
        <v>2209</v>
      </c>
      <c r="G641" s="2">
        <v>0</v>
      </c>
      <c r="H641" s="2" t="s">
        <v>11</v>
      </c>
      <c r="I641" s="2">
        <v>11858260</v>
      </c>
      <c r="J641" s="2" t="s">
        <v>1464</v>
      </c>
      <c r="K641" s="2" t="s">
        <v>1465</v>
      </c>
    </row>
    <row r="642" spans="1:11" x14ac:dyDescent="0.2">
      <c r="A642" s="2">
        <v>641</v>
      </c>
      <c r="B642" s="2" t="s">
        <v>101</v>
      </c>
      <c r="C642" s="2">
        <v>2</v>
      </c>
      <c r="D642" s="2">
        <v>1</v>
      </c>
      <c r="E642" s="2">
        <v>1</v>
      </c>
      <c r="F642" s="2" t="s">
        <v>44</v>
      </c>
      <c r="G642" s="2" t="s">
        <v>34</v>
      </c>
      <c r="H642" s="2" t="s">
        <v>11</v>
      </c>
      <c r="I642" s="2">
        <v>5958987</v>
      </c>
      <c r="J642" s="2" t="s">
        <v>141</v>
      </c>
      <c r="K642" s="2" t="s">
        <v>142</v>
      </c>
    </row>
    <row r="643" spans="1:11" x14ac:dyDescent="0.2">
      <c r="A643" s="2">
        <v>642</v>
      </c>
      <c r="B643" s="2" t="s">
        <v>9</v>
      </c>
      <c r="C643" s="2">
        <v>1</v>
      </c>
      <c r="D643" s="2">
        <v>0</v>
      </c>
      <c r="E643" s="2">
        <v>1</v>
      </c>
      <c r="F643" s="2">
        <v>0</v>
      </c>
      <c r="G643" s="2" t="s">
        <v>654</v>
      </c>
      <c r="H643" s="2" t="s">
        <v>26</v>
      </c>
      <c r="I643" s="2">
        <v>6792977</v>
      </c>
      <c r="J643" s="2" t="s">
        <v>987</v>
      </c>
      <c r="K643" s="2" t="s">
        <v>988</v>
      </c>
    </row>
    <row r="644" spans="1:11" x14ac:dyDescent="0.2">
      <c r="A644" s="2">
        <v>643</v>
      </c>
      <c r="B644" s="2" t="s">
        <v>9</v>
      </c>
      <c r="C644" s="2">
        <v>1</v>
      </c>
      <c r="D644" s="2">
        <v>0</v>
      </c>
      <c r="E644" s="2">
        <v>1</v>
      </c>
      <c r="F644" s="2">
        <v>0</v>
      </c>
      <c r="G644" s="2" t="s">
        <v>52</v>
      </c>
      <c r="H644" s="2" t="s">
        <v>26</v>
      </c>
      <c r="I644" s="2">
        <v>11974669</v>
      </c>
      <c r="J644" s="2" t="s">
        <v>2216</v>
      </c>
      <c r="K644" s="2" t="s">
        <v>2217</v>
      </c>
    </row>
    <row r="645" spans="1:11" x14ac:dyDescent="0.2">
      <c r="A645" s="2">
        <v>644</v>
      </c>
      <c r="B645" s="2" t="s">
        <v>9</v>
      </c>
      <c r="C645" s="2">
        <v>2</v>
      </c>
      <c r="D645" s="2">
        <v>1</v>
      </c>
      <c r="E645" s="2">
        <v>1</v>
      </c>
      <c r="F645" s="2" t="s">
        <v>341</v>
      </c>
      <c r="G645" s="2" t="s">
        <v>34</v>
      </c>
      <c r="H645" s="2" t="s">
        <v>11</v>
      </c>
      <c r="I645" s="2">
        <v>6482878</v>
      </c>
      <c r="J645" s="2" t="s">
        <v>646</v>
      </c>
      <c r="K645" s="2" t="s">
        <v>647</v>
      </c>
    </row>
    <row r="646" spans="1:11" x14ac:dyDescent="0.2">
      <c r="A646" s="2">
        <v>645</v>
      </c>
      <c r="B646" s="2" t="s">
        <v>101</v>
      </c>
      <c r="C646" s="2">
        <v>2</v>
      </c>
      <c r="D646" s="2">
        <v>1</v>
      </c>
      <c r="E646" s="2">
        <v>1</v>
      </c>
      <c r="F646" s="2" t="s">
        <v>158</v>
      </c>
      <c r="G646" s="2" t="s">
        <v>159</v>
      </c>
      <c r="H646" s="2" t="s">
        <v>26</v>
      </c>
      <c r="I646" s="2">
        <v>6266952</v>
      </c>
      <c r="J646" s="2" t="s">
        <v>160</v>
      </c>
      <c r="K646" s="2" t="s">
        <v>161</v>
      </c>
    </row>
    <row r="647" spans="1:11" x14ac:dyDescent="0.2">
      <c r="A647" s="2">
        <v>646</v>
      </c>
      <c r="B647" s="2" t="s">
        <v>92</v>
      </c>
      <c r="C647" s="2">
        <v>0</v>
      </c>
      <c r="D647" s="2">
        <v>0</v>
      </c>
      <c r="E647" s="2">
        <v>0</v>
      </c>
      <c r="F647" s="2">
        <v>0</v>
      </c>
      <c r="G647" s="2">
        <v>0</v>
      </c>
      <c r="H647" s="2" t="s">
        <v>11</v>
      </c>
      <c r="I647" s="2">
        <v>3662109</v>
      </c>
      <c r="J647" s="2" t="s">
        <v>315</v>
      </c>
      <c r="K647" s="2" t="s">
        <v>316</v>
      </c>
    </row>
    <row r="648" spans="1:11" x14ac:dyDescent="0.2">
      <c r="A648" s="2">
        <v>647</v>
      </c>
      <c r="B648" s="2" t="s">
        <v>32</v>
      </c>
      <c r="C648" s="2">
        <v>2</v>
      </c>
      <c r="D648" s="2">
        <v>1</v>
      </c>
      <c r="E648" s="2">
        <v>1</v>
      </c>
      <c r="F648" s="2" t="s">
        <v>2230</v>
      </c>
      <c r="G648" s="2" t="s">
        <v>34</v>
      </c>
      <c r="H648" s="2" t="s">
        <v>11</v>
      </c>
      <c r="I648" s="2">
        <v>6408709</v>
      </c>
      <c r="J648" s="2" t="s">
        <v>35</v>
      </c>
      <c r="K648" s="2" t="s">
        <v>36</v>
      </c>
    </row>
    <row r="649" spans="1:11" x14ac:dyDescent="0.2">
      <c r="A649" s="2">
        <v>648</v>
      </c>
      <c r="B649" s="2" t="s">
        <v>143</v>
      </c>
      <c r="C649" s="2">
        <v>2</v>
      </c>
      <c r="D649" s="2">
        <v>2</v>
      </c>
      <c r="E649" s="2">
        <v>0</v>
      </c>
      <c r="F649" s="2" t="s">
        <v>71</v>
      </c>
      <c r="G649" s="2">
        <v>0</v>
      </c>
      <c r="H649" s="2" t="s">
        <v>11</v>
      </c>
      <c r="I649" s="2">
        <v>7342350</v>
      </c>
      <c r="J649" s="2" t="s">
        <v>2234</v>
      </c>
      <c r="K649" s="2" t="s">
        <v>2235</v>
      </c>
    </row>
    <row r="650" spans="1:11" x14ac:dyDescent="0.2">
      <c r="A650" s="2">
        <v>649</v>
      </c>
      <c r="B650" s="2" t="s">
        <v>550</v>
      </c>
      <c r="C650" s="2">
        <v>1</v>
      </c>
      <c r="D650" s="2">
        <v>1</v>
      </c>
      <c r="E650" s="2">
        <v>0</v>
      </c>
      <c r="F650" s="2" t="s">
        <v>640</v>
      </c>
      <c r="G650" s="2">
        <v>0</v>
      </c>
      <c r="H650" s="2" t="s">
        <v>11</v>
      </c>
      <c r="I650" s="2">
        <v>11880560</v>
      </c>
      <c r="J650" s="2" t="s">
        <v>1547</v>
      </c>
      <c r="K650" s="2" t="s">
        <v>1548</v>
      </c>
    </row>
    <row r="651" spans="1:11" x14ac:dyDescent="0.2">
      <c r="A651" s="2">
        <v>650</v>
      </c>
      <c r="B651" s="2" t="s">
        <v>101</v>
      </c>
      <c r="C651" s="2">
        <v>2</v>
      </c>
      <c r="D651" s="2">
        <v>1</v>
      </c>
      <c r="E651" s="2">
        <v>1</v>
      </c>
      <c r="F651" s="2" t="s">
        <v>668</v>
      </c>
      <c r="G651" s="2" t="s">
        <v>34</v>
      </c>
      <c r="H651" s="2" t="s">
        <v>11</v>
      </c>
      <c r="I651" s="2">
        <v>9206148</v>
      </c>
      <c r="J651" s="2" t="s">
        <v>669</v>
      </c>
      <c r="K651" s="2" t="s">
        <v>670</v>
      </c>
    </row>
    <row r="652" spans="1:11" x14ac:dyDescent="0.2">
      <c r="A652" s="2">
        <v>651</v>
      </c>
      <c r="B652" s="2" t="s">
        <v>92</v>
      </c>
      <c r="C652" s="2">
        <v>2</v>
      </c>
      <c r="D652" s="2">
        <v>1</v>
      </c>
      <c r="E652" s="2">
        <v>1</v>
      </c>
      <c r="F652" s="2" t="s">
        <v>668</v>
      </c>
      <c r="G652" s="2" t="s">
        <v>34</v>
      </c>
      <c r="H652" s="2" t="s">
        <v>11</v>
      </c>
      <c r="I652" s="2">
        <v>11899894</v>
      </c>
      <c r="J652" s="2" t="s">
        <v>669</v>
      </c>
      <c r="K652" s="2" t="s">
        <v>670</v>
      </c>
    </row>
    <row r="653" spans="1:11" x14ac:dyDescent="0.2">
      <c r="A653" s="2">
        <v>652</v>
      </c>
      <c r="B653" s="2" t="s">
        <v>24</v>
      </c>
      <c r="C653" s="2">
        <v>2</v>
      </c>
      <c r="D653" s="2">
        <v>0</v>
      </c>
      <c r="E653" s="2">
        <v>2</v>
      </c>
      <c r="F653" s="2">
        <v>0</v>
      </c>
      <c r="G653" s="2" t="s">
        <v>742</v>
      </c>
      <c r="H653" s="2" t="s">
        <v>11</v>
      </c>
      <c r="I653" s="2">
        <v>9160567</v>
      </c>
      <c r="J653" s="2" t="s">
        <v>144</v>
      </c>
      <c r="K653" s="2" t="s">
        <v>145</v>
      </c>
    </row>
    <row r="654" spans="1:11" x14ac:dyDescent="0.2">
      <c r="A654" s="2">
        <v>653</v>
      </c>
      <c r="B654" s="2" t="s">
        <v>101</v>
      </c>
      <c r="C654" s="2">
        <v>4</v>
      </c>
      <c r="D654" s="2">
        <v>2</v>
      </c>
      <c r="E654" s="2">
        <v>2</v>
      </c>
      <c r="F654" s="2" t="s">
        <v>2249</v>
      </c>
      <c r="G654" s="2" t="s">
        <v>985</v>
      </c>
      <c r="H654" s="2" t="s">
        <v>11</v>
      </c>
      <c r="I654" s="2">
        <v>4562331</v>
      </c>
      <c r="J654" s="2" t="s">
        <v>722</v>
      </c>
      <c r="K654" s="2" t="s">
        <v>723</v>
      </c>
    </row>
    <row r="655" spans="1:11" x14ac:dyDescent="0.2">
      <c r="A655" s="2">
        <v>654</v>
      </c>
      <c r="B655" s="2" t="s">
        <v>64</v>
      </c>
      <c r="C655" s="2">
        <v>2</v>
      </c>
      <c r="D655" s="2">
        <v>1</v>
      </c>
      <c r="E655" s="2">
        <v>1</v>
      </c>
      <c r="F655" s="2" t="s">
        <v>273</v>
      </c>
      <c r="G655" s="2" t="s">
        <v>34</v>
      </c>
      <c r="H655" s="2" t="s">
        <v>11</v>
      </c>
      <c r="I655" s="2">
        <v>11642081</v>
      </c>
      <c r="J655" s="2" t="s">
        <v>274</v>
      </c>
      <c r="K655" s="2" t="s">
        <v>275</v>
      </c>
    </row>
    <row r="656" spans="1:11" x14ac:dyDescent="0.2">
      <c r="A656" s="2">
        <v>655</v>
      </c>
      <c r="B656" s="2" t="s">
        <v>32</v>
      </c>
      <c r="C656" s="2">
        <v>2</v>
      </c>
      <c r="D656" s="2">
        <v>1</v>
      </c>
      <c r="E656" s="2">
        <v>1</v>
      </c>
      <c r="F656" s="2" t="s">
        <v>44</v>
      </c>
      <c r="G656" s="2" t="s">
        <v>34</v>
      </c>
      <c r="H656" s="2" t="s">
        <v>11</v>
      </c>
      <c r="I656" s="2">
        <v>3225705</v>
      </c>
      <c r="J656" s="2" t="s">
        <v>45</v>
      </c>
      <c r="K656" s="2" t="s">
        <v>46</v>
      </c>
    </row>
    <row r="657" spans="1:11" x14ac:dyDescent="0.2">
      <c r="A657" s="2">
        <v>656</v>
      </c>
      <c r="B657" s="2" t="s">
        <v>32</v>
      </c>
      <c r="C657" s="2">
        <v>2</v>
      </c>
      <c r="D657" s="2">
        <v>1</v>
      </c>
      <c r="E657" s="2">
        <v>1</v>
      </c>
      <c r="F657" s="2" t="s">
        <v>44</v>
      </c>
      <c r="G657" s="2" t="s">
        <v>34</v>
      </c>
      <c r="H657" s="2" t="s">
        <v>11</v>
      </c>
      <c r="I657" s="2">
        <v>5788950</v>
      </c>
      <c r="J657" s="2" t="s">
        <v>141</v>
      </c>
      <c r="K657" s="2" t="s">
        <v>142</v>
      </c>
    </row>
    <row r="658" spans="1:11" x14ac:dyDescent="0.2">
      <c r="A658" s="2">
        <v>657</v>
      </c>
      <c r="B658" s="2" t="s">
        <v>212</v>
      </c>
      <c r="C658" s="2">
        <v>3</v>
      </c>
      <c r="D658" s="2">
        <v>2</v>
      </c>
      <c r="E658" s="2">
        <v>1</v>
      </c>
      <c r="F658" s="2" t="s">
        <v>2260</v>
      </c>
      <c r="G658" s="2" t="s">
        <v>34</v>
      </c>
      <c r="H658" s="2" t="s">
        <v>11</v>
      </c>
      <c r="I658" s="2">
        <v>5353123</v>
      </c>
      <c r="J658" s="2" t="s">
        <v>1452</v>
      </c>
      <c r="K658" s="2" t="s">
        <v>1453</v>
      </c>
    </row>
    <row r="659" spans="1:11" x14ac:dyDescent="0.2">
      <c r="A659" s="2">
        <v>658</v>
      </c>
      <c r="B659" s="2" t="s">
        <v>24</v>
      </c>
      <c r="C659" s="2">
        <v>1</v>
      </c>
      <c r="D659" s="2">
        <v>1</v>
      </c>
      <c r="E659" s="2">
        <v>0</v>
      </c>
      <c r="F659" s="2" t="s">
        <v>65</v>
      </c>
      <c r="G659" s="2">
        <v>0</v>
      </c>
      <c r="H659" s="2" t="s">
        <v>11</v>
      </c>
      <c r="I659" s="2">
        <v>5032427</v>
      </c>
      <c r="J659" s="2" t="s">
        <v>66</v>
      </c>
      <c r="K659" s="2" t="s">
        <v>67</v>
      </c>
    </row>
    <row r="660" spans="1:11" x14ac:dyDescent="0.2">
      <c r="A660" s="2">
        <v>659</v>
      </c>
      <c r="B660" s="2" t="s">
        <v>105</v>
      </c>
      <c r="C660" s="2">
        <v>2</v>
      </c>
      <c r="D660" s="2">
        <v>1</v>
      </c>
      <c r="E660" s="2">
        <v>1</v>
      </c>
      <c r="F660" s="2" t="s">
        <v>537</v>
      </c>
      <c r="G660" s="2" t="s">
        <v>124</v>
      </c>
      <c r="H660" s="2" t="s">
        <v>11</v>
      </c>
      <c r="I660" s="2">
        <v>6641235</v>
      </c>
      <c r="J660" s="2" t="s">
        <v>2266</v>
      </c>
      <c r="K660" s="2" t="s">
        <v>2267</v>
      </c>
    </row>
    <row r="661" spans="1:11" x14ac:dyDescent="0.2">
      <c r="A661" s="2">
        <v>660</v>
      </c>
      <c r="B661" s="2" t="s">
        <v>99</v>
      </c>
      <c r="C661" s="2">
        <v>1</v>
      </c>
      <c r="D661" s="2">
        <v>1</v>
      </c>
      <c r="E661" s="2">
        <v>0</v>
      </c>
      <c r="F661" s="2" t="s">
        <v>25</v>
      </c>
      <c r="G661" s="2">
        <v>0</v>
      </c>
      <c r="H661" s="2" t="s">
        <v>11</v>
      </c>
      <c r="I661" s="2">
        <v>3492146</v>
      </c>
      <c r="J661" s="2" t="s">
        <v>454</v>
      </c>
      <c r="K661" s="2" t="s">
        <v>455</v>
      </c>
    </row>
    <row r="662" spans="1:11" x14ac:dyDescent="0.2">
      <c r="A662" s="2">
        <v>661</v>
      </c>
      <c r="B662" s="2" t="s">
        <v>99</v>
      </c>
      <c r="C662" s="2">
        <v>1</v>
      </c>
      <c r="D662" s="2">
        <v>1</v>
      </c>
      <c r="E662" s="2">
        <v>0</v>
      </c>
      <c r="F662" s="2" t="s">
        <v>640</v>
      </c>
      <c r="G662" s="2">
        <v>0</v>
      </c>
      <c r="H662" s="2" t="s">
        <v>11</v>
      </c>
      <c r="I662" s="2">
        <v>15148584</v>
      </c>
      <c r="J662" s="2" t="s">
        <v>1547</v>
      </c>
      <c r="K662" s="2" t="s">
        <v>1548</v>
      </c>
    </row>
    <row r="663" spans="1:11" x14ac:dyDescent="0.2">
      <c r="A663" s="2">
        <v>662</v>
      </c>
      <c r="B663" s="2" t="s">
        <v>117</v>
      </c>
      <c r="C663" s="2">
        <v>3</v>
      </c>
      <c r="D663" s="2">
        <v>1</v>
      </c>
      <c r="E663" s="2">
        <v>2</v>
      </c>
      <c r="F663" s="2" t="s">
        <v>537</v>
      </c>
      <c r="G663" s="2" t="s">
        <v>2275</v>
      </c>
      <c r="H663" s="2" t="s">
        <v>11</v>
      </c>
      <c r="I663" s="2">
        <v>7916140</v>
      </c>
      <c r="J663" s="2" t="s">
        <v>2276</v>
      </c>
      <c r="K663" s="2" t="s">
        <v>2277</v>
      </c>
    </row>
    <row r="664" spans="1:11" x14ac:dyDescent="0.2">
      <c r="A664" s="2">
        <v>663</v>
      </c>
      <c r="B664" s="2" t="s">
        <v>77</v>
      </c>
      <c r="C664" s="2">
        <v>2</v>
      </c>
      <c r="D664" s="2">
        <v>1</v>
      </c>
      <c r="E664" s="2">
        <v>1</v>
      </c>
      <c r="F664" s="2" t="s">
        <v>896</v>
      </c>
      <c r="G664" s="2" t="s">
        <v>897</v>
      </c>
      <c r="H664" s="2" t="s">
        <v>11</v>
      </c>
      <c r="I664" s="2">
        <v>4133916</v>
      </c>
      <c r="J664" s="2" t="s">
        <v>279</v>
      </c>
      <c r="K664" s="2" t="s">
        <v>280</v>
      </c>
    </row>
    <row r="665" spans="1:11" x14ac:dyDescent="0.2">
      <c r="A665" s="2">
        <v>664</v>
      </c>
      <c r="B665" s="2" t="s">
        <v>9</v>
      </c>
      <c r="C665" s="2">
        <v>3</v>
      </c>
      <c r="D665" s="2">
        <v>2</v>
      </c>
      <c r="E665" s="2">
        <v>1</v>
      </c>
      <c r="F665" s="2" t="s">
        <v>40</v>
      </c>
      <c r="G665" s="2" t="s">
        <v>34</v>
      </c>
      <c r="H665" s="2" t="s">
        <v>11</v>
      </c>
      <c r="I665" s="2">
        <v>19677240</v>
      </c>
      <c r="J665" s="2" t="s">
        <v>45</v>
      </c>
      <c r="K665" s="2" t="s">
        <v>46</v>
      </c>
    </row>
    <row r="666" spans="1:11" x14ac:dyDescent="0.2">
      <c r="A666" s="2">
        <v>665</v>
      </c>
      <c r="B666" s="2" t="s">
        <v>85</v>
      </c>
      <c r="C666" s="2">
        <v>0</v>
      </c>
      <c r="D666" s="2">
        <v>0</v>
      </c>
      <c r="E666" s="2">
        <v>0</v>
      </c>
      <c r="F666" s="2">
        <v>0</v>
      </c>
      <c r="G666" s="2">
        <v>0</v>
      </c>
      <c r="H666" s="2" t="s">
        <v>11</v>
      </c>
      <c r="I666" s="2">
        <v>8604310</v>
      </c>
      <c r="J666" s="2" t="s">
        <v>1006</v>
      </c>
      <c r="K666" s="2" t="s">
        <v>1007</v>
      </c>
    </row>
    <row r="667" spans="1:11" x14ac:dyDescent="0.2">
      <c r="A667" s="2">
        <v>666</v>
      </c>
      <c r="B667" s="2" t="s">
        <v>17</v>
      </c>
      <c r="C667" s="2">
        <v>1</v>
      </c>
      <c r="D667" s="2">
        <v>1</v>
      </c>
      <c r="E667" s="2">
        <v>0</v>
      </c>
      <c r="F667" s="2" t="s">
        <v>123</v>
      </c>
      <c r="G667" s="2">
        <v>0</v>
      </c>
      <c r="H667" s="2" t="s">
        <v>11</v>
      </c>
      <c r="I667" s="2">
        <v>8530760</v>
      </c>
      <c r="J667" s="2" t="s">
        <v>125</v>
      </c>
      <c r="K667" s="2" t="s">
        <v>126</v>
      </c>
    </row>
    <row r="668" spans="1:11" x14ac:dyDescent="0.2">
      <c r="A668" s="2">
        <v>667</v>
      </c>
      <c r="B668" s="2" t="s">
        <v>64</v>
      </c>
      <c r="C668" s="2">
        <v>3</v>
      </c>
      <c r="D668" s="2">
        <v>2</v>
      </c>
      <c r="E668" s="2">
        <v>1</v>
      </c>
      <c r="F668" s="2" t="s">
        <v>40</v>
      </c>
      <c r="G668" s="2" t="s">
        <v>34</v>
      </c>
      <c r="H668" s="2" t="s">
        <v>11</v>
      </c>
      <c r="I668" s="2">
        <v>13335209</v>
      </c>
      <c r="J668" s="2" t="s">
        <v>363</v>
      </c>
      <c r="K668" s="2" t="s">
        <v>364</v>
      </c>
    </row>
    <row r="669" spans="1:11" x14ac:dyDescent="0.2">
      <c r="A669" s="2">
        <v>668</v>
      </c>
      <c r="B669" s="2" t="s">
        <v>85</v>
      </c>
      <c r="C669" s="2">
        <v>1</v>
      </c>
      <c r="D669" s="2">
        <v>1</v>
      </c>
      <c r="E669" s="2">
        <v>0</v>
      </c>
      <c r="F669" s="2" t="s">
        <v>25</v>
      </c>
      <c r="G669" s="2">
        <v>0</v>
      </c>
      <c r="H669" s="2" t="s">
        <v>11</v>
      </c>
      <c r="I669" s="2">
        <v>4852767</v>
      </c>
      <c r="J669" s="2" t="s">
        <v>301</v>
      </c>
      <c r="K669" s="2" t="s">
        <v>302</v>
      </c>
    </row>
    <row r="670" spans="1:11" x14ac:dyDescent="0.2">
      <c r="A670" s="2">
        <v>669</v>
      </c>
      <c r="B670" s="2" t="s">
        <v>85</v>
      </c>
      <c r="C670" s="2">
        <v>1</v>
      </c>
      <c r="D670" s="2">
        <v>1</v>
      </c>
      <c r="E670" s="2">
        <v>0</v>
      </c>
      <c r="F670" s="2" t="s">
        <v>25</v>
      </c>
      <c r="G670" s="2">
        <v>0</v>
      </c>
      <c r="H670" s="2" t="s">
        <v>11</v>
      </c>
      <c r="I670" s="2">
        <v>11699904</v>
      </c>
      <c r="J670" s="2" t="s">
        <v>2299</v>
      </c>
      <c r="K670" s="2" t="s">
        <v>2300</v>
      </c>
    </row>
    <row r="671" spans="1:11" x14ac:dyDescent="0.2">
      <c r="A671" s="2">
        <v>670</v>
      </c>
      <c r="B671" s="2" t="s">
        <v>9</v>
      </c>
      <c r="C671" s="2">
        <v>1</v>
      </c>
      <c r="D671" s="2">
        <v>1</v>
      </c>
      <c r="E671" s="2">
        <v>0</v>
      </c>
      <c r="F671" s="2" t="s">
        <v>351</v>
      </c>
      <c r="G671" s="2">
        <v>0</v>
      </c>
      <c r="H671" s="2" t="s">
        <v>11</v>
      </c>
      <c r="I671" s="2">
        <v>6332417</v>
      </c>
      <c r="J671" s="2" t="s">
        <v>1033</v>
      </c>
      <c r="K671" s="2" t="s">
        <v>1034</v>
      </c>
    </row>
    <row r="672" spans="1:11" x14ac:dyDescent="0.2">
      <c r="A672" s="2">
        <v>671</v>
      </c>
      <c r="B672" s="2" t="s">
        <v>92</v>
      </c>
      <c r="C672" s="2">
        <v>1</v>
      </c>
      <c r="D672" s="2">
        <v>1</v>
      </c>
      <c r="E672" s="2">
        <v>0</v>
      </c>
      <c r="F672" s="2" t="s">
        <v>25</v>
      </c>
      <c r="G672" s="2">
        <v>0</v>
      </c>
      <c r="H672" s="2" t="s">
        <v>11</v>
      </c>
      <c r="I672" s="2">
        <v>5659661</v>
      </c>
      <c r="J672" s="2" t="s">
        <v>153</v>
      </c>
      <c r="K672" s="2" t="s">
        <v>154</v>
      </c>
    </row>
    <row r="673" spans="1:11" x14ac:dyDescent="0.2">
      <c r="A673" s="2">
        <v>672</v>
      </c>
      <c r="B673" s="2" t="s">
        <v>9</v>
      </c>
      <c r="C673" s="2">
        <v>2</v>
      </c>
      <c r="D673" s="2">
        <v>1</v>
      </c>
      <c r="E673" s="2">
        <v>1</v>
      </c>
      <c r="F673" s="2" t="s">
        <v>351</v>
      </c>
      <c r="G673" s="2" t="s">
        <v>206</v>
      </c>
      <c r="H673" s="2" t="s">
        <v>11</v>
      </c>
      <c r="I673" s="2">
        <v>5836708</v>
      </c>
      <c r="J673" s="2" t="s">
        <v>1208</v>
      </c>
      <c r="K673" s="2" t="s">
        <v>1209</v>
      </c>
    </row>
    <row r="674" spans="1:11" x14ac:dyDescent="0.2">
      <c r="A674" s="2">
        <v>673</v>
      </c>
      <c r="B674" s="2" t="s">
        <v>77</v>
      </c>
      <c r="C674" s="2">
        <v>2</v>
      </c>
      <c r="D674" s="2">
        <v>1</v>
      </c>
      <c r="E674" s="2">
        <v>1</v>
      </c>
      <c r="F674" s="2" t="s">
        <v>537</v>
      </c>
      <c r="G674" s="2" t="s">
        <v>124</v>
      </c>
      <c r="H674" s="2" t="s">
        <v>11</v>
      </c>
      <c r="I674" s="2">
        <v>4068833</v>
      </c>
      <c r="J674" s="2" t="s">
        <v>577</v>
      </c>
      <c r="K674" s="2" t="s">
        <v>578</v>
      </c>
    </row>
    <row r="675" spans="1:11" x14ac:dyDescent="0.2">
      <c r="A675" s="2">
        <v>674</v>
      </c>
      <c r="B675" s="2" t="s">
        <v>9</v>
      </c>
      <c r="C675" s="2">
        <v>1</v>
      </c>
      <c r="D675" s="2">
        <v>1</v>
      </c>
      <c r="E675" s="2">
        <v>0</v>
      </c>
      <c r="F675" s="2" t="s">
        <v>158</v>
      </c>
      <c r="G675" s="2">
        <v>0</v>
      </c>
      <c r="H675" s="2" t="s">
        <v>26</v>
      </c>
      <c r="I675" s="2">
        <v>16312401</v>
      </c>
      <c r="J675" s="2" t="s">
        <v>160</v>
      </c>
      <c r="K675" s="2" t="s">
        <v>161</v>
      </c>
    </row>
    <row r="676" spans="1:11" x14ac:dyDescent="0.2">
      <c r="A676" s="2">
        <v>675</v>
      </c>
      <c r="B676" s="2" t="s">
        <v>32</v>
      </c>
      <c r="C676" s="2">
        <v>4</v>
      </c>
      <c r="D676" s="2">
        <v>2</v>
      </c>
      <c r="E676" s="2">
        <v>2</v>
      </c>
      <c r="F676" s="2" t="s">
        <v>2314</v>
      </c>
      <c r="G676" s="2" t="s">
        <v>985</v>
      </c>
      <c r="H676" s="2" t="s">
        <v>11</v>
      </c>
      <c r="I676" s="2">
        <v>10697923</v>
      </c>
      <c r="J676" s="2" t="s">
        <v>577</v>
      </c>
      <c r="K676" s="2" t="s">
        <v>578</v>
      </c>
    </row>
    <row r="677" spans="1:11" x14ac:dyDescent="0.2">
      <c r="A677" s="2">
        <v>676</v>
      </c>
      <c r="B677" s="2" t="s">
        <v>9</v>
      </c>
      <c r="C677" s="2">
        <v>2</v>
      </c>
      <c r="D677" s="2">
        <v>1</v>
      </c>
      <c r="E677" s="2">
        <v>1</v>
      </c>
      <c r="F677" s="2" t="s">
        <v>44</v>
      </c>
      <c r="G677" s="2" t="s">
        <v>34</v>
      </c>
      <c r="H677" s="2" t="s">
        <v>11</v>
      </c>
      <c r="I677" s="2">
        <v>5761815</v>
      </c>
      <c r="J677" s="2" t="s">
        <v>141</v>
      </c>
      <c r="K677" s="2" t="s">
        <v>142</v>
      </c>
    </row>
    <row r="678" spans="1:11" x14ac:dyDescent="0.2">
      <c r="A678" s="2">
        <v>677</v>
      </c>
      <c r="B678" s="2" t="s">
        <v>64</v>
      </c>
      <c r="C678" s="2">
        <v>2</v>
      </c>
      <c r="D678" s="2">
        <v>1</v>
      </c>
      <c r="E678" s="2">
        <v>1</v>
      </c>
      <c r="F678" s="2" t="s">
        <v>123</v>
      </c>
      <c r="G678" s="2" t="s">
        <v>124</v>
      </c>
      <c r="H678" s="2" t="s">
        <v>11</v>
      </c>
      <c r="I678" s="2">
        <v>3033555</v>
      </c>
      <c r="J678" s="2" t="s">
        <v>1484</v>
      </c>
      <c r="K678" s="2" t="s">
        <v>1485</v>
      </c>
    </row>
    <row r="679" spans="1:11" x14ac:dyDescent="0.2">
      <c r="A679" s="2">
        <v>678</v>
      </c>
      <c r="B679" s="2" t="s">
        <v>212</v>
      </c>
      <c r="C679" s="2">
        <v>2</v>
      </c>
      <c r="D679" s="2">
        <v>1</v>
      </c>
      <c r="E679" s="2">
        <v>1</v>
      </c>
      <c r="F679" s="2" t="s">
        <v>106</v>
      </c>
      <c r="G679" s="2" t="s">
        <v>34</v>
      </c>
      <c r="H679" s="2" t="s">
        <v>11</v>
      </c>
      <c r="I679" s="2">
        <v>4782173</v>
      </c>
      <c r="J679" s="2" t="s">
        <v>2322</v>
      </c>
      <c r="K679" s="2" t="s">
        <v>2323</v>
      </c>
    </row>
    <row r="680" spans="1:11" x14ac:dyDescent="0.2">
      <c r="A680" s="2">
        <v>679</v>
      </c>
      <c r="B680" s="2" t="s">
        <v>212</v>
      </c>
      <c r="C680" s="2">
        <v>2</v>
      </c>
      <c r="D680" s="2">
        <v>1</v>
      </c>
      <c r="E680" s="2">
        <v>1</v>
      </c>
      <c r="F680" s="2" t="s">
        <v>166</v>
      </c>
      <c r="G680" s="2" t="s">
        <v>34</v>
      </c>
      <c r="H680" s="2" t="s">
        <v>11</v>
      </c>
      <c r="I680" s="2">
        <v>6352538</v>
      </c>
      <c r="J680" s="2" t="s">
        <v>167</v>
      </c>
      <c r="K680" s="2" t="s">
        <v>168</v>
      </c>
    </row>
    <row r="681" spans="1:11" x14ac:dyDescent="0.2">
      <c r="A681" s="2">
        <v>680</v>
      </c>
      <c r="B681" s="2" t="s">
        <v>212</v>
      </c>
      <c r="C681" s="2">
        <v>2</v>
      </c>
      <c r="D681" s="2">
        <v>1</v>
      </c>
      <c r="E681" s="2">
        <v>1</v>
      </c>
      <c r="F681" s="2" t="s">
        <v>467</v>
      </c>
      <c r="G681" s="2" t="s">
        <v>34</v>
      </c>
      <c r="H681" s="2" t="s">
        <v>11</v>
      </c>
      <c r="I681" s="2">
        <v>14131416</v>
      </c>
      <c r="J681" s="2" t="s">
        <v>45</v>
      </c>
      <c r="K681" s="2" t="s">
        <v>46</v>
      </c>
    </row>
    <row r="682" spans="1:11" x14ac:dyDescent="0.2">
      <c r="A682" s="2">
        <v>681</v>
      </c>
      <c r="B682" s="2" t="s">
        <v>212</v>
      </c>
      <c r="C682" s="2">
        <v>2</v>
      </c>
      <c r="D682" s="2">
        <v>2</v>
      </c>
      <c r="E682" s="2">
        <v>0</v>
      </c>
      <c r="F682" s="2" t="s">
        <v>1887</v>
      </c>
      <c r="G682" s="2">
        <v>0</v>
      </c>
      <c r="H682" s="2" t="s">
        <v>11</v>
      </c>
      <c r="I682" s="2">
        <v>3563352</v>
      </c>
      <c r="J682" s="2" t="s">
        <v>1361</v>
      </c>
      <c r="K682" s="2" t="s">
        <v>1362</v>
      </c>
    </row>
    <row r="683" spans="1:11" x14ac:dyDescent="0.2">
      <c r="A683" s="2">
        <v>682</v>
      </c>
      <c r="B683" s="2" t="s">
        <v>212</v>
      </c>
      <c r="C683" s="2">
        <v>1</v>
      </c>
      <c r="D683" s="2">
        <v>1</v>
      </c>
      <c r="E683" s="2">
        <v>0</v>
      </c>
      <c r="F683" s="2" t="s">
        <v>2336</v>
      </c>
      <c r="G683" s="2">
        <v>0</v>
      </c>
      <c r="H683" s="2" t="s">
        <v>11</v>
      </c>
      <c r="I683" s="2">
        <v>2790272</v>
      </c>
      <c r="J683" s="2" t="s">
        <v>2337</v>
      </c>
      <c r="K683" s="2" t="s">
        <v>2338</v>
      </c>
    </row>
    <row r="684" spans="1:11" x14ac:dyDescent="0.2">
      <c r="A684" s="2">
        <v>683</v>
      </c>
      <c r="B684" s="2" t="s">
        <v>212</v>
      </c>
      <c r="C684" s="2">
        <v>1</v>
      </c>
      <c r="D684" s="2">
        <v>1</v>
      </c>
      <c r="E684" s="2">
        <v>0</v>
      </c>
      <c r="F684" s="2" t="s">
        <v>25</v>
      </c>
      <c r="G684" s="2">
        <v>0</v>
      </c>
      <c r="H684" s="2" t="s">
        <v>11</v>
      </c>
      <c r="I684" s="2">
        <v>5875000</v>
      </c>
      <c r="J684" s="2" t="s">
        <v>72</v>
      </c>
      <c r="K684" s="2" t="s">
        <v>73</v>
      </c>
    </row>
    <row r="685" spans="1:11" x14ac:dyDescent="0.2">
      <c r="A685" s="2">
        <v>684</v>
      </c>
      <c r="B685" s="2" t="s">
        <v>9</v>
      </c>
      <c r="C685" s="2">
        <v>1</v>
      </c>
      <c r="D685" s="2">
        <v>0</v>
      </c>
      <c r="E685" s="2">
        <v>1</v>
      </c>
      <c r="F685" s="2">
        <v>0</v>
      </c>
      <c r="G685" s="2" t="s">
        <v>52</v>
      </c>
      <c r="H685" s="2" t="s">
        <v>26</v>
      </c>
      <c r="I685" s="2">
        <v>14016045</v>
      </c>
      <c r="J685" s="2" t="s">
        <v>346</v>
      </c>
      <c r="K685" s="2" t="s">
        <v>347</v>
      </c>
    </row>
    <row r="686" spans="1:11" x14ac:dyDescent="0.2">
      <c r="A686" s="2">
        <v>685</v>
      </c>
      <c r="B686" s="2" t="s">
        <v>143</v>
      </c>
      <c r="C686" s="2">
        <v>2</v>
      </c>
      <c r="D686" s="2">
        <v>1</v>
      </c>
      <c r="E686" s="2">
        <v>1</v>
      </c>
      <c r="F686" s="2" t="s">
        <v>44</v>
      </c>
      <c r="G686" s="2" t="s">
        <v>34</v>
      </c>
      <c r="H686" s="2" t="s">
        <v>11</v>
      </c>
      <c r="I686" s="2">
        <v>15690424</v>
      </c>
      <c r="J686" s="2" t="s">
        <v>141</v>
      </c>
      <c r="K686" s="2" t="s">
        <v>142</v>
      </c>
    </row>
    <row r="687" spans="1:11" x14ac:dyDescent="0.2">
      <c r="A687" s="2">
        <v>686</v>
      </c>
      <c r="B687" s="2" t="s">
        <v>24</v>
      </c>
      <c r="C687" s="2">
        <v>1</v>
      </c>
      <c r="D687" s="2">
        <v>1</v>
      </c>
      <c r="E687" s="2">
        <v>0</v>
      </c>
      <c r="F687" s="2" t="s">
        <v>25</v>
      </c>
      <c r="G687" s="2">
        <v>0</v>
      </c>
      <c r="H687" s="2" t="s">
        <v>26</v>
      </c>
      <c r="I687" s="2">
        <v>9877427</v>
      </c>
      <c r="J687" s="2" t="s">
        <v>2347</v>
      </c>
      <c r="K687" s="2" t="s">
        <v>2348</v>
      </c>
    </row>
    <row r="688" spans="1:11" x14ac:dyDescent="0.2">
      <c r="A688" s="2">
        <v>687</v>
      </c>
      <c r="B688" s="2" t="s">
        <v>50</v>
      </c>
      <c r="C688" s="2">
        <v>2</v>
      </c>
      <c r="D688" s="2">
        <v>1</v>
      </c>
      <c r="E688" s="2">
        <v>1</v>
      </c>
      <c r="F688" s="2" t="s">
        <v>44</v>
      </c>
      <c r="G688" s="2" t="s">
        <v>34</v>
      </c>
      <c r="H688" s="2" t="s">
        <v>11</v>
      </c>
      <c r="I688" s="2">
        <v>5303640</v>
      </c>
      <c r="J688" s="2" t="s">
        <v>141</v>
      </c>
      <c r="K688" s="2" t="s">
        <v>142</v>
      </c>
    </row>
    <row r="689" spans="1:11" x14ac:dyDescent="0.2">
      <c r="A689" s="2">
        <v>688</v>
      </c>
      <c r="B689" s="2" t="s">
        <v>17</v>
      </c>
      <c r="C689" s="2">
        <v>1</v>
      </c>
      <c r="D689" s="2">
        <v>0</v>
      </c>
      <c r="E689" s="2">
        <v>1</v>
      </c>
      <c r="F689" s="2">
        <v>0</v>
      </c>
      <c r="G689" s="2" t="s">
        <v>213</v>
      </c>
      <c r="H689" s="2" t="s">
        <v>26</v>
      </c>
      <c r="I689" s="2">
        <v>2861002</v>
      </c>
      <c r="J689" s="2" t="s">
        <v>180</v>
      </c>
      <c r="K689" s="2" t="s">
        <v>181</v>
      </c>
    </row>
    <row r="690" spans="1:11" x14ac:dyDescent="0.2">
      <c r="A690" s="2">
        <v>689</v>
      </c>
      <c r="B690" s="2" t="s">
        <v>9</v>
      </c>
      <c r="C690" s="2">
        <v>2</v>
      </c>
      <c r="D690" s="2">
        <v>1</v>
      </c>
      <c r="E690" s="2">
        <v>1</v>
      </c>
      <c r="F690" s="2" t="s">
        <v>106</v>
      </c>
      <c r="G690" s="2" t="s">
        <v>34</v>
      </c>
      <c r="H690" s="2" t="s">
        <v>11</v>
      </c>
      <c r="I690" s="2">
        <v>12675000</v>
      </c>
      <c r="J690" s="2" t="s">
        <v>35</v>
      </c>
      <c r="K690" s="2" t="s">
        <v>36</v>
      </c>
    </row>
    <row r="691" spans="1:11" x14ac:dyDescent="0.2">
      <c r="A691" s="2">
        <v>690</v>
      </c>
      <c r="B691" s="2" t="s">
        <v>9</v>
      </c>
      <c r="C691" s="2">
        <v>2</v>
      </c>
      <c r="D691" s="2">
        <v>2</v>
      </c>
      <c r="E691" s="2">
        <v>0</v>
      </c>
      <c r="F691" s="2" t="s">
        <v>71</v>
      </c>
      <c r="G691" s="2">
        <v>0</v>
      </c>
      <c r="H691" s="2" t="s">
        <v>11</v>
      </c>
      <c r="I691" s="2">
        <v>8281594</v>
      </c>
      <c r="J691" s="2" t="s">
        <v>2361</v>
      </c>
      <c r="K691" s="2" t="s">
        <v>2362</v>
      </c>
    </row>
    <row r="692" spans="1:11" x14ac:dyDescent="0.2">
      <c r="A692" s="2">
        <v>691</v>
      </c>
      <c r="B692" s="2" t="s">
        <v>9</v>
      </c>
      <c r="C692" s="2">
        <v>2</v>
      </c>
      <c r="D692" s="2">
        <v>1</v>
      </c>
      <c r="E692" s="2">
        <v>1</v>
      </c>
      <c r="F692" s="2" t="s">
        <v>467</v>
      </c>
      <c r="G692" s="2" t="s">
        <v>34</v>
      </c>
      <c r="H692" s="2" t="s">
        <v>11</v>
      </c>
      <c r="I692" s="2">
        <v>13408178</v>
      </c>
      <c r="J692" s="2" t="s">
        <v>363</v>
      </c>
      <c r="K692" s="2" t="s">
        <v>364</v>
      </c>
    </row>
    <row r="693" spans="1:11" x14ac:dyDescent="0.2">
      <c r="A693" s="2">
        <v>692</v>
      </c>
      <c r="B693" s="2" t="s">
        <v>92</v>
      </c>
      <c r="C693" s="2">
        <v>1</v>
      </c>
      <c r="D693" s="2">
        <v>0</v>
      </c>
      <c r="E693" s="2">
        <v>1</v>
      </c>
      <c r="F693" s="2">
        <v>0</v>
      </c>
      <c r="G693" s="2" t="s">
        <v>52</v>
      </c>
      <c r="H693" s="2" t="s">
        <v>26</v>
      </c>
      <c r="I693" s="2">
        <v>7900000</v>
      </c>
      <c r="J693" s="2" t="s">
        <v>2367</v>
      </c>
      <c r="K693" s="2" t="s">
        <v>2368</v>
      </c>
    </row>
    <row r="694" spans="1:11" x14ac:dyDescent="0.2">
      <c r="A694" s="2">
        <v>693</v>
      </c>
      <c r="B694" s="2" t="s">
        <v>64</v>
      </c>
      <c r="C694" s="2">
        <v>2</v>
      </c>
      <c r="D694" s="2">
        <v>1</v>
      </c>
      <c r="E694" s="2">
        <v>1</v>
      </c>
      <c r="F694" s="2" t="s">
        <v>93</v>
      </c>
      <c r="G694" s="2" t="s">
        <v>79</v>
      </c>
      <c r="H694" s="2" t="s">
        <v>11</v>
      </c>
      <c r="I694" s="2">
        <v>4586554</v>
      </c>
      <c r="J694" s="2" t="s">
        <v>2370</v>
      </c>
      <c r="K694" s="2" t="s">
        <v>2371</v>
      </c>
    </row>
    <row r="695" spans="1:11" x14ac:dyDescent="0.2">
      <c r="A695" s="2">
        <v>694</v>
      </c>
      <c r="B695" s="2" t="s">
        <v>212</v>
      </c>
      <c r="C695" s="2">
        <v>2</v>
      </c>
      <c r="D695" s="2">
        <v>1</v>
      </c>
      <c r="E695" s="2">
        <v>1</v>
      </c>
      <c r="F695" s="2" t="s">
        <v>44</v>
      </c>
      <c r="G695" s="2" t="s">
        <v>34</v>
      </c>
      <c r="H695" s="2" t="s">
        <v>11</v>
      </c>
      <c r="I695" s="2">
        <v>11097400</v>
      </c>
      <c r="J695" s="2" t="s">
        <v>141</v>
      </c>
      <c r="K695" s="2" t="s">
        <v>142</v>
      </c>
    </row>
    <row r="696" spans="1:11" x14ac:dyDescent="0.2">
      <c r="A696" s="2">
        <v>695</v>
      </c>
      <c r="B696" s="2" t="s">
        <v>85</v>
      </c>
      <c r="C696" s="2">
        <v>2</v>
      </c>
      <c r="D696" s="2">
        <v>1</v>
      </c>
      <c r="E696" s="2">
        <v>1</v>
      </c>
      <c r="F696" s="2" t="s">
        <v>668</v>
      </c>
      <c r="G696" s="2" t="s">
        <v>34</v>
      </c>
      <c r="H696" s="2" t="s">
        <v>11</v>
      </c>
      <c r="I696" s="2">
        <v>4398823</v>
      </c>
      <c r="J696" s="2" t="s">
        <v>669</v>
      </c>
      <c r="K696" s="2" t="s">
        <v>670</v>
      </c>
    </row>
    <row r="697" spans="1:11" x14ac:dyDescent="0.2">
      <c r="A697" s="2">
        <v>696</v>
      </c>
      <c r="B697" s="2" t="s">
        <v>17</v>
      </c>
      <c r="C697" s="2">
        <v>2</v>
      </c>
      <c r="D697" s="2">
        <v>1</v>
      </c>
      <c r="E697" s="2">
        <v>1</v>
      </c>
      <c r="F697" s="2" t="s">
        <v>524</v>
      </c>
      <c r="G697" s="2" t="s">
        <v>34</v>
      </c>
      <c r="H697" s="2" t="s">
        <v>11</v>
      </c>
      <c r="I697" s="2">
        <v>5815895</v>
      </c>
      <c r="J697" s="2" t="s">
        <v>35</v>
      </c>
      <c r="K697" s="2" t="s">
        <v>36</v>
      </c>
    </row>
    <row r="698" spans="1:11" x14ac:dyDescent="0.2">
      <c r="A698" s="2">
        <v>697</v>
      </c>
      <c r="B698" s="2" t="s">
        <v>9</v>
      </c>
      <c r="C698" s="2">
        <v>1</v>
      </c>
      <c r="D698" s="2">
        <v>1</v>
      </c>
      <c r="E698" s="2">
        <v>0</v>
      </c>
      <c r="F698" s="2" t="s">
        <v>2336</v>
      </c>
      <c r="G698" s="2">
        <v>0</v>
      </c>
      <c r="H698" s="2" t="s">
        <v>11</v>
      </c>
      <c r="I698" s="2">
        <v>3483417</v>
      </c>
      <c r="J698" s="2" t="s">
        <v>2337</v>
      </c>
      <c r="K698" s="2" t="s">
        <v>2338</v>
      </c>
    </row>
    <row r="699" spans="1:11" x14ac:dyDescent="0.2">
      <c r="A699" s="2">
        <v>698</v>
      </c>
      <c r="B699" s="2" t="s">
        <v>9</v>
      </c>
      <c r="C699" s="2">
        <v>1</v>
      </c>
      <c r="D699" s="2">
        <v>1</v>
      </c>
      <c r="E699" s="2">
        <v>0</v>
      </c>
      <c r="F699" s="2" t="s">
        <v>25</v>
      </c>
      <c r="G699" s="2">
        <v>0</v>
      </c>
      <c r="H699" s="2" t="s">
        <v>11</v>
      </c>
      <c r="I699" s="2">
        <v>20380958</v>
      </c>
      <c r="J699" s="2" t="s">
        <v>58</v>
      </c>
      <c r="K699" s="2" t="s">
        <v>59</v>
      </c>
    </row>
    <row r="700" spans="1:11" x14ac:dyDescent="0.2">
      <c r="A700" s="2">
        <v>699</v>
      </c>
      <c r="B700" s="2" t="s">
        <v>550</v>
      </c>
      <c r="C700" s="2">
        <v>2</v>
      </c>
      <c r="D700" s="2">
        <v>1</v>
      </c>
      <c r="E700" s="2">
        <v>1</v>
      </c>
      <c r="F700" s="2" t="s">
        <v>467</v>
      </c>
      <c r="G700" s="2" t="s">
        <v>34</v>
      </c>
      <c r="H700" s="2" t="s">
        <v>11</v>
      </c>
      <c r="I700" s="2">
        <v>4647535</v>
      </c>
      <c r="J700" s="2" t="s">
        <v>363</v>
      </c>
      <c r="K700" s="2" t="s">
        <v>364</v>
      </c>
    </row>
    <row r="701" spans="1:11" x14ac:dyDescent="0.2">
      <c r="A701" s="2">
        <v>700</v>
      </c>
      <c r="B701" s="2" t="s">
        <v>143</v>
      </c>
      <c r="C701" s="2">
        <v>2</v>
      </c>
      <c r="D701" s="2">
        <v>1</v>
      </c>
      <c r="E701" s="2">
        <v>1</v>
      </c>
      <c r="F701" s="2" t="s">
        <v>341</v>
      </c>
      <c r="G701" s="2" t="s">
        <v>34</v>
      </c>
      <c r="H701" s="2" t="s">
        <v>11</v>
      </c>
      <c r="I701" s="2">
        <v>4126655</v>
      </c>
      <c r="J701" s="2" t="s">
        <v>2392</v>
      </c>
      <c r="K701" s="2" t="s">
        <v>2393</v>
      </c>
    </row>
    <row r="702" spans="1:11" x14ac:dyDescent="0.2">
      <c r="A702" s="2">
        <v>701</v>
      </c>
      <c r="B702" s="2" t="s">
        <v>9</v>
      </c>
      <c r="C702" s="2">
        <v>2</v>
      </c>
      <c r="D702" s="2">
        <v>1</v>
      </c>
      <c r="E702" s="2">
        <v>1</v>
      </c>
      <c r="F702" s="2" t="s">
        <v>44</v>
      </c>
      <c r="G702" s="2" t="s">
        <v>34</v>
      </c>
      <c r="H702" s="2" t="s">
        <v>11</v>
      </c>
      <c r="I702" s="2">
        <v>6397133</v>
      </c>
      <c r="J702" s="2" t="s">
        <v>141</v>
      </c>
      <c r="K702" s="2" t="s">
        <v>142</v>
      </c>
    </row>
    <row r="703" spans="1:11" x14ac:dyDescent="0.2">
      <c r="A703" s="2">
        <v>702</v>
      </c>
      <c r="B703" s="2" t="s">
        <v>92</v>
      </c>
      <c r="C703" s="2">
        <v>2</v>
      </c>
      <c r="D703" s="2">
        <v>1</v>
      </c>
      <c r="E703" s="2">
        <v>1</v>
      </c>
      <c r="F703" s="2" t="s">
        <v>44</v>
      </c>
      <c r="G703" s="2" t="s">
        <v>34</v>
      </c>
      <c r="H703" s="2" t="s">
        <v>11</v>
      </c>
      <c r="I703" s="2">
        <v>11584914</v>
      </c>
      <c r="J703" s="2" t="s">
        <v>141</v>
      </c>
      <c r="K703" s="2" t="s">
        <v>142</v>
      </c>
    </row>
    <row r="704" spans="1:11" x14ac:dyDescent="0.2">
      <c r="A704" s="2">
        <v>703</v>
      </c>
      <c r="B704" s="2" t="s">
        <v>101</v>
      </c>
      <c r="C704" s="2">
        <v>1</v>
      </c>
      <c r="D704" s="2">
        <v>1</v>
      </c>
      <c r="E704" s="2">
        <v>0</v>
      </c>
      <c r="F704" s="2" t="s">
        <v>25</v>
      </c>
      <c r="G704" s="2">
        <v>0</v>
      </c>
      <c r="H704" s="2" t="s">
        <v>26</v>
      </c>
      <c r="I704" s="2">
        <v>3303548</v>
      </c>
      <c r="J704" s="2" t="s">
        <v>27</v>
      </c>
      <c r="K704" s="2" t="s">
        <v>28</v>
      </c>
    </row>
    <row r="705" spans="1:11" x14ac:dyDescent="0.2">
      <c r="A705" s="2">
        <v>704</v>
      </c>
      <c r="B705" s="2" t="s">
        <v>212</v>
      </c>
      <c r="C705" s="2">
        <v>1</v>
      </c>
      <c r="D705" s="2">
        <v>1</v>
      </c>
      <c r="E705" s="2">
        <v>0</v>
      </c>
      <c r="F705" s="2" t="s">
        <v>25</v>
      </c>
      <c r="G705" s="2">
        <v>0</v>
      </c>
      <c r="H705" s="2" t="s">
        <v>11</v>
      </c>
      <c r="I705" s="2">
        <v>12469996</v>
      </c>
      <c r="J705" s="2" t="s">
        <v>2406</v>
      </c>
      <c r="K705" s="2" t="s">
        <v>2407</v>
      </c>
    </row>
    <row r="706" spans="1:11" x14ac:dyDescent="0.2">
      <c r="A706" s="2">
        <v>705</v>
      </c>
      <c r="B706" s="2" t="s">
        <v>9</v>
      </c>
      <c r="C706" s="2">
        <v>3</v>
      </c>
      <c r="D706" s="2">
        <v>3</v>
      </c>
      <c r="E706" s="2">
        <v>0</v>
      </c>
      <c r="F706" s="2" t="s">
        <v>2411</v>
      </c>
      <c r="G706" s="2">
        <v>0</v>
      </c>
      <c r="H706" s="2" t="s">
        <v>11</v>
      </c>
      <c r="I706" s="2">
        <v>9046741</v>
      </c>
      <c r="J706" s="2" t="s">
        <v>310</v>
      </c>
      <c r="K706" s="2" t="s">
        <v>311</v>
      </c>
    </row>
    <row r="707" spans="1:11" x14ac:dyDescent="0.2">
      <c r="A707" s="2">
        <v>706</v>
      </c>
      <c r="B707" s="2" t="s">
        <v>17</v>
      </c>
      <c r="C707" s="2">
        <v>1</v>
      </c>
      <c r="D707" s="2">
        <v>0</v>
      </c>
      <c r="E707" s="2">
        <v>1</v>
      </c>
      <c r="F707" s="2">
        <v>0</v>
      </c>
      <c r="G707" s="2" t="s">
        <v>52</v>
      </c>
      <c r="H707" s="2" t="s">
        <v>11</v>
      </c>
      <c r="I707" s="2">
        <v>8233670</v>
      </c>
      <c r="J707" s="2" t="s">
        <v>279</v>
      </c>
      <c r="K707" s="2" t="s">
        <v>280</v>
      </c>
    </row>
    <row r="708" spans="1:11" x14ac:dyDescent="0.2">
      <c r="A708" s="2">
        <v>707</v>
      </c>
      <c r="B708" s="2" t="s">
        <v>77</v>
      </c>
      <c r="C708" s="2">
        <v>2</v>
      </c>
      <c r="D708" s="2">
        <v>1</v>
      </c>
      <c r="E708" s="2">
        <v>1</v>
      </c>
      <c r="F708" s="2" t="s">
        <v>273</v>
      </c>
      <c r="G708" s="2" t="s">
        <v>34</v>
      </c>
      <c r="H708" s="2" t="s">
        <v>11</v>
      </c>
      <c r="I708" s="2">
        <v>7446168</v>
      </c>
      <c r="J708" s="2" t="s">
        <v>1858</v>
      </c>
      <c r="K708" s="2" t="s">
        <v>1859</v>
      </c>
    </row>
    <row r="709" spans="1:11" x14ac:dyDescent="0.2">
      <c r="A709" s="2">
        <v>708</v>
      </c>
      <c r="B709" s="2" t="s">
        <v>64</v>
      </c>
      <c r="C709" s="2">
        <v>3</v>
      </c>
      <c r="D709" s="2">
        <v>2</v>
      </c>
      <c r="E709" s="2">
        <v>1</v>
      </c>
      <c r="F709" s="2" t="s">
        <v>78</v>
      </c>
      <c r="G709" s="2" t="s">
        <v>79</v>
      </c>
      <c r="H709" s="2" t="s">
        <v>11</v>
      </c>
      <c r="I709" s="2">
        <v>15386990</v>
      </c>
      <c r="J709" s="2" t="s">
        <v>80</v>
      </c>
      <c r="K709" s="2" t="s">
        <v>81</v>
      </c>
    </row>
    <row r="710" spans="1:11" x14ac:dyDescent="0.2">
      <c r="A710" s="2">
        <v>709</v>
      </c>
      <c r="B710" s="2" t="s">
        <v>9</v>
      </c>
      <c r="C710" s="2">
        <v>2</v>
      </c>
      <c r="D710" s="2">
        <v>1</v>
      </c>
      <c r="E710" s="2">
        <v>1</v>
      </c>
      <c r="F710" s="2" t="s">
        <v>341</v>
      </c>
      <c r="G710" s="2" t="s">
        <v>34</v>
      </c>
      <c r="H710" s="2" t="s">
        <v>11</v>
      </c>
      <c r="I710" s="2">
        <v>17245557</v>
      </c>
      <c r="J710" s="2" t="s">
        <v>35</v>
      </c>
      <c r="K710" s="2" t="s">
        <v>36</v>
      </c>
    </row>
    <row r="711" spans="1:11" x14ac:dyDescent="0.2">
      <c r="A711" s="2">
        <v>710</v>
      </c>
      <c r="B711" s="2" t="s">
        <v>92</v>
      </c>
      <c r="C711" s="2">
        <v>2</v>
      </c>
      <c r="D711" s="2">
        <v>1</v>
      </c>
      <c r="E711" s="2">
        <v>1</v>
      </c>
      <c r="F711" s="2" t="s">
        <v>341</v>
      </c>
      <c r="G711" s="2" t="s">
        <v>34</v>
      </c>
      <c r="H711" s="2" t="s">
        <v>11</v>
      </c>
      <c r="I711" s="2">
        <v>4572370</v>
      </c>
      <c r="J711" s="2" t="s">
        <v>131</v>
      </c>
      <c r="K711" s="2" t="s">
        <v>132</v>
      </c>
    </row>
    <row r="712" spans="1:11" x14ac:dyDescent="0.2">
      <c r="A712" s="2">
        <v>711</v>
      </c>
      <c r="B712" s="2" t="s">
        <v>92</v>
      </c>
      <c r="C712" s="2">
        <v>2</v>
      </c>
      <c r="D712" s="2">
        <v>1</v>
      </c>
      <c r="E712" s="2">
        <v>1</v>
      </c>
      <c r="F712" s="2" t="s">
        <v>93</v>
      </c>
      <c r="G712" s="2" t="s">
        <v>79</v>
      </c>
      <c r="H712" s="2" t="s">
        <v>11</v>
      </c>
      <c r="I712" s="2">
        <v>6480346</v>
      </c>
      <c r="J712" s="2" t="s">
        <v>2427</v>
      </c>
      <c r="K712" s="2" t="s">
        <v>2428</v>
      </c>
    </row>
    <row r="713" spans="1:11" x14ac:dyDescent="0.2">
      <c r="A713" s="2">
        <v>712</v>
      </c>
      <c r="B713" s="2" t="s">
        <v>550</v>
      </c>
      <c r="C713" s="2">
        <v>1</v>
      </c>
      <c r="D713" s="2">
        <v>1</v>
      </c>
      <c r="E713" s="2">
        <v>0</v>
      </c>
      <c r="F713" s="2" t="s">
        <v>65</v>
      </c>
      <c r="G713" s="2">
        <v>0</v>
      </c>
      <c r="H713" s="2" t="s">
        <v>11</v>
      </c>
      <c r="I713" s="2">
        <v>7496776</v>
      </c>
      <c r="J713" s="2" t="s">
        <v>66</v>
      </c>
      <c r="K713" s="2" t="s">
        <v>67</v>
      </c>
    </row>
    <row r="714" spans="1:11" x14ac:dyDescent="0.2">
      <c r="A714" s="2">
        <v>713</v>
      </c>
      <c r="B714" s="2" t="s">
        <v>550</v>
      </c>
      <c r="C714" s="2">
        <v>1</v>
      </c>
      <c r="D714" s="2">
        <v>1</v>
      </c>
      <c r="E714" s="2">
        <v>0</v>
      </c>
      <c r="F714" s="2" t="s">
        <v>25</v>
      </c>
      <c r="G714" s="2">
        <v>0</v>
      </c>
      <c r="H714" s="2" t="s">
        <v>11</v>
      </c>
      <c r="I714" s="2">
        <v>11190953</v>
      </c>
      <c r="J714" s="2" t="s">
        <v>1607</v>
      </c>
      <c r="K714" s="2" t="s">
        <v>1608</v>
      </c>
    </row>
    <row r="715" spans="1:11" x14ac:dyDescent="0.2">
      <c r="A715" s="2">
        <v>714</v>
      </c>
      <c r="B715" s="2" t="s">
        <v>17</v>
      </c>
      <c r="C715" s="2">
        <v>3</v>
      </c>
      <c r="D715" s="2">
        <v>1</v>
      </c>
      <c r="E715" s="2">
        <v>2</v>
      </c>
      <c r="F715" s="2" t="s">
        <v>1366</v>
      </c>
      <c r="G715" s="2" t="s">
        <v>2435</v>
      </c>
      <c r="H715" s="2" t="s">
        <v>11</v>
      </c>
      <c r="I715" s="2">
        <v>11693713</v>
      </c>
      <c r="J715" s="2" t="s">
        <v>2436</v>
      </c>
      <c r="K715" s="2" t="s">
        <v>2437</v>
      </c>
    </row>
    <row r="716" spans="1:11" x14ac:dyDescent="0.2">
      <c r="A716" s="2">
        <v>715</v>
      </c>
      <c r="B716" s="2" t="s">
        <v>9</v>
      </c>
      <c r="C716" s="2">
        <v>1</v>
      </c>
      <c r="D716" s="2">
        <v>0</v>
      </c>
      <c r="E716" s="2">
        <v>1</v>
      </c>
      <c r="F716" s="2">
        <v>0</v>
      </c>
      <c r="G716" s="2" t="s">
        <v>159</v>
      </c>
      <c r="H716" s="2" t="s">
        <v>26</v>
      </c>
      <c r="I716" s="2">
        <v>7746000</v>
      </c>
      <c r="J716" s="2" t="s">
        <v>1124</v>
      </c>
      <c r="K716" s="2" t="s">
        <v>1125</v>
      </c>
    </row>
    <row r="717" spans="1:11" x14ac:dyDescent="0.2">
      <c r="A717" s="2">
        <v>716</v>
      </c>
      <c r="B717" s="2" t="s">
        <v>101</v>
      </c>
      <c r="C717" s="2">
        <v>2</v>
      </c>
      <c r="D717" s="2">
        <v>1</v>
      </c>
      <c r="E717" s="2">
        <v>1</v>
      </c>
      <c r="F717" s="2" t="s">
        <v>822</v>
      </c>
      <c r="G717" s="2" t="s">
        <v>897</v>
      </c>
      <c r="H717" s="2" t="s">
        <v>26</v>
      </c>
      <c r="I717" s="2">
        <v>17272023</v>
      </c>
      <c r="J717" s="2" t="s">
        <v>214</v>
      </c>
      <c r="K717" s="2" t="s">
        <v>215</v>
      </c>
    </row>
    <row r="718" spans="1:11" x14ac:dyDescent="0.2">
      <c r="A718" s="2">
        <v>717</v>
      </c>
      <c r="B718" s="2" t="s">
        <v>9</v>
      </c>
      <c r="C718" s="2">
        <v>3</v>
      </c>
      <c r="D718" s="2">
        <v>2</v>
      </c>
      <c r="E718" s="2">
        <v>1</v>
      </c>
      <c r="F718" s="2" t="s">
        <v>71</v>
      </c>
      <c r="G718" s="2" t="s">
        <v>52</v>
      </c>
      <c r="H718" s="2" t="s">
        <v>26</v>
      </c>
      <c r="I718" s="2">
        <v>5448545</v>
      </c>
      <c r="J718" s="2" t="s">
        <v>2447</v>
      </c>
      <c r="K718" s="2" t="s">
        <v>2448</v>
      </c>
    </row>
    <row r="719" spans="1:11" x14ac:dyDescent="0.2">
      <c r="A719" s="2">
        <v>718</v>
      </c>
      <c r="B719" s="2" t="s">
        <v>99</v>
      </c>
      <c r="C719" s="2">
        <v>2</v>
      </c>
      <c r="D719" s="2">
        <v>1</v>
      </c>
      <c r="E719" s="2">
        <v>1</v>
      </c>
      <c r="F719" s="2" t="s">
        <v>44</v>
      </c>
      <c r="G719" s="2" t="s">
        <v>34</v>
      </c>
      <c r="H719" s="2" t="s">
        <v>11</v>
      </c>
      <c r="I719" s="2">
        <v>3816177</v>
      </c>
      <c r="J719" s="2" t="s">
        <v>141</v>
      </c>
      <c r="K719" s="2" t="s">
        <v>142</v>
      </c>
    </row>
    <row r="720" spans="1:11" x14ac:dyDescent="0.2">
      <c r="A720" s="2">
        <v>719</v>
      </c>
      <c r="B720" s="2" t="s">
        <v>9</v>
      </c>
      <c r="C720" s="2">
        <v>1</v>
      </c>
      <c r="D720" s="2">
        <v>1</v>
      </c>
      <c r="E720" s="2">
        <v>0</v>
      </c>
      <c r="F720" s="2" t="s">
        <v>123</v>
      </c>
      <c r="G720" s="2">
        <v>0</v>
      </c>
      <c r="H720" s="2" t="s">
        <v>11</v>
      </c>
      <c r="I720" s="2">
        <v>4159485</v>
      </c>
      <c r="J720" s="2" t="s">
        <v>125</v>
      </c>
      <c r="K720" s="2" t="s">
        <v>126</v>
      </c>
    </row>
    <row r="721" spans="1:11" x14ac:dyDescent="0.2">
      <c r="A721" s="2">
        <v>720</v>
      </c>
      <c r="B721" s="2" t="s">
        <v>143</v>
      </c>
      <c r="C721" s="2">
        <v>2</v>
      </c>
      <c r="D721" s="2">
        <v>1</v>
      </c>
      <c r="E721" s="2">
        <v>1</v>
      </c>
      <c r="F721" s="2" t="s">
        <v>44</v>
      </c>
      <c r="G721" s="2" t="s">
        <v>34</v>
      </c>
      <c r="H721" s="2" t="s">
        <v>11</v>
      </c>
      <c r="I721" s="2">
        <v>3475018</v>
      </c>
      <c r="J721" s="2" t="s">
        <v>141</v>
      </c>
      <c r="K721" s="2" t="s">
        <v>142</v>
      </c>
    </row>
    <row r="722" spans="1:11" x14ac:dyDescent="0.2">
      <c r="A722" s="2">
        <v>721</v>
      </c>
      <c r="B722" s="2" t="s">
        <v>9</v>
      </c>
      <c r="C722" s="2">
        <v>1</v>
      </c>
      <c r="D722" s="2">
        <v>1</v>
      </c>
      <c r="E722" s="2">
        <v>0</v>
      </c>
      <c r="F722" s="2" t="s">
        <v>351</v>
      </c>
      <c r="G722" s="2">
        <v>0</v>
      </c>
      <c r="H722" s="2" t="s">
        <v>11</v>
      </c>
      <c r="I722" s="2">
        <v>5858143</v>
      </c>
      <c r="J722" s="2" t="s">
        <v>2460</v>
      </c>
      <c r="K722" s="2" t="s">
        <v>2461</v>
      </c>
    </row>
    <row r="723" spans="1:11" x14ac:dyDescent="0.2">
      <c r="A723" s="2">
        <v>722</v>
      </c>
      <c r="B723" s="2" t="s">
        <v>117</v>
      </c>
      <c r="C723" s="2">
        <v>3</v>
      </c>
      <c r="D723" s="2">
        <v>2</v>
      </c>
      <c r="E723" s="2">
        <v>1</v>
      </c>
      <c r="F723" s="2" t="s">
        <v>2260</v>
      </c>
      <c r="G723" s="2" t="s">
        <v>34</v>
      </c>
      <c r="H723" s="2" t="s">
        <v>11</v>
      </c>
      <c r="I723" s="2">
        <v>8452519</v>
      </c>
      <c r="J723" s="2" t="s">
        <v>1106</v>
      </c>
      <c r="K723" s="2" t="s">
        <v>1107</v>
      </c>
    </row>
    <row r="724" spans="1:11" x14ac:dyDescent="0.2">
      <c r="A724" s="2">
        <v>723</v>
      </c>
      <c r="B724" s="2" t="s">
        <v>101</v>
      </c>
      <c r="C724" s="2">
        <v>1</v>
      </c>
      <c r="D724" s="2">
        <v>1</v>
      </c>
      <c r="E724" s="2">
        <v>0</v>
      </c>
      <c r="F724" s="2" t="s">
        <v>25</v>
      </c>
      <c r="G724" s="2">
        <v>0</v>
      </c>
      <c r="H724" s="2" t="s">
        <v>11</v>
      </c>
      <c r="I724" s="2">
        <v>8124420</v>
      </c>
      <c r="J724" s="2" t="s">
        <v>2468</v>
      </c>
      <c r="K724" s="2" t="s">
        <v>2469</v>
      </c>
    </row>
    <row r="725" spans="1:11" x14ac:dyDescent="0.2">
      <c r="A725" s="2">
        <v>724</v>
      </c>
      <c r="B725" s="2" t="s">
        <v>101</v>
      </c>
      <c r="C725" s="2">
        <v>2</v>
      </c>
      <c r="D725" s="2">
        <v>1</v>
      </c>
      <c r="E725" s="2">
        <v>1</v>
      </c>
      <c r="F725" s="2" t="s">
        <v>1032</v>
      </c>
      <c r="G725" s="2" t="s">
        <v>34</v>
      </c>
      <c r="H725" s="2" t="s">
        <v>11</v>
      </c>
      <c r="I725" s="2">
        <v>5231461</v>
      </c>
      <c r="J725" s="2" t="s">
        <v>58</v>
      </c>
      <c r="K725" s="2" t="s">
        <v>59</v>
      </c>
    </row>
    <row r="726" spans="1:11" x14ac:dyDescent="0.2">
      <c r="A726" s="2">
        <v>725</v>
      </c>
      <c r="B726" s="2" t="s">
        <v>9</v>
      </c>
      <c r="C726" s="2">
        <v>2</v>
      </c>
      <c r="D726" s="2">
        <v>1</v>
      </c>
      <c r="E726" s="2">
        <v>1</v>
      </c>
      <c r="F726" s="2" t="s">
        <v>833</v>
      </c>
      <c r="G726" s="2" t="s">
        <v>34</v>
      </c>
      <c r="H726" s="2" t="s">
        <v>11</v>
      </c>
      <c r="I726" s="2">
        <v>15861495</v>
      </c>
      <c r="J726" s="2" t="s">
        <v>646</v>
      </c>
      <c r="K726" s="2" t="s">
        <v>647</v>
      </c>
    </row>
    <row r="727" spans="1:11" x14ac:dyDescent="0.2">
      <c r="A727" s="2">
        <v>726</v>
      </c>
      <c r="B727" s="2" t="s">
        <v>64</v>
      </c>
      <c r="C727" s="2">
        <v>2</v>
      </c>
      <c r="D727" s="2">
        <v>1</v>
      </c>
      <c r="E727" s="2">
        <v>1</v>
      </c>
      <c r="F727" s="2" t="s">
        <v>341</v>
      </c>
      <c r="G727" s="2" t="s">
        <v>34</v>
      </c>
      <c r="H727" s="2" t="s">
        <v>11</v>
      </c>
      <c r="I727" s="2">
        <v>15462694</v>
      </c>
      <c r="J727" s="2" t="s">
        <v>131</v>
      </c>
      <c r="K727" s="2" t="s">
        <v>132</v>
      </c>
    </row>
    <row r="728" spans="1:11" x14ac:dyDescent="0.2">
      <c r="A728" s="2">
        <v>727</v>
      </c>
      <c r="B728" s="2" t="s">
        <v>9</v>
      </c>
      <c r="C728" s="2">
        <v>2</v>
      </c>
      <c r="D728" s="2">
        <v>1</v>
      </c>
      <c r="E728" s="2">
        <v>1</v>
      </c>
      <c r="F728" s="2" t="s">
        <v>44</v>
      </c>
      <c r="G728" s="2" t="s">
        <v>34</v>
      </c>
      <c r="H728" s="2" t="s">
        <v>11</v>
      </c>
      <c r="I728" s="2">
        <v>5634375</v>
      </c>
      <c r="J728" s="2" t="s">
        <v>45</v>
      </c>
      <c r="K728" s="2" t="s">
        <v>46</v>
      </c>
    </row>
    <row r="729" spans="1:11" x14ac:dyDescent="0.2">
      <c r="A729" s="2">
        <v>728</v>
      </c>
      <c r="B729" s="2" t="s">
        <v>24</v>
      </c>
      <c r="C729" s="2">
        <v>2</v>
      </c>
      <c r="D729" s="2">
        <v>2</v>
      </c>
      <c r="E729" s="2">
        <v>0</v>
      </c>
      <c r="F729" s="2" t="s">
        <v>71</v>
      </c>
      <c r="G729" s="2">
        <v>0</v>
      </c>
      <c r="H729" s="2" t="s">
        <v>26</v>
      </c>
      <c r="I729" s="2">
        <v>17435841</v>
      </c>
      <c r="J729" s="2" t="s">
        <v>1092</v>
      </c>
      <c r="K729" s="2" t="s">
        <v>1093</v>
      </c>
    </row>
    <row r="730" spans="1:11" x14ac:dyDescent="0.2">
      <c r="A730" s="2">
        <v>729</v>
      </c>
      <c r="B730" s="2" t="s">
        <v>9</v>
      </c>
      <c r="C730" s="2">
        <v>1</v>
      </c>
      <c r="D730" s="2">
        <v>1</v>
      </c>
      <c r="E730" s="2">
        <v>0</v>
      </c>
      <c r="F730" s="2" t="s">
        <v>1213</v>
      </c>
      <c r="G730" s="2">
        <v>0</v>
      </c>
      <c r="H730" s="2" t="s">
        <v>26</v>
      </c>
      <c r="I730" s="2">
        <v>3195896</v>
      </c>
      <c r="J730" s="2" t="s">
        <v>1124</v>
      </c>
      <c r="K730" s="2" t="s">
        <v>1125</v>
      </c>
    </row>
    <row r="731" spans="1:11" x14ac:dyDescent="0.2">
      <c r="A731" s="2">
        <v>730</v>
      </c>
      <c r="B731" s="2" t="s">
        <v>9</v>
      </c>
      <c r="C731" s="2">
        <v>3</v>
      </c>
      <c r="D731" s="2">
        <v>2</v>
      </c>
      <c r="E731" s="2">
        <v>1</v>
      </c>
      <c r="F731" s="2" t="s">
        <v>71</v>
      </c>
      <c r="G731" s="2" t="s">
        <v>594</v>
      </c>
      <c r="H731" s="2" t="s">
        <v>26</v>
      </c>
      <c r="I731" s="2">
        <v>8568579</v>
      </c>
      <c r="J731" s="2" t="s">
        <v>2488</v>
      </c>
      <c r="K731" s="2" t="s">
        <v>2489</v>
      </c>
    </row>
    <row r="732" spans="1:11" x14ac:dyDescent="0.2">
      <c r="A732" s="2">
        <v>731</v>
      </c>
      <c r="B732" s="2" t="s">
        <v>9</v>
      </c>
      <c r="C732" s="2">
        <v>2</v>
      </c>
      <c r="D732" s="2">
        <v>0</v>
      </c>
      <c r="E732" s="2">
        <v>2</v>
      </c>
      <c r="F732" s="2">
        <v>0</v>
      </c>
      <c r="G732" s="2" t="s">
        <v>2493</v>
      </c>
      <c r="H732" s="2" t="s">
        <v>26</v>
      </c>
      <c r="I732" s="2">
        <v>12839577</v>
      </c>
      <c r="J732" s="2" t="s">
        <v>881</v>
      </c>
      <c r="K732" s="2" t="s">
        <v>882</v>
      </c>
    </row>
    <row r="733" spans="1:11" x14ac:dyDescent="0.2">
      <c r="A733" s="2">
        <v>732</v>
      </c>
      <c r="B733" s="2" t="s">
        <v>9</v>
      </c>
      <c r="C733" s="2">
        <v>2</v>
      </c>
      <c r="D733" s="2">
        <v>0</v>
      </c>
      <c r="E733" s="2">
        <v>2</v>
      </c>
      <c r="F733" s="2">
        <v>0</v>
      </c>
      <c r="G733" s="2" t="s">
        <v>2497</v>
      </c>
      <c r="H733" s="2" t="s">
        <v>26</v>
      </c>
      <c r="I733" s="2">
        <v>10648931</v>
      </c>
      <c r="J733" s="2" t="s">
        <v>1124</v>
      </c>
      <c r="K733" s="2" t="s">
        <v>1125</v>
      </c>
    </row>
    <row r="734" spans="1:11" x14ac:dyDescent="0.2">
      <c r="A734" s="2">
        <v>733</v>
      </c>
      <c r="B734" s="2" t="s">
        <v>9</v>
      </c>
      <c r="C734" s="2">
        <v>2</v>
      </c>
      <c r="D734" s="2">
        <v>1</v>
      </c>
      <c r="E734" s="2">
        <v>1</v>
      </c>
      <c r="F734" s="2" t="s">
        <v>44</v>
      </c>
      <c r="G734" s="2" t="s">
        <v>34</v>
      </c>
      <c r="H734" s="2" t="s">
        <v>11</v>
      </c>
      <c r="I734" s="2">
        <v>15844113</v>
      </c>
      <c r="J734" s="2" t="s">
        <v>141</v>
      </c>
      <c r="K734" s="2" t="s">
        <v>142</v>
      </c>
    </row>
    <row r="735" spans="1:11" x14ac:dyDescent="0.2">
      <c r="A735" s="2">
        <v>734</v>
      </c>
      <c r="B735" s="2" t="s">
        <v>9</v>
      </c>
      <c r="C735" s="2">
        <v>1</v>
      </c>
      <c r="D735" s="2">
        <v>0</v>
      </c>
      <c r="E735" s="2">
        <v>1</v>
      </c>
      <c r="F735" s="2">
        <v>0</v>
      </c>
      <c r="G735" s="2" t="s">
        <v>159</v>
      </c>
      <c r="H735" s="2" t="s">
        <v>26</v>
      </c>
      <c r="I735" s="2">
        <v>8060545</v>
      </c>
      <c r="J735" s="2" t="s">
        <v>2504</v>
      </c>
      <c r="K735" s="2" t="s">
        <v>2505</v>
      </c>
    </row>
    <row r="736" spans="1:11" x14ac:dyDescent="0.2">
      <c r="A736" s="2">
        <v>735</v>
      </c>
      <c r="B736" s="2" t="s">
        <v>32</v>
      </c>
      <c r="C736" s="2">
        <v>0</v>
      </c>
      <c r="D736" s="2">
        <v>0</v>
      </c>
      <c r="E736" s="2">
        <v>0</v>
      </c>
      <c r="F736" s="2">
        <v>0</v>
      </c>
      <c r="G736" s="2">
        <v>0</v>
      </c>
      <c r="H736" s="2" t="s">
        <v>11</v>
      </c>
      <c r="I736" s="2">
        <v>4227651</v>
      </c>
      <c r="J736" s="2" t="s">
        <v>2506</v>
      </c>
      <c r="K736" s="2" t="s">
        <v>2507</v>
      </c>
    </row>
    <row r="737" spans="1:11" x14ac:dyDescent="0.2">
      <c r="A737" s="2">
        <v>736</v>
      </c>
      <c r="B737" s="2" t="s">
        <v>9</v>
      </c>
      <c r="C737" s="2">
        <v>1</v>
      </c>
      <c r="D737" s="2">
        <v>0</v>
      </c>
      <c r="E737" s="2">
        <v>1</v>
      </c>
      <c r="F737" s="2">
        <v>0</v>
      </c>
      <c r="G737" s="2" t="s">
        <v>159</v>
      </c>
      <c r="H737" s="2" t="s">
        <v>26</v>
      </c>
      <c r="I737" s="2">
        <v>20187394</v>
      </c>
      <c r="J737" s="2" t="s">
        <v>1124</v>
      </c>
      <c r="K737" s="2" t="s">
        <v>1125</v>
      </c>
    </row>
    <row r="738" spans="1:11" x14ac:dyDescent="0.2">
      <c r="A738" s="2">
        <v>737</v>
      </c>
      <c r="B738" s="2" t="s">
        <v>64</v>
      </c>
      <c r="C738" s="2">
        <v>2</v>
      </c>
      <c r="D738" s="2">
        <v>1</v>
      </c>
      <c r="E738" s="2">
        <v>1</v>
      </c>
      <c r="F738" s="2" t="s">
        <v>44</v>
      </c>
      <c r="G738" s="2" t="s">
        <v>34</v>
      </c>
      <c r="H738" s="2" t="s">
        <v>11</v>
      </c>
      <c r="I738" s="2">
        <v>4127942</v>
      </c>
      <c r="J738" s="2" t="s">
        <v>141</v>
      </c>
      <c r="K738" s="2" t="s">
        <v>142</v>
      </c>
    </row>
    <row r="739" spans="1:11" x14ac:dyDescent="0.2">
      <c r="A739" s="2">
        <v>738</v>
      </c>
      <c r="B739" s="2" t="s">
        <v>143</v>
      </c>
      <c r="C739" s="2">
        <v>1</v>
      </c>
      <c r="D739" s="2">
        <v>1</v>
      </c>
      <c r="E739" s="2">
        <v>0</v>
      </c>
      <c r="F739" s="2" t="s">
        <v>1329</v>
      </c>
      <c r="G739" s="2">
        <v>0</v>
      </c>
      <c r="H739" s="2" t="s">
        <v>11</v>
      </c>
      <c r="I739" s="2">
        <v>6080531</v>
      </c>
      <c r="J739" s="2" t="s">
        <v>479</v>
      </c>
      <c r="K739" s="2" t="s">
        <v>480</v>
      </c>
    </row>
    <row r="740" spans="1:11" x14ac:dyDescent="0.2">
      <c r="A740" s="2">
        <v>739</v>
      </c>
      <c r="B740" s="2" t="s">
        <v>92</v>
      </c>
      <c r="C740" s="2">
        <v>0</v>
      </c>
      <c r="D740" s="2">
        <v>0</v>
      </c>
      <c r="E740" s="2">
        <v>0</v>
      </c>
      <c r="F740" s="2">
        <v>0</v>
      </c>
      <c r="G740" s="2">
        <v>0</v>
      </c>
      <c r="H740" s="2" t="s">
        <v>11</v>
      </c>
      <c r="I740" s="2">
        <v>1084884</v>
      </c>
      <c r="J740" s="2" t="s">
        <v>2520</v>
      </c>
      <c r="K740" s="2" t="s">
        <v>2521</v>
      </c>
    </row>
    <row r="741" spans="1:11" x14ac:dyDescent="0.2">
      <c r="A741" s="2">
        <v>740</v>
      </c>
      <c r="B741" s="2" t="s">
        <v>9</v>
      </c>
      <c r="C741" s="2">
        <v>2</v>
      </c>
      <c r="D741" s="2">
        <v>1</v>
      </c>
      <c r="E741" s="2">
        <v>1</v>
      </c>
      <c r="F741" s="2" t="s">
        <v>341</v>
      </c>
      <c r="G741" s="2" t="s">
        <v>34</v>
      </c>
      <c r="H741" s="2" t="s">
        <v>11</v>
      </c>
      <c r="I741" s="2">
        <v>15660131</v>
      </c>
      <c r="J741" s="2" t="s">
        <v>35</v>
      </c>
      <c r="K741" s="2" t="s">
        <v>36</v>
      </c>
    </row>
    <row r="742" spans="1:11" x14ac:dyDescent="0.2">
      <c r="A742" s="2">
        <v>741</v>
      </c>
      <c r="B742" s="2" t="s">
        <v>101</v>
      </c>
      <c r="C742" s="2">
        <v>2</v>
      </c>
      <c r="D742" s="2">
        <v>1</v>
      </c>
      <c r="E742" s="2">
        <v>1</v>
      </c>
      <c r="F742" s="2" t="s">
        <v>341</v>
      </c>
      <c r="G742" s="2" t="s">
        <v>34</v>
      </c>
      <c r="H742" s="2" t="s">
        <v>11</v>
      </c>
      <c r="I742" s="2">
        <v>2710169</v>
      </c>
      <c r="J742" s="2" t="s">
        <v>35</v>
      </c>
      <c r="K742" s="2" t="s">
        <v>36</v>
      </c>
    </row>
    <row r="743" spans="1:11" x14ac:dyDescent="0.2">
      <c r="A743" s="2">
        <v>742</v>
      </c>
      <c r="B743" s="2" t="s">
        <v>24</v>
      </c>
      <c r="C743" s="2">
        <v>1</v>
      </c>
      <c r="D743" s="2">
        <v>1</v>
      </c>
      <c r="E743" s="2">
        <v>0</v>
      </c>
      <c r="F743" s="2" t="s">
        <v>123</v>
      </c>
      <c r="G743" s="2">
        <v>0</v>
      </c>
      <c r="H743" s="2" t="s">
        <v>11</v>
      </c>
      <c r="I743" s="2">
        <v>5613808</v>
      </c>
      <c r="J743" s="2" t="s">
        <v>2527</v>
      </c>
      <c r="K743" s="2" t="s">
        <v>2528</v>
      </c>
    </row>
    <row r="744" spans="1:11" x14ac:dyDescent="0.2">
      <c r="A744" s="2">
        <v>743</v>
      </c>
      <c r="B744" s="2" t="s">
        <v>9</v>
      </c>
      <c r="C744" s="2">
        <v>2</v>
      </c>
      <c r="D744" s="2">
        <v>1</v>
      </c>
      <c r="E744" s="2">
        <v>1</v>
      </c>
      <c r="F744" s="2" t="s">
        <v>106</v>
      </c>
      <c r="G744" s="2" t="s">
        <v>34</v>
      </c>
      <c r="H744" s="2" t="s">
        <v>11</v>
      </c>
      <c r="I744" s="2">
        <v>15115348</v>
      </c>
      <c r="J744" s="2" t="s">
        <v>141</v>
      </c>
      <c r="K744" s="2" t="s">
        <v>142</v>
      </c>
    </row>
    <row r="745" spans="1:11" x14ac:dyDescent="0.2">
      <c r="A745" s="2">
        <v>744</v>
      </c>
      <c r="B745" s="2" t="s">
        <v>64</v>
      </c>
      <c r="C745" s="2">
        <v>1</v>
      </c>
      <c r="D745" s="2">
        <v>1</v>
      </c>
      <c r="E745" s="2">
        <v>0</v>
      </c>
      <c r="F745" s="2" t="s">
        <v>93</v>
      </c>
      <c r="G745" s="2">
        <v>0</v>
      </c>
      <c r="H745" s="2" t="s">
        <v>11</v>
      </c>
      <c r="I745" s="2">
        <v>4251642</v>
      </c>
      <c r="J745" s="2" t="s">
        <v>233</v>
      </c>
      <c r="K745" s="2" t="s">
        <v>234</v>
      </c>
    </row>
    <row r="746" spans="1:11" x14ac:dyDescent="0.2">
      <c r="A746" s="2">
        <v>745</v>
      </c>
      <c r="B746" s="2" t="s">
        <v>24</v>
      </c>
      <c r="C746" s="2">
        <v>2</v>
      </c>
      <c r="D746" s="2">
        <v>2</v>
      </c>
      <c r="E746" s="2">
        <v>0</v>
      </c>
      <c r="F746" s="2" t="s">
        <v>2535</v>
      </c>
      <c r="G746" s="2">
        <v>0</v>
      </c>
      <c r="H746" s="2" t="s">
        <v>11</v>
      </c>
      <c r="I746" s="2">
        <v>5801743</v>
      </c>
      <c r="J746" s="2" t="s">
        <v>279</v>
      </c>
      <c r="K746" s="2" t="s">
        <v>280</v>
      </c>
    </row>
    <row r="747" spans="1:11" x14ac:dyDescent="0.2">
      <c r="A747" s="2">
        <v>746</v>
      </c>
      <c r="B747" s="2" t="s">
        <v>9</v>
      </c>
      <c r="C747" s="2">
        <v>1</v>
      </c>
      <c r="D747" s="2">
        <v>1</v>
      </c>
      <c r="E747" s="2">
        <v>0</v>
      </c>
      <c r="F747" s="2" t="s">
        <v>25</v>
      </c>
      <c r="G747" s="2">
        <v>0</v>
      </c>
      <c r="H747" s="2" t="s">
        <v>11</v>
      </c>
      <c r="I747" s="2">
        <v>6923614</v>
      </c>
      <c r="J747" s="2" t="s">
        <v>58</v>
      </c>
      <c r="K747" s="2" t="s">
        <v>59</v>
      </c>
    </row>
    <row r="748" spans="1:11" x14ac:dyDescent="0.2">
      <c r="A748" s="2">
        <v>747</v>
      </c>
      <c r="B748" s="2" t="s">
        <v>9</v>
      </c>
      <c r="C748" s="2">
        <v>2</v>
      </c>
      <c r="D748" s="2">
        <v>1</v>
      </c>
      <c r="E748" s="2">
        <v>1</v>
      </c>
      <c r="F748" s="2" t="s">
        <v>166</v>
      </c>
      <c r="G748" s="2" t="s">
        <v>34</v>
      </c>
      <c r="H748" s="2" t="s">
        <v>11</v>
      </c>
      <c r="I748" s="2">
        <v>14556863</v>
      </c>
      <c r="J748" s="2" t="s">
        <v>1464</v>
      </c>
      <c r="K748" s="2" t="s">
        <v>1465</v>
      </c>
    </row>
    <row r="749" spans="1:11" x14ac:dyDescent="0.2">
      <c r="A749" s="2">
        <v>748</v>
      </c>
      <c r="B749" s="2" t="s">
        <v>64</v>
      </c>
      <c r="C749" s="2">
        <v>2</v>
      </c>
      <c r="D749" s="2">
        <v>1</v>
      </c>
      <c r="E749" s="2">
        <v>1</v>
      </c>
      <c r="F749" s="2" t="s">
        <v>44</v>
      </c>
      <c r="G749" s="2" t="s">
        <v>34</v>
      </c>
      <c r="H749" s="2" t="s">
        <v>11</v>
      </c>
      <c r="I749" s="2">
        <v>4993750</v>
      </c>
      <c r="J749" s="2" t="s">
        <v>141</v>
      </c>
      <c r="K749" s="2" t="s">
        <v>142</v>
      </c>
    </row>
    <row r="750" spans="1:11" x14ac:dyDescent="0.2">
      <c r="A750" s="2">
        <v>749</v>
      </c>
      <c r="B750" s="2" t="s">
        <v>92</v>
      </c>
      <c r="C750" s="2">
        <v>1</v>
      </c>
      <c r="D750" s="2">
        <v>1</v>
      </c>
      <c r="E750" s="2">
        <v>0</v>
      </c>
      <c r="F750" s="2" t="s">
        <v>537</v>
      </c>
      <c r="G750" s="2">
        <v>0</v>
      </c>
      <c r="H750" s="2" t="s">
        <v>11</v>
      </c>
      <c r="I750" s="2">
        <v>6961037</v>
      </c>
      <c r="J750" s="2" t="s">
        <v>144</v>
      </c>
      <c r="K750" s="2" t="s">
        <v>145</v>
      </c>
    </row>
    <row r="751" spans="1:11" x14ac:dyDescent="0.2">
      <c r="A751" s="2">
        <v>750</v>
      </c>
      <c r="B751" s="2" t="s">
        <v>99</v>
      </c>
      <c r="C751" s="2">
        <v>2</v>
      </c>
      <c r="D751" s="2">
        <v>1</v>
      </c>
      <c r="E751" s="2">
        <v>1</v>
      </c>
      <c r="F751" s="2" t="s">
        <v>467</v>
      </c>
      <c r="G751" s="2" t="s">
        <v>34</v>
      </c>
      <c r="H751" s="2" t="s">
        <v>11</v>
      </c>
      <c r="I751" s="2">
        <v>7329408</v>
      </c>
      <c r="J751" s="2" t="s">
        <v>363</v>
      </c>
      <c r="K751" s="2" t="s">
        <v>364</v>
      </c>
    </row>
    <row r="752" spans="1:11" x14ac:dyDescent="0.2">
      <c r="A752" s="2">
        <v>751</v>
      </c>
      <c r="B752" s="2" t="s">
        <v>99</v>
      </c>
      <c r="C752" s="2">
        <v>2</v>
      </c>
      <c r="D752" s="2">
        <v>1</v>
      </c>
      <c r="E752" s="2">
        <v>1</v>
      </c>
      <c r="F752" s="2" t="s">
        <v>44</v>
      </c>
      <c r="G752" s="2" t="s">
        <v>34</v>
      </c>
      <c r="H752" s="2" t="s">
        <v>11</v>
      </c>
      <c r="I752" s="2">
        <v>5832013</v>
      </c>
      <c r="J752" s="2" t="s">
        <v>141</v>
      </c>
      <c r="K752" s="2" t="s">
        <v>142</v>
      </c>
    </row>
    <row r="753" spans="1:11" x14ac:dyDescent="0.2">
      <c r="A753" s="2">
        <v>752</v>
      </c>
      <c r="B753" s="2" t="s">
        <v>550</v>
      </c>
      <c r="C753" s="2">
        <v>1</v>
      </c>
      <c r="D753" s="2">
        <v>1</v>
      </c>
      <c r="E753" s="2">
        <v>0</v>
      </c>
      <c r="F753" s="2" t="s">
        <v>25</v>
      </c>
      <c r="G753" s="2">
        <v>0</v>
      </c>
      <c r="H753" s="2" t="s">
        <v>11</v>
      </c>
      <c r="I753" s="2">
        <v>5332580</v>
      </c>
      <c r="J753" s="2" t="s">
        <v>2556</v>
      </c>
      <c r="K753" s="2" t="s">
        <v>2557</v>
      </c>
    </row>
    <row r="754" spans="1:11" x14ac:dyDescent="0.2">
      <c r="A754" s="2">
        <v>753</v>
      </c>
      <c r="B754" s="2" t="s">
        <v>17</v>
      </c>
      <c r="C754" s="2">
        <v>2</v>
      </c>
      <c r="D754" s="2">
        <v>1</v>
      </c>
      <c r="E754" s="2">
        <v>1</v>
      </c>
      <c r="F754" s="2" t="s">
        <v>467</v>
      </c>
      <c r="G754" s="2" t="s">
        <v>34</v>
      </c>
      <c r="H754" s="2" t="s">
        <v>11</v>
      </c>
      <c r="I754" s="2">
        <v>6860657</v>
      </c>
      <c r="J754" s="2" t="s">
        <v>363</v>
      </c>
      <c r="K754" s="2" t="s">
        <v>364</v>
      </c>
    </row>
    <row r="755" spans="1:11" x14ac:dyDescent="0.2">
      <c r="A755" s="2">
        <v>754</v>
      </c>
      <c r="B755" s="2" t="s">
        <v>212</v>
      </c>
      <c r="C755" s="2">
        <v>2</v>
      </c>
      <c r="D755" s="2">
        <v>1</v>
      </c>
      <c r="E755" s="2">
        <v>1</v>
      </c>
      <c r="F755" s="2" t="s">
        <v>273</v>
      </c>
      <c r="G755" s="2" t="s">
        <v>34</v>
      </c>
      <c r="H755" s="2" t="s">
        <v>11</v>
      </c>
      <c r="I755" s="2">
        <v>3147383</v>
      </c>
      <c r="J755" s="2" t="s">
        <v>706</v>
      </c>
      <c r="K755" s="2" t="s">
        <v>707</v>
      </c>
    </row>
    <row r="756" spans="1:11" x14ac:dyDescent="0.2">
      <c r="A756" s="2">
        <v>755</v>
      </c>
      <c r="B756" s="2" t="s">
        <v>17</v>
      </c>
      <c r="C756" s="2">
        <v>2</v>
      </c>
      <c r="D756" s="2">
        <v>1</v>
      </c>
      <c r="E756" s="2">
        <v>1</v>
      </c>
      <c r="F756" s="2" t="s">
        <v>273</v>
      </c>
      <c r="G756" s="2" t="s">
        <v>34</v>
      </c>
      <c r="H756" s="2" t="s">
        <v>11</v>
      </c>
      <c r="I756" s="2">
        <v>11263686</v>
      </c>
      <c r="J756" s="2" t="s">
        <v>35</v>
      </c>
      <c r="K756" s="2" t="s">
        <v>36</v>
      </c>
    </row>
    <row r="757" spans="1:11" x14ac:dyDescent="0.2">
      <c r="A757" s="2">
        <v>756</v>
      </c>
      <c r="B757" s="2" t="s">
        <v>105</v>
      </c>
      <c r="C757" s="2">
        <v>1</v>
      </c>
      <c r="D757" s="2">
        <v>1</v>
      </c>
      <c r="E757" s="2">
        <v>0</v>
      </c>
      <c r="F757" s="2" t="s">
        <v>65</v>
      </c>
      <c r="G757" s="2">
        <v>0</v>
      </c>
      <c r="H757" s="2" t="s">
        <v>11</v>
      </c>
      <c r="I757" s="2">
        <v>7164429</v>
      </c>
      <c r="J757" s="2" t="s">
        <v>66</v>
      </c>
      <c r="K757" s="2" t="s">
        <v>67</v>
      </c>
    </row>
    <row r="758" spans="1:11" x14ac:dyDescent="0.2">
      <c r="A758" s="2">
        <v>757</v>
      </c>
      <c r="B758" s="2" t="s">
        <v>24</v>
      </c>
      <c r="C758" s="2">
        <v>2</v>
      </c>
      <c r="D758" s="2">
        <v>1</v>
      </c>
      <c r="E758" s="2">
        <v>1</v>
      </c>
      <c r="F758" s="2" t="s">
        <v>123</v>
      </c>
      <c r="G758" s="2" t="s">
        <v>124</v>
      </c>
      <c r="H758" s="2" t="s">
        <v>11</v>
      </c>
      <c r="I758" s="2">
        <v>4955983</v>
      </c>
      <c r="J758" s="2" t="s">
        <v>125</v>
      </c>
      <c r="K758" s="2" t="s">
        <v>126</v>
      </c>
    </row>
    <row r="759" spans="1:11" x14ac:dyDescent="0.2">
      <c r="A759" s="2">
        <v>758</v>
      </c>
      <c r="B759" s="2" t="s">
        <v>9</v>
      </c>
      <c r="C759" s="2">
        <v>1</v>
      </c>
      <c r="D759" s="2">
        <v>1</v>
      </c>
      <c r="E759" s="2">
        <v>0</v>
      </c>
      <c r="F759" s="2" t="s">
        <v>10</v>
      </c>
      <c r="G759" s="2">
        <v>0</v>
      </c>
      <c r="H759" s="2" t="s">
        <v>11</v>
      </c>
      <c r="I759" s="2">
        <v>5543242</v>
      </c>
      <c r="J759" s="2" t="s">
        <v>12</v>
      </c>
      <c r="K759" s="2" t="s">
        <v>13</v>
      </c>
    </row>
    <row r="760" spans="1:11" x14ac:dyDescent="0.2">
      <c r="A760" s="2">
        <v>759</v>
      </c>
      <c r="B760" s="2" t="s">
        <v>92</v>
      </c>
      <c r="C760" s="2">
        <v>2</v>
      </c>
      <c r="D760" s="2">
        <v>1</v>
      </c>
      <c r="E760" s="2">
        <v>1</v>
      </c>
      <c r="F760" s="2" t="s">
        <v>351</v>
      </c>
      <c r="G760" s="2" t="s">
        <v>352</v>
      </c>
      <c r="H760" s="2" t="s">
        <v>11</v>
      </c>
      <c r="I760" s="2">
        <v>14302333</v>
      </c>
      <c r="J760" s="2" t="s">
        <v>1873</v>
      </c>
      <c r="K760" s="2" t="s">
        <v>1874</v>
      </c>
    </row>
    <row r="761" spans="1:11" x14ac:dyDescent="0.2">
      <c r="A761" s="2">
        <v>760</v>
      </c>
      <c r="B761" s="2" t="s">
        <v>50</v>
      </c>
      <c r="C761" s="2">
        <v>2</v>
      </c>
      <c r="D761" s="2">
        <v>1</v>
      </c>
      <c r="E761" s="2">
        <v>1</v>
      </c>
      <c r="F761" s="2" t="s">
        <v>341</v>
      </c>
      <c r="G761" s="2" t="s">
        <v>34</v>
      </c>
      <c r="H761" s="2" t="s">
        <v>11</v>
      </c>
      <c r="I761" s="2">
        <v>12723384</v>
      </c>
      <c r="J761" s="2" t="s">
        <v>131</v>
      </c>
      <c r="K761" s="2" t="s">
        <v>132</v>
      </c>
    </row>
    <row r="762" spans="1:11" x14ac:dyDescent="0.2">
      <c r="A762" s="2">
        <v>761</v>
      </c>
      <c r="B762" s="2" t="s">
        <v>212</v>
      </c>
      <c r="C762" s="2">
        <v>2</v>
      </c>
      <c r="D762" s="2">
        <v>1</v>
      </c>
      <c r="E762" s="2">
        <v>1</v>
      </c>
      <c r="F762" s="2" t="s">
        <v>106</v>
      </c>
      <c r="G762" s="2" t="s">
        <v>34</v>
      </c>
      <c r="H762" s="2" t="s">
        <v>11</v>
      </c>
      <c r="I762" s="2">
        <v>4350693</v>
      </c>
      <c r="J762" s="2" t="s">
        <v>141</v>
      </c>
      <c r="K762" s="2" t="s">
        <v>142</v>
      </c>
    </row>
    <row r="763" spans="1:11" x14ac:dyDescent="0.2">
      <c r="A763" s="2">
        <v>762</v>
      </c>
      <c r="B763" s="2" t="s">
        <v>143</v>
      </c>
      <c r="C763" s="2">
        <v>2</v>
      </c>
      <c r="D763" s="2">
        <v>1</v>
      </c>
      <c r="E763" s="2">
        <v>1</v>
      </c>
      <c r="F763" s="2" t="s">
        <v>44</v>
      </c>
      <c r="G763" s="2" t="s">
        <v>34</v>
      </c>
      <c r="H763" s="2" t="s">
        <v>11</v>
      </c>
      <c r="I763" s="2">
        <v>12828539</v>
      </c>
      <c r="J763" s="2" t="s">
        <v>141</v>
      </c>
      <c r="K763" s="2" t="s">
        <v>142</v>
      </c>
    </row>
    <row r="764" spans="1:11" x14ac:dyDescent="0.2">
      <c r="A764" s="2">
        <v>763</v>
      </c>
      <c r="B764" s="2" t="s">
        <v>9</v>
      </c>
      <c r="C764" s="2">
        <v>2</v>
      </c>
      <c r="D764" s="2">
        <v>1</v>
      </c>
      <c r="E764" s="2">
        <v>1</v>
      </c>
      <c r="F764" s="2" t="s">
        <v>2587</v>
      </c>
      <c r="G764" s="2" t="s">
        <v>34</v>
      </c>
      <c r="H764" s="2" t="s">
        <v>11</v>
      </c>
      <c r="I764" s="2">
        <v>11813539</v>
      </c>
      <c r="J764" s="2" t="s">
        <v>646</v>
      </c>
      <c r="K764" s="2" t="s">
        <v>647</v>
      </c>
    </row>
    <row r="765" spans="1:11" x14ac:dyDescent="0.2">
      <c r="A765" s="2">
        <v>764</v>
      </c>
      <c r="B765" s="2" t="s">
        <v>212</v>
      </c>
      <c r="C765" s="2">
        <v>2</v>
      </c>
      <c r="D765" s="2">
        <v>1</v>
      </c>
      <c r="E765" s="2">
        <v>1</v>
      </c>
      <c r="F765" s="2" t="s">
        <v>44</v>
      </c>
      <c r="G765" s="2" t="s">
        <v>34</v>
      </c>
      <c r="H765" s="2" t="s">
        <v>11</v>
      </c>
      <c r="I765" s="2">
        <v>5296347</v>
      </c>
      <c r="J765" s="2" t="s">
        <v>45</v>
      </c>
      <c r="K765" s="2" t="s">
        <v>46</v>
      </c>
    </row>
    <row r="766" spans="1:11" x14ac:dyDescent="0.2">
      <c r="A766" s="2">
        <v>765</v>
      </c>
      <c r="B766" s="2" t="s">
        <v>9</v>
      </c>
      <c r="C766" s="2">
        <v>2</v>
      </c>
      <c r="D766" s="2">
        <v>1</v>
      </c>
      <c r="E766" s="2">
        <v>1</v>
      </c>
      <c r="F766" s="2" t="s">
        <v>44</v>
      </c>
      <c r="G766" s="2" t="s">
        <v>34</v>
      </c>
      <c r="H766" s="2" t="s">
        <v>11</v>
      </c>
      <c r="I766" s="2">
        <v>8557116</v>
      </c>
      <c r="J766" s="2" t="s">
        <v>141</v>
      </c>
      <c r="K766" s="2" t="s">
        <v>142</v>
      </c>
    </row>
    <row r="767" spans="1:11" x14ac:dyDescent="0.2">
      <c r="A767" s="2">
        <v>766</v>
      </c>
      <c r="B767" s="2" t="s">
        <v>212</v>
      </c>
      <c r="C767" s="2">
        <v>2</v>
      </c>
      <c r="D767" s="2">
        <v>1</v>
      </c>
      <c r="E767" s="2">
        <v>1</v>
      </c>
      <c r="F767" s="2" t="s">
        <v>44</v>
      </c>
      <c r="G767" s="2" t="s">
        <v>34</v>
      </c>
      <c r="H767" s="2" t="s">
        <v>11</v>
      </c>
      <c r="I767" s="2">
        <v>8275397</v>
      </c>
      <c r="J767" s="2" t="s">
        <v>45</v>
      </c>
      <c r="K767" s="2" t="s">
        <v>46</v>
      </c>
    </row>
    <row r="768" spans="1:11" x14ac:dyDescent="0.2">
      <c r="A768" s="2">
        <v>767</v>
      </c>
      <c r="B768" s="2" t="s">
        <v>92</v>
      </c>
      <c r="C768" s="2">
        <v>2</v>
      </c>
      <c r="D768" s="2">
        <v>1</v>
      </c>
      <c r="E768" s="2">
        <v>1</v>
      </c>
      <c r="F768" s="2" t="s">
        <v>44</v>
      </c>
      <c r="G768" s="2" t="s">
        <v>34</v>
      </c>
      <c r="H768" s="2" t="s">
        <v>11</v>
      </c>
      <c r="I768" s="2">
        <v>9413155</v>
      </c>
      <c r="J768" s="2" t="s">
        <v>141</v>
      </c>
      <c r="K768" s="2" t="s">
        <v>142</v>
      </c>
    </row>
    <row r="769" spans="1:11" x14ac:dyDescent="0.2">
      <c r="A769" s="2">
        <v>768</v>
      </c>
      <c r="B769" s="2" t="s">
        <v>9</v>
      </c>
      <c r="C769" s="2">
        <v>2</v>
      </c>
      <c r="D769" s="2">
        <v>1</v>
      </c>
      <c r="E769" s="2">
        <v>1</v>
      </c>
      <c r="F769" s="2" t="s">
        <v>106</v>
      </c>
      <c r="G769" s="2" t="s">
        <v>34</v>
      </c>
      <c r="H769" s="2" t="s">
        <v>11</v>
      </c>
      <c r="I769" s="2">
        <v>4727764</v>
      </c>
      <c r="J769" s="2" t="s">
        <v>646</v>
      </c>
      <c r="K769" s="2" t="s">
        <v>647</v>
      </c>
    </row>
    <row r="770" spans="1:11" x14ac:dyDescent="0.2">
      <c r="A770" s="2">
        <v>769</v>
      </c>
      <c r="B770" s="2" t="s">
        <v>50</v>
      </c>
      <c r="C770" s="2">
        <v>1</v>
      </c>
      <c r="D770" s="2">
        <v>0</v>
      </c>
      <c r="E770" s="2">
        <v>1</v>
      </c>
      <c r="F770" s="2">
        <v>0</v>
      </c>
      <c r="G770" s="2" t="s">
        <v>352</v>
      </c>
      <c r="H770" s="2" t="s">
        <v>11</v>
      </c>
      <c r="I770" s="2">
        <v>10356884</v>
      </c>
      <c r="J770" s="2" t="s">
        <v>2604</v>
      </c>
      <c r="K770" s="2" t="s">
        <v>2605</v>
      </c>
    </row>
    <row r="771" spans="1:11" x14ac:dyDescent="0.2">
      <c r="A771" s="2">
        <v>770</v>
      </c>
      <c r="B771" s="2" t="s">
        <v>85</v>
      </c>
      <c r="C771" s="2">
        <v>2</v>
      </c>
      <c r="D771" s="2">
        <v>1</v>
      </c>
      <c r="E771" s="2">
        <v>1</v>
      </c>
      <c r="F771" s="2" t="s">
        <v>537</v>
      </c>
      <c r="G771" s="2" t="s">
        <v>52</v>
      </c>
      <c r="H771" s="2" t="s">
        <v>11</v>
      </c>
      <c r="I771" s="2">
        <v>13368349</v>
      </c>
      <c r="J771" s="2" t="s">
        <v>722</v>
      </c>
      <c r="K771" s="2" t="s">
        <v>723</v>
      </c>
    </row>
    <row r="772" spans="1:11" x14ac:dyDescent="0.2">
      <c r="A772" s="2">
        <v>771</v>
      </c>
      <c r="B772" s="2" t="s">
        <v>50</v>
      </c>
      <c r="C772" s="2">
        <v>2</v>
      </c>
      <c r="D772" s="2">
        <v>1</v>
      </c>
      <c r="E772" s="2">
        <v>1</v>
      </c>
      <c r="F772" s="2" t="s">
        <v>341</v>
      </c>
      <c r="G772" s="2" t="s">
        <v>34</v>
      </c>
      <c r="H772" s="2" t="s">
        <v>11</v>
      </c>
      <c r="I772" s="2">
        <v>16258321</v>
      </c>
      <c r="J772" s="2" t="s">
        <v>35</v>
      </c>
      <c r="K772" s="2" t="s">
        <v>36</v>
      </c>
    </row>
    <row r="773" spans="1:11" x14ac:dyDescent="0.2">
      <c r="A773" s="2">
        <v>772</v>
      </c>
      <c r="B773" s="2" t="s">
        <v>64</v>
      </c>
      <c r="C773" s="2">
        <v>2</v>
      </c>
      <c r="D773" s="2">
        <v>1</v>
      </c>
      <c r="E773" s="2">
        <v>1</v>
      </c>
      <c r="F773" s="2" t="s">
        <v>467</v>
      </c>
      <c r="G773" s="2" t="s">
        <v>34</v>
      </c>
      <c r="H773" s="2" t="s">
        <v>11</v>
      </c>
      <c r="I773" s="2">
        <v>14011716</v>
      </c>
      <c r="J773" s="2" t="s">
        <v>45</v>
      </c>
      <c r="K773" s="2" t="s">
        <v>46</v>
      </c>
    </row>
    <row r="774" spans="1:11" x14ac:dyDescent="0.2">
      <c r="A774" s="2">
        <v>773</v>
      </c>
      <c r="B774" s="2" t="s">
        <v>101</v>
      </c>
      <c r="C774" s="2">
        <v>3</v>
      </c>
      <c r="D774" s="2">
        <v>2</v>
      </c>
      <c r="E774" s="2">
        <v>1</v>
      </c>
      <c r="F774" s="2" t="s">
        <v>185</v>
      </c>
      <c r="G774" s="2" t="s">
        <v>34</v>
      </c>
      <c r="H774" s="2" t="s">
        <v>11</v>
      </c>
      <c r="I774" s="2">
        <v>13900993</v>
      </c>
      <c r="J774" s="2" t="s">
        <v>45</v>
      </c>
      <c r="K774" s="2" t="s">
        <v>46</v>
      </c>
    </row>
    <row r="775" spans="1:11" x14ac:dyDescent="0.2">
      <c r="A775" s="2">
        <v>774</v>
      </c>
      <c r="B775" s="2" t="s">
        <v>32</v>
      </c>
      <c r="C775" s="2">
        <v>0</v>
      </c>
      <c r="D775" s="2">
        <v>0</v>
      </c>
      <c r="E775" s="2">
        <v>0</v>
      </c>
      <c r="F775" s="2">
        <v>0</v>
      </c>
      <c r="G775" s="2">
        <v>0</v>
      </c>
      <c r="H775" s="2" t="s">
        <v>11</v>
      </c>
      <c r="I775" s="2">
        <v>5406442</v>
      </c>
      <c r="J775" s="2" t="s">
        <v>66</v>
      </c>
      <c r="K775" s="2" t="s">
        <v>67</v>
      </c>
    </row>
    <row r="776" spans="1:11" x14ac:dyDescent="0.2">
      <c r="A776" s="2">
        <v>775</v>
      </c>
      <c r="B776" s="2" t="s">
        <v>64</v>
      </c>
      <c r="C776" s="2">
        <v>2</v>
      </c>
      <c r="D776" s="2">
        <v>1</v>
      </c>
      <c r="E776" s="2">
        <v>1</v>
      </c>
      <c r="F776" s="2" t="s">
        <v>123</v>
      </c>
      <c r="G776" s="2" t="s">
        <v>124</v>
      </c>
      <c r="H776" s="2" t="s">
        <v>11</v>
      </c>
      <c r="I776" s="2">
        <v>3831051</v>
      </c>
      <c r="J776" s="2" t="s">
        <v>125</v>
      </c>
      <c r="K776" s="2" t="s">
        <v>126</v>
      </c>
    </row>
    <row r="777" spans="1:11" x14ac:dyDescent="0.2">
      <c r="A777" s="2">
        <v>776</v>
      </c>
      <c r="B777" s="2" t="s">
        <v>143</v>
      </c>
      <c r="C777" s="2">
        <v>2</v>
      </c>
      <c r="D777" s="2">
        <v>1</v>
      </c>
      <c r="E777" s="2">
        <v>1</v>
      </c>
      <c r="F777" s="2" t="s">
        <v>341</v>
      </c>
      <c r="G777" s="2" t="s">
        <v>34</v>
      </c>
      <c r="H777" s="2" t="s">
        <v>11</v>
      </c>
      <c r="I777" s="2">
        <v>7151300</v>
      </c>
      <c r="J777" s="2" t="s">
        <v>35</v>
      </c>
      <c r="K777" s="2" t="s">
        <v>36</v>
      </c>
    </row>
    <row r="778" spans="1:11" x14ac:dyDescent="0.2">
      <c r="A778" s="2">
        <v>777</v>
      </c>
      <c r="B778" s="2" t="s">
        <v>77</v>
      </c>
      <c r="C778" s="2">
        <v>1</v>
      </c>
      <c r="D778" s="2">
        <v>1</v>
      </c>
      <c r="E778" s="2">
        <v>0</v>
      </c>
      <c r="F778" s="2" t="s">
        <v>65</v>
      </c>
      <c r="G778" s="2">
        <v>0</v>
      </c>
      <c r="H778" s="2" t="s">
        <v>11</v>
      </c>
      <c r="I778" s="2">
        <v>12682883</v>
      </c>
      <c r="J778" s="2" t="s">
        <v>66</v>
      </c>
      <c r="K778" s="2" t="s">
        <v>67</v>
      </c>
    </row>
    <row r="779" spans="1:11" x14ac:dyDescent="0.2">
      <c r="A779" s="2">
        <v>778</v>
      </c>
      <c r="B779" s="2" t="s">
        <v>582</v>
      </c>
      <c r="C779" s="2">
        <v>1</v>
      </c>
      <c r="D779" s="2">
        <v>0</v>
      </c>
      <c r="E779" s="2">
        <v>1</v>
      </c>
      <c r="F779" s="2">
        <v>0</v>
      </c>
      <c r="G779" s="2" t="s">
        <v>52</v>
      </c>
      <c r="H779" s="2" t="s">
        <v>26</v>
      </c>
      <c r="I779" s="2">
        <v>6867036</v>
      </c>
      <c r="J779" s="2" t="s">
        <v>874</v>
      </c>
      <c r="K779" s="2" t="s">
        <v>875</v>
      </c>
    </row>
    <row r="780" spans="1:11" x14ac:dyDescent="0.2">
      <c r="A780" s="2">
        <v>779</v>
      </c>
      <c r="B780" s="2" t="s">
        <v>64</v>
      </c>
      <c r="C780" s="2">
        <v>2</v>
      </c>
      <c r="D780" s="2">
        <v>1</v>
      </c>
      <c r="E780" s="2">
        <v>1</v>
      </c>
      <c r="F780" s="2" t="s">
        <v>106</v>
      </c>
      <c r="G780" s="2" t="s">
        <v>34</v>
      </c>
      <c r="H780" s="2" t="s">
        <v>11</v>
      </c>
      <c r="I780" s="2">
        <v>4752000</v>
      </c>
      <c r="J780" s="2" t="s">
        <v>486</v>
      </c>
      <c r="K780" s="2" t="s">
        <v>487</v>
      </c>
    </row>
    <row r="781" spans="1:11" x14ac:dyDescent="0.2">
      <c r="A781" s="2">
        <v>780</v>
      </c>
      <c r="B781" s="2" t="s">
        <v>32</v>
      </c>
      <c r="C781" s="2">
        <v>1</v>
      </c>
      <c r="D781" s="2">
        <v>1</v>
      </c>
      <c r="E781" s="2">
        <v>0</v>
      </c>
      <c r="F781" s="2" t="s">
        <v>25</v>
      </c>
      <c r="G781" s="2">
        <v>0</v>
      </c>
      <c r="H781" s="2" t="s">
        <v>26</v>
      </c>
      <c r="I781" s="2">
        <v>2921418</v>
      </c>
      <c r="J781" s="2" t="s">
        <v>35</v>
      </c>
      <c r="K781" s="2" t="s">
        <v>36</v>
      </c>
    </row>
    <row r="782" spans="1:11" x14ac:dyDescent="0.2">
      <c r="A782" s="2">
        <v>781</v>
      </c>
      <c r="B782" s="2" t="s">
        <v>92</v>
      </c>
      <c r="C782" s="2">
        <v>1</v>
      </c>
      <c r="D782" s="2">
        <v>1</v>
      </c>
      <c r="E782" s="2">
        <v>0</v>
      </c>
      <c r="F782" s="2" t="s">
        <v>351</v>
      </c>
      <c r="G782" s="2">
        <v>0</v>
      </c>
      <c r="H782" s="2" t="s">
        <v>11</v>
      </c>
      <c r="I782" s="2">
        <v>9908196</v>
      </c>
      <c r="J782" s="2" t="s">
        <v>1142</v>
      </c>
      <c r="K782" s="2" t="s">
        <v>1143</v>
      </c>
    </row>
    <row r="783" spans="1:11" x14ac:dyDescent="0.2">
      <c r="A783" s="2">
        <v>782</v>
      </c>
      <c r="B783" s="2" t="s">
        <v>92</v>
      </c>
      <c r="C783" s="2">
        <v>2</v>
      </c>
      <c r="D783" s="2">
        <v>1</v>
      </c>
      <c r="E783" s="2">
        <v>1</v>
      </c>
      <c r="F783" s="2" t="s">
        <v>273</v>
      </c>
      <c r="G783" s="2" t="s">
        <v>34</v>
      </c>
      <c r="H783" s="2" t="s">
        <v>11</v>
      </c>
      <c r="I783" s="2">
        <v>5477676</v>
      </c>
      <c r="J783" s="2" t="s">
        <v>274</v>
      </c>
      <c r="K783" s="2" t="s">
        <v>275</v>
      </c>
    </row>
    <row r="784" spans="1:11" x14ac:dyDescent="0.2">
      <c r="A784" s="2">
        <v>783</v>
      </c>
      <c r="B784" s="2" t="s">
        <v>24</v>
      </c>
      <c r="C784" s="2">
        <v>2</v>
      </c>
      <c r="D784" s="2">
        <v>1</v>
      </c>
      <c r="E784" s="2">
        <v>1</v>
      </c>
      <c r="F784" s="2" t="s">
        <v>341</v>
      </c>
      <c r="G784" s="2" t="s">
        <v>34</v>
      </c>
      <c r="H784" s="2" t="s">
        <v>11</v>
      </c>
      <c r="I784" s="2">
        <v>2793763</v>
      </c>
      <c r="J784" s="2" t="s">
        <v>486</v>
      </c>
      <c r="K784" s="2" t="s">
        <v>487</v>
      </c>
    </row>
    <row r="785" spans="1:11" x14ac:dyDescent="0.2">
      <c r="A785" s="2">
        <v>784</v>
      </c>
      <c r="B785" s="2" t="s">
        <v>9</v>
      </c>
      <c r="C785" s="2">
        <v>2</v>
      </c>
      <c r="D785" s="2">
        <v>1</v>
      </c>
      <c r="E785" s="2">
        <v>1</v>
      </c>
      <c r="F785" s="2" t="s">
        <v>467</v>
      </c>
      <c r="G785" s="2" t="s">
        <v>34</v>
      </c>
      <c r="H785" s="2" t="s">
        <v>11</v>
      </c>
      <c r="I785" s="2">
        <v>6334704</v>
      </c>
      <c r="J785" s="2" t="s">
        <v>363</v>
      </c>
      <c r="K785" s="2" t="s">
        <v>364</v>
      </c>
    </row>
    <row r="786" spans="1:11" x14ac:dyDescent="0.2">
      <c r="A786" s="2">
        <v>785</v>
      </c>
      <c r="B786" s="2" t="s">
        <v>101</v>
      </c>
      <c r="C786" s="2">
        <v>2</v>
      </c>
      <c r="D786" s="2">
        <v>1</v>
      </c>
      <c r="E786" s="2">
        <v>1</v>
      </c>
      <c r="F786" s="2" t="s">
        <v>1032</v>
      </c>
      <c r="G786" s="2" t="s">
        <v>34</v>
      </c>
      <c r="H786" s="2" t="s">
        <v>11</v>
      </c>
      <c r="I786" s="2">
        <v>9460266</v>
      </c>
      <c r="J786" s="2" t="s">
        <v>486</v>
      </c>
      <c r="K786" s="2" t="s">
        <v>487</v>
      </c>
    </row>
    <row r="787" spans="1:11" x14ac:dyDescent="0.2">
      <c r="A787" s="2">
        <v>786</v>
      </c>
      <c r="B787" s="2" t="s">
        <v>92</v>
      </c>
      <c r="C787" s="2">
        <v>1</v>
      </c>
      <c r="D787" s="2">
        <v>1</v>
      </c>
      <c r="E787" s="2">
        <v>0</v>
      </c>
      <c r="F787" s="2" t="s">
        <v>51</v>
      </c>
      <c r="G787" s="2">
        <v>0</v>
      </c>
      <c r="H787" s="2" t="s">
        <v>11</v>
      </c>
      <c r="I787" s="2">
        <v>3015450</v>
      </c>
      <c r="J787" s="2" t="s">
        <v>53</v>
      </c>
      <c r="K787" s="2" t="s">
        <v>54</v>
      </c>
    </row>
    <row r="788" spans="1:11" x14ac:dyDescent="0.2">
      <c r="A788" s="2">
        <v>787</v>
      </c>
      <c r="B788" s="2" t="s">
        <v>243</v>
      </c>
      <c r="C788" s="2">
        <v>2</v>
      </c>
      <c r="D788" s="2">
        <v>1</v>
      </c>
      <c r="E788" s="2">
        <v>1</v>
      </c>
      <c r="F788" s="2" t="s">
        <v>351</v>
      </c>
      <c r="G788" s="2" t="s">
        <v>52</v>
      </c>
      <c r="H788" s="2" t="s">
        <v>11</v>
      </c>
      <c r="I788" s="2">
        <v>8150437</v>
      </c>
      <c r="J788" s="2" t="s">
        <v>2649</v>
      </c>
      <c r="K788" s="2" t="s">
        <v>2650</v>
      </c>
    </row>
    <row r="789" spans="1:11" x14ac:dyDescent="0.2">
      <c r="A789" s="2">
        <v>788</v>
      </c>
      <c r="B789" s="2" t="s">
        <v>99</v>
      </c>
      <c r="C789" s="2">
        <v>2</v>
      </c>
      <c r="D789" s="2">
        <v>2</v>
      </c>
      <c r="E789" s="2">
        <v>0</v>
      </c>
      <c r="F789" s="2" t="s">
        <v>2654</v>
      </c>
      <c r="G789" s="2">
        <v>0</v>
      </c>
      <c r="H789" s="2" t="s">
        <v>11</v>
      </c>
      <c r="I789" s="2">
        <v>17121844</v>
      </c>
      <c r="J789" s="2" t="s">
        <v>2337</v>
      </c>
      <c r="K789" s="2" t="s">
        <v>2338</v>
      </c>
    </row>
    <row r="790" spans="1:11" x14ac:dyDescent="0.2">
      <c r="A790" s="2">
        <v>789</v>
      </c>
      <c r="B790" s="2" t="s">
        <v>9</v>
      </c>
      <c r="C790" s="2">
        <v>2</v>
      </c>
      <c r="D790" s="2">
        <v>1</v>
      </c>
      <c r="E790" s="2">
        <v>1</v>
      </c>
      <c r="F790" s="2" t="s">
        <v>123</v>
      </c>
      <c r="G790" s="2" t="s">
        <v>124</v>
      </c>
      <c r="H790" s="2" t="s">
        <v>11</v>
      </c>
      <c r="I790" s="2">
        <v>6180755</v>
      </c>
      <c r="J790" s="2" t="s">
        <v>125</v>
      </c>
      <c r="K790" s="2" t="s">
        <v>126</v>
      </c>
    </row>
    <row r="791" spans="1:11" x14ac:dyDescent="0.2">
      <c r="A791" s="2">
        <v>790</v>
      </c>
      <c r="B791" s="2" t="s">
        <v>9</v>
      </c>
      <c r="C791" s="2">
        <v>1</v>
      </c>
      <c r="D791" s="2">
        <v>1</v>
      </c>
      <c r="E791" s="2">
        <v>0</v>
      </c>
      <c r="F791" s="2" t="s">
        <v>537</v>
      </c>
      <c r="G791" s="2">
        <v>0</v>
      </c>
      <c r="H791" s="2" t="s">
        <v>11</v>
      </c>
      <c r="I791" s="2">
        <v>12133070</v>
      </c>
      <c r="J791" s="2" t="s">
        <v>2660</v>
      </c>
      <c r="K791" s="2" t="s">
        <v>2661</v>
      </c>
    </row>
    <row r="792" spans="1:11" x14ac:dyDescent="0.2">
      <c r="A792" s="2">
        <v>791</v>
      </c>
      <c r="B792" s="2" t="s">
        <v>117</v>
      </c>
      <c r="C792" s="2">
        <v>2</v>
      </c>
      <c r="D792" s="2">
        <v>1</v>
      </c>
      <c r="E792" s="2">
        <v>1</v>
      </c>
      <c r="F792" s="2" t="s">
        <v>341</v>
      </c>
      <c r="G792" s="2" t="s">
        <v>34</v>
      </c>
      <c r="H792" s="2" t="s">
        <v>11</v>
      </c>
      <c r="I792" s="2">
        <v>12202196</v>
      </c>
      <c r="J792" s="2" t="s">
        <v>131</v>
      </c>
      <c r="K792" s="2" t="s">
        <v>132</v>
      </c>
    </row>
    <row r="793" spans="1:11" x14ac:dyDescent="0.2">
      <c r="A793" s="2">
        <v>792</v>
      </c>
      <c r="B793" s="2" t="s">
        <v>50</v>
      </c>
      <c r="C793" s="2">
        <v>1</v>
      </c>
      <c r="D793" s="2">
        <v>1</v>
      </c>
      <c r="E793" s="2">
        <v>0</v>
      </c>
      <c r="F793" s="2" t="s">
        <v>25</v>
      </c>
      <c r="G793" s="2">
        <v>0</v>
      </c>
      <c r="H793" s="2" t="s">
        <v>11</v>
      </c>
      <c r="I793" s="2">
        <v>7263437</v>
      </c>
      <c r="J793" s="2" t="s">
        <v>611</v>
      </c>
      <c r="K793" s="2" t="s">
        <v>612</v>
      </c>
    </row>
    <row r="794" spans="1:11" x14ac:dyDescent="0.2">
      <c r="A794" s="2">
        <v>793</v>
      </c>
      <c r="B794" s="2" t="s">
        <v>143</v>
      </c>
      <c r="C794" s="2">
        <v>2</v>
      </c>
      <c r="D794" s="2">
        <v>1</v>
      </c>
      <c r="E794" s="2">
        <v>1</v>
      </c>
      <c r="F794" s="2" t="s">
        <v>44</v>
      </c>
      <c r="G794" s="2" t="s">
        <v>34</v>
      </c>
      <c r="H794" s="2" t="s">
        <v>11</v>
      </c>
      <c r="I794" s="2">
        <v>3292412</v>
      </c>
      <c r="J794" s="2" t="s">
        <v>45</v>
      </c>
      <c r="K794" s="2" t="s">
        <v>46</v>
      </c>
    </row>
    <row r="795" spans="1:11" x14ac:dyDescent="0.2">
      <c r="A795" s="2">
        <v>794</v>
      </c>
      <c r="B795" s="2" t="s">
        <v>9</v>
      </c>
      <c r="C795" s="2">
        <v>2</v>
      </c>
      <c r="D795" s="2">
        <v>1</v>
      </c>
      <c r="E795" s="2">
        <v>1</v>
      </c>
      <c r="F795" s="2" t="s">
        <v>524</v>
      </c>
      <c r="G795" s="2" t="s">
        <v>34</v>
      </c>
      <c r="H795" s="2" t="s">
        <v>11</v>
      </c>
      <c r="I795" s="2">
        <v>5088336</v>
      </c>
      <c r="J795" s="2" t="s">
        <v>1464</v>
      </c>
      <c r="K795" s="2" t="s">
        <v>1465</v>
      </c>
    </row>
    <row r="796" spans="1:11" x14ac:dyDescent="0.2">
      <c r="A796" s="2">
        <v>795</v>
      </c>
      <c r="B796" s="2" t="s">
        <v>32</v>
      </c>
      <c r="C796" s="2">
        <v>2</v>
      </c>
      <c r="D796" s="2">
        <v>2</v>
      </c>
      <c r="E796" s="2">
        <v>0</v>
      </c>
      <c r="F796" s="2" t="s">
        <v>71</v>
      </c>
      <c r="G796" s="2">
        <v>0</v>
      </c>
      <c r="H796" s="2" t="s">
        <v>11</v>
      </c>
      <c r="I796" s="2">
        <v>6983483</v>
      </c>
      <c r="J796" s="2" t="s">
        <v>2673</v>
      </c>
      <c r="K796" s="2" t="s">
        <v>2674</v>
      </c>
    </row>
    <row r="797" spans="1:11" x14ac:dyDescent="0.2">
      <c r="A797" s="2">
        <v>796</v>
      </c>
      <c r="B797" s="2" t="s">
        <v>9</v>
      </c>
      <c r="C797" s="2">
        <v>3</v>
      </c>
      <c r="D797" s="2">
        <v>2</v>
      </c>
      <c r="E797" s="2">
        <v>1</v>
      </c>
      <c r="F797" s="2" t="s">
        <v>1500</v>
      </c>
      <c r="G797" s="2" t="s">
        <v>34</v>
      </c>
      <c r="H797" s="2" t="s">
        <v>11</v>
      </c>
      <c r="I797" s="2">
        <v>4714164</v>
      </c>
      <c r="J797" s="2" t="s">
        <v>35</v>
      </c>
      <c r="K797" s="2" t="s">
        <v>36</v>
      </c>
    </row>
    <row r="798" spans="1:11" x14ac:dyDescent="0.2">
      <c r="A798" s="2">
        <v>797</v>
      </c>
      <c r="B798" s="2" t="s">
        <v>105</v>
      </c>
      <c r="C798" s="2">
        <v>2</v>
      </c>
      <c r="D798" s="2">
        <v>1</v>
      </c>
      <c r="E798" s="2">
        <v>1</v>
      </c>
      <c r="F798" s="2" t="s">
        <v>44</v>
      </c>
      <c r="G798" s="2" t="s">
        <v>34</v>
      </c>
      <c r="H798" s="2" t="s">
        <v>11</v>
      </c>
      <c r="I798" s="2">
        <v>6588953</v>
      </c>
      <c r="J798" s="2" t="s">
        <v>141</v>
      </c>
      <c r="K798" s="2" t="s">
        <v>142</v>
      </c>
    </row>
    <row r="799" spans="1:11" x14ac:dyDescent="0.2">
      <c r="A799" s="2">
        <v>798</v>
      </c>
      <c r="B799" s="2" t="s">
        <v>9</v>
      </c>
      <c r="C799" s="2">
        <v>2</v>
      </c>
      <c r="D799" s="2">
        <v>1</v>
      </c>
      <c r="E799" s="2">
        <v>1</v>
      </c>
      <c r="F799" s="2" t="s">
        <v>896</v>
      </c>
      <c r="G799" s="2" t="s">
        <v>897</v>
      </c>
      <c r="H799" s="2" t="s">
        <v>11</v>
      </c>
      <c r="I799" s="2">
        <v>2105512</v>
      </c>
      <c r="J799" s="2" t="s">
        <v>2684</v>
      </c>
      <c r="K799" s="2" t="s">
        <v>2685</v>
      </c>
    </row>
    <row r="800" spans="1:11" x14ac:dyDescent="0.2">
      <c r="A800" s="2">
        <v>799</v>
      </c>
      <c r="B800" s="2" t="s">
        <v>64</v>
      </c>
      <c r="C800" s="2">
        <v>2</v>
      </c>
      <c r="D800" s="2">
        <v>1</v>
      </c>
      <c r="E800" s="2">
        <v>1</v>
      </c>
      <c r="F800" s="2" t="s">
        <v>44</v>
      </c>
      <c r="G800" s="2" t="s">
        <v>34</v>
      </c>
      <c r="H800" s="2" t="s">
        <v>11</v>
      </c>
      <c r="I800" s="2">
        <v>4976738</v>
      </c>
      <c r="J800" s="2" t="s">
        <v>141</v>
      </c>
      <c r="K800" s="2" t="s">
        <v>142</v>
      </c>
    </row>
    <row r="801" spans="1:11" x14ac:dyDescent="0.2">
      <c r="A801" s="2">
        <v>800</v>
      </c>
      <c r="B801" s="2" t="s">
        <v>101</v>
      </c>
      <c r="C801" s="2">
        <v>2</v>
      </c>
      <c r="D801" s="2">
        <v>1</v>
      </c>
      <c r="E801" s="2">
        <v>1</v>
      </c>
      <c r="F801" s="2" t="s">
        <v>44</v>
      </c>
      <c r="G801" s="2" t="s">
        <v>34</v>
      </c>
      <c r="H801" s="2" t="s">
        <v>11</v>
      </c>
      <c r="I801" s="2">
        <v>4613248</v>
      </c>
      <c r="J801" s="2" t="s">
        <v>141</v>
      </c>
      <c r="K801" s="2" t="s">
        <v>142</v>
      </c>
    </row>
    <row r="802" spans="1:11" x14ac:dyDescent="0.2">
      <c r="A802" s="2">
        <v>801</v>
      </c>
      <c r="B802" s="2" t="s">
        <v>9</v>
      </c>
      <c r="C802" s="2">
        <v>2</v>
      </c>
      <c r="D802" s="2">
        <v>2</v>
      </c>
      <c r="E802" s="2">
        <v>0</v>
      </c>
      <c r="F802" s="2" t="s">
        <v>71</v>
      </c>
      <c r="G802" s="2">
        <v>0</v>
      </c>
      <c r="H802" s="2" t="s">
        <v>11</v>
      </c>
      <c r="I802" s="2">
        <v>2975584</v>
      </c>
      <c r="J802" s="2" t="s">
        <v>497</v>
      </c>
      <c r="K802" s="2" t="s">
        <v>498</v>
      </c>
    </row>
    <row r="803" spans="1:11" x14ac:dyDescent="0.2">
      <c r="A803" s="2">
        <v>802</v>
      </c>
      <c r="B803" s="2" t="s">
        <v>85</v>
      </c>
      <c r="C803" s="2">
        <v>3</v>
      </c>
      <c r="D803" s="2">
        <v>2</v>
      </c>
      <c r="E803" s="2">
        <v>1</v>
      </c>
      <c r="F803" s="2" t="s">
        <v>2695</v>
      </c>
      <c r="G803" s="2" t="s">
        <v>34</v>
      </c>
      <c r="H803" s="2" t="s">
        <v>11</v>
      </c>
      <c r="I803" s="2">
        <v>3515322</v>
      </c>
      <c r="J803" s="2" t="s">
        <v>141</v>
      </c>
      <c r="K803" s="2" t="s">
        <v>142</v>
      </c>
    </row>
    <row r="804" spans="1:11" x14ac:dyDescent="0.2">
      <c r="A804" s="2">
        <v>803</v>
      </c>
      <c r="B804" s="2" t="s">
        <v>92</v>
      </c>
      <c r="C804" s="2">
        <v>3</v>
      </c>
      <c r="D804" s="2">
        <v>2</v>
      </c>
      <c r="E804" s="2">
        <v>1</v>
      </c>
      <c r="F804" s="2" t="s">
        <v>945</v>
      </c>
      <c r="G804" s="2" t="s">
        <v>34</v>
      </c>
      <c r="H804" s="2" t="s">
        <v>11</v>
      </c>
      <c r="I804" s="2">
        <v>14591067</v>
      </c>
      <c r="J804" s="2" t="s">
        <v>141</v>
      </c>
      <c r="K804" s="2" t="s">
        <v>142</v>
      </c>
    </row>
    <row r="805" spans="1:11" x14ac:dyDescent="0.2">
      <c r="A805" s="2">
        <v>804</v>
      </c>
      <c r="B805" s="2" t="s">
        <v>212</v>
      </c>
      <c r="C805" s="2">
        <v>1</v>
      </c>
      <c r="D805" s="2">
        <v>1</v>
      </c>
      <c r="E805" s="2">
        <v>0</v>
      </c>
      <c r="F805" s="2" t="s">
        <v>25</v>
      </c>
      <c r="G805" s="2">
        <v>0</v>
      </c>
      <c r="H805" s="2" t="s">
        <v>11</v>
      </c>
      <c r="I805" s="2">
        <v>15249508</v>
      </c>
      <c r="J805" s="2" t="s">
        <v>2702</v>
      </c>
      <c r="K805" s="2" t="s">
        <v>2703</v>
      </c>
    </row>
    <row r="806" spans="1:11" x14ac:dyDescent="0.2">
      <c r="A806" s="2">
        <v>805</v>
      </c>
      <c r="B806" s="2" t="s">
        <v>85</v>
      </c>
      <c r="C806" s="2">
        <v>2</v>
      </c>
      <c r="D806" s="2">
        <v>1</v>
      </c>
      <c r="E806" s="2">
        <v>1</v>
      </c>
      <c r="F806" s="2" t="s">
        <v>537</v>
      </c>
      <c r="G806" s="2" t="s">
        <v>52</v>
      </c>
      <c r="H806" s="2" t="s">
        <v>11</v>
      </c>
      <c r="I806" s="2">
        <v>7200435</v>
      </c>
      <c r="J806" s="2" t="s">
        <v>112</v>
      </c>
      <c r="K806" s="2" t="s">
        <v>113</v>
      </c>
    </row>
    <row r="807" spans="1:11" x14ac:dyDescent="0.2">
      <c r="A807" s="2">
        <v>806</v>
      </c>
      <c r="B807" s="2" t="s">
        <v>92</v>
      </c>
      <c r="C807" s="2">
        <v>1</v>
      </c>
      <c r="D807" s="2">
        <v>1</v>
      </c>
      <c r="E807" s="2">
        <v>0</v>
      </c>
      <c r="F807" s="2" t="s">
        <v>25</v>
      </c>
      <c r="G807" s="2">
        <v>0</v>
      </c>
      <c r="H807" s="2" t="s">
        <v>11</v>
      </c>
      <c r="I807" s="2">
        <v>5441473</v>
      </c>
      <c r="J807" s="2" t="s">
        <v>2710</v>
      </c>
      <c r="K807" s="2" t="s">
        <v>2711</v>
      </c>
    </row>
    <row r="808" spans="1:11" x14ac:dyDescent="0.2">
      <c r="A808" s="2">
        <v>807</v>
      </c>
      <c r="B808" s="2" t="s">
        <v>212</v>
      </c>
      <c r="C808" s="2">
        <v>2</v>
      </c>
      <c r="D808" s="2">
        <v>1</v>
      </c>
      <c r="E808" s="2">
        <v>1</v>
      </c>
      <c r="F808" s="2" t="s">
        <v>44</v>
      </c>
      <c r="G808" s="2" t="s">
        <v>34</v>
      </c>
      <c r="H808" s="2" t="s">
        <v>11</v>
      </c>
      <c r="I808" s="2">
        <v>12071554</v>
      </c>
      <c r="J808" s="2" t="s">
        <v>2715</v>
      </c>
      <c r="K808" s="2" t="s">
        <v>2716</v>
      </c>
    </row>
    <row r="809" spans="1:11" x14ac:dyDescent="0.2">
      <c r="A809" s="2">
        <v>808</v>
      </c>
      <c r="B809" s="2" t="s">
        <v>17</v>
      </c>
      <c r="C809" s="2">
        <v>2</v>
      </c>
      <c r="D809" s="2">
        <v>1</v>
      </c>
      <c r="E809" s="2">
        <v>1</v>
      </c>
      <c r="F809" s="2" t="s">
        <v>341</v>
      </c>
      <c r="G809" s="2" t="s">
        <v>34</v>
      </c>
      <c r="H809" s="2" t="s">
        <v>11</v>
      </c>
      <c r="I809" s="2">
        <v>4273606</v>
      </c>
      <c r="J809" s="2" t="s">
        <v>2720</v>
      </c>
      <c r="K809" s="2" t="s">
        <v>2721</v>
      </c>
    </row>
    <row r="810" spans="1:11" x14ac:dyDescent="0.2">
      <c r="A810" s="2">
        <v>809</v>
      </c>
      <c r="B810" s="2" t="s">
        <v>17</v>
      </c>
      <c r="C810" s="2">
        <v>2</v>
      </c>
      <c r="D810" s="2">
        <v>1</v>
      </c>
      <c r="E810" s="2">
        <v>1</v>
      </c>
      <c r="F810" s="2" t="s">
        <v>415</v>
      </c>
      <c r="G810" s="2" t="s">
        <v>34</v>
      </c>
      <c r="H810" s="2" t="s">
        <v>11</v>
      </c>
      <c r="I810" s="2">
        <v>5887533</v>
      </c>
      <c r="J810" s="2" t="s">
        <v>479</v>
      </c>
      <c r="K810" s="2" t="s">
        <v>480</v>
      </c>
    </row>
    <row r="811" spans="1:11" x14ac:dyDescent="0.2">
      <c r="A811" s="2">
        <v>810</v>
      </c>
      <c r="B811" s="2" t="s">
        <v>24</v>
      </c>
      <c r="C811" s="2">
        <v>2</v>
      </c>
      <c r="D811" s="2">
        <v>1</v>
      </c>
      <c r="E811" s="2">
        <v>1</v>
      </c>
      <c r="F811" s="2" t="s">
        <v>341</v>
      </c>
      <c r="G811" s="2" t="s">
        <v>34</v>
      </c>
      <c r="H811" s="2" t="s">
        <v>11</v>
      </c>
      <c r="I811" s="2">
        <v>5575674</v>
      </c>
      <c r="J811" s="2" t="s">
        <v>35</v>
      </c>
      <c r="K811" s="2" t="s">
        <v>36</v>
      </c>
    </row>
    <row r="812" spans="1:11" x14ac:dyDescent="0.2">
      <c r="A812" s="2">
        <v>811</v>
      </c>
      <c r="B812" s="2" t="s">
        <v>85</v>
      </c>
      <c r="C812" s="2">
        <v>1</v>
      </c>
      <c r="D812" s="2">
        <v>1</v>
      </c>
      <c r="E812" s="2">
        <v>0</v>
      </c>
      <c r="F812" s="2" t="s">
        <v>25</v>
      </c>
      <c r="G812" s="2">
        <v>0</v>
      </c>
      <c r="H812" s="2" t="s">
        <v>11</v>
      </c>
      <c r="I812" s="2">
        <v>2899247</v>
      </c>
      <c r="J812" s="2" t="s">
        <v>817</v>
      </c>
      <c r="K812" s="2" t="s">
        <v>818</v>
      </c>
    </row>
    <row r="813" spans="1:11" x14ac:dyDescent="0.2">
      <c r="A813" s="2">
        <v>812</v>
      </c>
      <c r="B813" s="2" t="s">
        <v>24</v>
      </c>
      <c r="C813" s="2">
        <v>2</v>
      </c>
      <c r="D813" s="2">
        <v>1</v>
      </c>
      <c r="E813" s="2">
        <v>1</v>
      </c>
      <c r="F813" s="2" t="s">
        <v>467</v>
      </c>
      <c r="G813" s="2" t="s">
        <v>34</v>
      </c>
      <c r="H813" s="2" t="s">
        <v>11</v>
      </c>
      <c r="I813" s="2">
        <v>15757566</v>
      </c>
      <c r="J813" s="2" t="s">
        <v>45</v>
      </c>
      <c r="K813" s="2" t="s">
        <v>46</v>
      </c>
    </row>
    <row r="814" spans="1:11" x14ac:dyDescent="0.2">
      <c r="A814" s="2">
        <v>813</v>
      </c>
      <c r="B814" s="2" t="s">
        <v>17</v>
      </c>
      <c r="C814" s="2">
        <v>2</v>
      </c>
      <c r="D814" s="2">
        <v>1</v>
      </c>
      <c r="E814" s="2">
        <v>1</v>
      </c>
      <c r="F814" s="2" t="s">
        <v>44</v>
      </c>
      <c r="G814" s="2" t="s">
        <v>34</v>
      </c>
      <c r="H814" s="2" t="s">
        <v>11</v>
      </c>
      <c r="I814" s="2">
        <v>4152891</v>
      </c>
      <c r="J814" s="2" t="s">
        <v>141</v>
      </c>
      <c r="K814" s="2" t="s">
        <v>142</v>
      </c>
    </row>
    <row r="815" spans="1:11" x14ac:dyDescent="0.2">
      <c r="A815" s="2">
        <v>814</v>
      </c>
      <c r="B815" s="2" t="s">
        <v>85</v>
      </c>
      <c r="C815" s="2">
        <v>2</v>
      </c>
      <c r="D815" s="2">
        <v>1</v>
      </c>
      <c r="E815" s="2">
        <v>1</v>
      </c>
      <c r="F815" s="2" t="s">
        <v>123</v>
      </c>
      <c r="G815" s="2" t="s">
        <v>124</v>
      </c>
      <c r="H815" s="2" t="s">
        <v>11</v>
      </c>
      <c r="I815" s="2">
        <v>8193056</v>
      </c>
      <c r="J815" s="2" t="s">
        <v>125</v>
      </c>
      <c r="K815" s="2" t="s">
        <v>126</v>
      </c>
    </row>
    <row r="816" spans="1:11" x14ac:dyDescent="0.2">
      <c r="A816" s="2">
        <v>815</v>
      </c>
      <c r="B816" s="2" t="s">
        <v>17</v>
      </c>
      <c r="C816" s="2">
        <v>2</v>
      </c>
      <c r="D816" s="2">
        <v>1</v>
      </c>
      <c r="E816" s="2">
        <v>1</v>
      </c>
      <c r="F816" s="2" t="s">
        <v>44</v>
      </c>
      <c r="G816" s="2" t="s">
        <v>34</v>
      </c>
      <c r="H816" s="2" t="s">
        <v>11</v>
      </c>
      <c r="I816" s="2">
        <v>7862743</v>
      </c>
      <c r="J816" s="2" t="s">
        <v>141</v>
      </c>
      <c r="K816" s="2" t="s">
        <v>142</v>
      </c>
    </row>
    <row r="817" spans="1:11" x14ac:dyDescent="0.2">
      <c r="A817" s="2">
        <v>816</v>
      </c>
      <c r="B817" s="2" t="s">
        <v>24</v>
      </c>
      <c r="C817" s="2">
        <v>2</v>
      </c>
      <c r="D817" s="2">
        <v>1</v>
      </c>
      <c r="E817" s="2">
        <v>1</v>
      </c>
      <c r="F817" s="2" t="s">
        <v>368</v>
      </c>
      <c r="G817" s="2" t="s">
        <v>52</v>
      </c>
      <c r="H817" s="2" t="s">
        <v>26</v>
      </c>
      <c r="I817" s="2">
        <v>13175202</v>
      </c>
      <c r="J817" s="2" t="s">
        <v>1888</v>
      </c>
      <c r="K817" s="2" t="s">
        <v>1889</v>
      </c>
    </row>
    <row r="818" spans="1:11" x14ac:dyDescent="0.2">
      <c r="A818" s="2">
        <v>817</v>
      </c>
      <c r="B818" s="2" t="s">
        <v>85</v>
      </c>
      <c r="C818" s="2">
        <v>2</v>
      </c>
      <c r="D818" s="2">
        <v>1</v>
      </c>
      <c r="E818" s="2">
        <v>1</v>
      </c>
      <c r="F818" s="2" t="s">
        <v>123</v>
      </c>
      <c r="G818" s="2" t="s">
        <v>124</v>
      </c>
      <c r="H818" s="2" t="s">
        <v>11</v>
      </c>
      <c r="I818" s="2">
        <v>10041977</v>
      </c>
      <c r="J818" s="2" t="s">
        <v>125</v>
      </c>
      <c r="K818" s="2" t="s">
        <v>126</v>
      </c>
    </row>
    <row r="819" spans="1:11" x14ac:dyDescent="0.2">
      <c r="A819" s="2">
        <v>818</v>
      </c>
      <c r="B819" s="2" t="s">
        <v>64</v>
      </c>
      <c r="C819" s="2">
        <v>2</v>
      </c>
      <c r="D819" s="2">
        <v>1</v>
      </c>
      <c r="E819" s="2">
        <v>1</v>
      </c>
      <c r="F819" s="2" t="s">
        <v>273</v>
      </c>
      <c r="G819" s="2" t="s">
        <v>34</v>
      </c>
      <c r="H819" s="2" t="s">
        <v>11</v>
      </c>
      <c r="I819" s="2">
        <v>6887368</v>
      </c>
      <c r="J819" s="2" t="s">
        <v>274</v>
      </c>
      <c r="K819" s="2" t="s">
        <v>275</v>
      </c>
    </row>
    <row r="820" spans="1:11" x14ac:dyDescent="0.2">
      <c r="A820" s="2">
        <v>819</v>
      </c>
      <c r="B820" s="2" t="s">
        <v>85</v>
      </c>
      <c r="C820" s="2">
        <v>2</v>
      </c>
      <c r="D820" s="2">
        <v>2</v>
      </c>
      <c r="E820" s="2">
        <v>0</v>
      </c>
      <c r="F820" s="2" t="s">
        <v>1794</v>
      </c>
      <c r="G820" s="2">
        <v>0</v>
      </c>
      <c r="H820" s="2" t="s">
        <v>11</v>
      </c>
      <c r="I820" s="2">
        <v>2668727</v>
      </c>
      <c r="J820" s="2" t="s">
        <v>2753</v>
      </c>
      <c r="K820" s="2" t="s">
        <v>2754</v>
      </c>
    </row>
    <row r="821" spans="1:11" x14ac:dyDescent="0.2">
      <c r="A821" s="2">
        <v>820</v>
      </c>
      <c r="B821" s="2" t="s">
        <v>24</v>
      </c>
      <c r="C821" s="2">
        <v>1</v>
      </c>
      <c r="D821" s="2">
        <v>1</v>
      </c>
      <c r="E821" s="2">
        <v>0</v>
      </c>
      <c r="F821" s="2" t="s">
        <v>25</v>
      </c>
      <c r="G821" s="2">
        <v>0</v>
      </c>
      <c r="H821" s="2" t="s">
        <v>11</v>
      </c>
      <c r="I821" s="2">
        <v>6685474</v>
      </c>
      <c r="J821" s="2" t="s">
        <v>310</v>
      </c>
      <c r="K821" s="2" t="s">
        <v>311</v>
      </c>
    </row>
    <row r="822" spans="1:11" x14ac:dyDescent="0.2">
      <c r="A822" s="2">
        <v>821</v>
      </c>
      <c r="B822" s="2" t="s">
        <v>50</v>
      </c>
      <c r="C822" s="2">
        <v>2</v>
      </c>
      <c r="D822" s="2">
        <v>1</v>
      </c>
      <c r="E822" s="2">
        <v>1</v>
      </c>
      <c r="F822" s="2" t="s">
        <v>130</v>
      </c>
      <c r="G822" s="2" t="s">
        <v>34</v>
      </c>
      <c r="H822" s="2" t="s">
        <v>11</v>
      </c>
      <c r="I822" s="2">
        <v>5183405</v>
      </c>
      <c r="J822" s="2" t="s">
        <v>131</v>
      </c>
      <c r="K822" s="2" t="s">
        <v>132</v>
      </c>
    </row>
    <row r="823" spans="1:11" x14ac:dyDescent="0.2">
      <c r="A823" s="2">
        <v>822</v>
      </c>
      <c r="B823" s="2" t="s">
        <v>24</v>
      </c>
      <c r="C823" s="2">
        <v>2</v>
      </c>
      <c r="D823" s="2">
        <v>1</v>
      </c>
      <c r="E823" s="2">
        <v>1</v>
      </c>
      <c r="F823" s="2" t="s">
        <v>341</v>
      </c>
      <c r="G823" s="2" t="s">
        <v>34</v>
      </c>
      <c r="H823" s="2" t="s">
        <v>11</v>
      </c>
      <c r="I823" s="2">
        <v>5048738</v>
      </c>
      <c r="J823" s="2" t="s">
        <v>35</v>
      </c>
      <c r="K823" s="2" t="s">
        <v>36</v>
      </c>
    </row>
    <row r="824" spans="1:11" x14ac:dyDescent="0.2">
      <c r="A824" s="2">
        <v>823</v>
      </c>
      <c r="B824" s="2" t="s">
        <v>24</v>
      </c>
      <c r="C824" s="2">
        <v>2</v>
      </c>
      <c r="D824" s="2">
        <v>1</v>
      </c>
      <c r="E824" s="2">
        <v>1</v>
      </c>
      <c r="F824" s="2" t="s">
        <v>123</v>
      </c>
      <c r="G824" s="2" t="s">
        <v>124</v>
      </c>
      <c r="H824" s="2" t="s">
        <v>11</v>
      </c>
      <c r="I824" s="2">
        <v>14816314</v>
      </c>
      <c r="J824" s="2" t="s">
        <v>125</v>
      </c>
      <c r="K824" s="2" t="s">
        <v>126</v>
      </c>
    </row>
    <row r="825" spans="1:11" x14ac:dyDescent="0.2">
      <c r="A825" s="2">
        <v>824</v>
      </c>
      <c r="B825" s="2" t="s">
        <v>17</v>
      </c>
      <c r="C825" s="2">
        <v>1</v>
      </c>
      <c r="D825" s="2">
        <v>1</v>
      </c>
      <c r="E825" s="2">
        <v>0</v>
      </c>
      <c r="F825" s="2" t="s">
        <v>25</v>
      </c>
      <c r="G825" s="2">
        <v>0</v>
      </c>
      <c r="H825" s="2" t="s">
        <v>26</v>
      </c>
      <c r="I825" s="2">
        <v>4845038</v>
      </c>
      <c r="J825" s="2" t="s">
        <v>2770</v>
      </c>
      <c r="K825" s="2" t="s">
        <v>2771</v>
      </c>
    </row>
    <row r="826" spans="1:11" x14ac:dyDescent="0.2">
      <c r="A826" s="2">
        <v>825</v>
      </c>
      <c r="B826" s="2" t="s">
        <v>77</v>
      </c>
      <c r="C826" s="2">
        <v>1</v>
      </c>
      <c r="D826" s="2">
        <v>1</v>
      </c>
      <c r="E826" s="2">
        <v>0</v>
      </c>
      <c r="F826" s="2" t="s">
        <v>25</v>
      </c>
      <c r="G826" s="2">
        <v>0</v>
      </c>
      <c r="H826" s="2" t="s">
        <v>11</v>
      </c>
      <c r="I826" s="2">
        <v>12970093</v>
      </c>
      <c r="J826" s="2" t="s">
        <v>1459</v>
      </c>
      <c r="K826" s="2" t="s">
        <v>1460</v>
      </c>
    </row>
    <row r="827" spans="1:11" x14ac:dyDescent="0.2">
      <c r="A827" s="2">
        <v>826</v>
      </c>
      <c r="B827" s="2" t="s">
        <v>17</v>
      </c>
      <c r="C827" s="2">
        <v>2</v>
      </c>
      <c r="D827" s="2">
        <v>1</v>
      </c>
      <c r="E827" s="2">
        <v>1</v>
      </c>
      <c r="F827" s="2" t="s">
        <v>44</v>
      </c>
      <c r="G827" s="2" t="s">
        <v>34</v>
      </c>
      <c r="H827" s="2" t="s">
        <v>11</v>
      </c>
      <c r="I827" s="2">
        <v>10000000</v>
      </c>
      <c r="J827" s="2" t="s">
        <v>45</v>
      </c>
      <c r="K827" s="2" t="s">
        <v>46</v>
      </c>
    </row>
    <row r="828" spans="1:11" x14ac:dyDescent="0.2">
      <c r="A828" s="2">
        <v>827</v>
      </c>
      <c r="B828" s="2" t="s">
        <v>143</v>
      </c>
      <c r="C828" s="2">
        <v>2</v>
      </c>
      <c r="D828" s="2">
        <v>1</v>
      </c>
      <c r="E828" s="2">
        <v>1</v>
      </c>
      <c r="F828" s="2" t="s">
        <v>123</v>
      </c>
      <c r="G828" s="2" t="s">
        <v>124</v>
      </c>
      <c r="H828" s="2" t="s">
        <v>11</v>
      </c>
      <c r="I828" s="2">
        <v>3721498</v>
      </c>
      <c r="J828" s="2" t="s">
        <v>1484</v>
      </c>
      <c r="K828" s="2" t="s">
        <v>1485</v>
      </c>
    </row>
    <row r="829" spans="1:11" x14ac:dyDescent="0.2">
      <c r="A829" s="2">
        <v>828</v>
      </c>
      <c r="B829" s="2" t="s">
        <v>92</v>
      </c>
      <c r="C829" s="2">
        <v>0</v>
      </c>
      <c r="D829" s="2">
        <v>0</v>
      </c>
      <c r="E829" s="2">
        <v>0</v>
      </c>
      <c r="F829" s="2">
        <v>0</v>
      </c>
      <c r="G829" s="2">
        <v>0</v>
      </c>
      <c r="H829" s="2" t="s">
        <v>26</v>
      </c>
      <c r="I829" s="2">
        <v>5800000</v>
      </c>
      <c r="J829" s="2" t="s">
        <v>180</v>
      </c>
      <c r="K829" s="2" t="s">
        <v>181</v>
      </c>
    </row>
    <row r="830" spans="1:11" x14ac:dyDescent="0.2">
      <c r="A830" s="2">
        <v>829</v>
      </c>
      <c r="B830" s="2" t="s">
        <v>50</v>
      </c>
      <c r="C830" s="2">
        <v>2</v>
      </c>
      <c r="D830" s="2">
        <v>1</v>
      </c>
      <c r="E830" s="2">
        <v>1</v>
      </c>
      <c r="F830" s="2" t="s">
        <v>106</v>
      </c>
      <c r="G830" s="2" t="s">
        <v>34</v>
      </c>
      <c r="H830" s="2" t="s">
        <v>11</v>
      </c>
      <c r="I830" s="2">
        <v>8978219</v>
      </c>
      <c r="J830" s="2" t="s">
        <v>45</v>
      </c>
      <c r="K830" s="2" t="s">
        <v>46</v>
      </c>
    </row>
    <row r="831" spans="1:11" x14ac:dyDescent="0.2">
      <c r="A831" s="2">
        <v>830</v>
      </c>
      <c r="B831" s="2" t="s">
        <v>99</v>
      </c>
      <c r="C831" s="2">
        <v>2</v>
      </c>
      <c r="D831" s="2">
        <v>1</v>
      </c>
      <c r="E831" s="2">
        <v>1</v>
      </c>
      <c r="F831" s="2" t="s">
        <v>25</v>
      </c>
      <c r="G831" s="2" t="s">
        <v>52</v>
      </c>
      <c r="H831" s="2" t="s">
        <v>11</v>
      </c>
      <c r="I831" s="2">
        <v>10606858</v>
      </c>
      <c r="J831" s="2" t="s">
        <v>301</v>
      </c>
      <c r="K831" s="2" t="s">
        <v>302</v>
      </c>
    </row>
    <row r="832" spans="1:11" x14ac:dyDescent="0.2">
      <c r="A832" s="2">
        <v>831</v>
      </c>
      <c r="B832" s="2" t="s">
        <v>9</v>
      </c>
      <c r="C832" s="2">
        <v>3</v>
      </c>
      <c r="D832" s="2">
        <v>2</v>
      </c>
      <c r="E832" s="2">
        <v>1</v>
      </c>
      <c r="F832" s="2" t="s">
        <v>40</v>
      </c>
      <c r="G832" s="2" t="s">
        <v>34</v>
      </c>
      <c r="H832" s="2" t="s">
        <v>11</v>
      </c>
      <c r="I832" s="2">
        <v>6914336</v>
      </c>
      <c r="J832" s="2" t="s">
        <v>45</v>
      </c>
      <c r="K832" s="2" t="s">
        <v>46</v>
      </c>
    </row>
    <row r="833" spans="1:11" x14ac:dyDescent="0.2">
      <c r="A833" s="2">
        <v>832</v>
      </c>
      <c r="B833" s="2" t="s">
        <v>117</v>
      </c>
      <c r="C833" s="2">
        <v>1</v>
      </c>
      <c r="D833" s="2">
        <v>1</v>
      </c>
      <c r="E833" s="2">
        <v>0</v>
      </c>
      <c r="F833" s="2" t="s">
        <v>25</v>
      </c>
      <c r="G833" s="2">
        <v>0</v>
      </c>
      <c r="H833" s="2" t="s">
        <v>11</v>
      </c>
      <c r="I833" s="2">
        <v>4523205</v>
      </c>
      <c r="J833" s="2" t="s">
        <v>255</v>
      </c>
      <c r="K833" s="2" t="s">
        <v>256</v>
      </c>
    </row>
    <row r="834" spans="1:11" x14ac:dyDescent="0.2">
      <c r="A834" s="2">
        <v>833</v>
      </c>
      <c r="B834" s="2" t="s">
        <v>32</v>
      </c>
      <c r="C834" s="2">
        <v>2</v>
      </c>
      <c r="D834" s="2">
        <v>1</v>
      </c>
      <c r="E834" s="2">
        <v>1</v>
      </c>
      <c r="F834" s="2" t="s">
        <v>273</v>
      </c>
      <c r="G834" s="2" t="s">
        <v>34</v>
      </c>
      <c r="H834" s="2" t="s">
        <v>11</v>
      </c>
      <c r="I834" s="2">
        <v>4989921</v>
      </c>
      <c r="J834" s="2" t="s">
        <v>274</v>
      </c>
      <c r="K834" s="2" t="s">
        <v>275</v>
      </c>
    </row>
    <row r="835" spans="1:11" x14ac:dyDescent="0.2">
      <c r="A835" s="2">
        <v>834</v>
      </c>
      <c r="B835" s="2" t="s">
        <v>17</v>
      </c>
      <c r="C835" s="2">
        <v>2</v>
      </c>
      <c r="D835" s="2">
        <v>1</v>
      </c>
      <c r="E835" s="2">
        <v>1</v>
      </c>
      <c r="F835" s="2" t="s">
        <v>341</v>
      </c>
      <c r="G835" s="2" t="s">
        <v>34</v>
      </c>
      <c r="H835" s="2" t="s">
        <v>11</v>
      </c>
      <c r="I835" s="2">
        <v>11591062</v>
      </c>
      <c r="J835" s="2" t="s">
        <v>279</v>
      </c>
      <c r="K835" s="2" t="s">
        <v>280</v>
      </c>
    </row>
    <row r="836" spans="1:11" x14ac:dyDescent="0.2">
      <c r="A836" s="2">
        <v>835</v>
      </c>
      <c r="B836" s="2" t="s">
        <v>117</v>
      </c>
      <c r="C836" s="2">
        <v>1</v>
      </c>
      <c r="D836" s="2">
        <v>1</v>
      </c>
      <c r="E836" s="2">
        <v>0</v>
      </c>
      <c r="F836" s="2" t="s">
        <v>351</v>
      </c>
      <c r="G836" s="2">
        <v>0</v>
      </c>
      <c r="H836" s="2" t="s">
        <v>11</v>
      </c>
      <c r="I836" s="2">
        <v>14484441</v>
      </c>
      <c r="J836" s="2" t="s">
        <v>1194</v>
      </c>
      <c r="K836" s="2" t="s">
        <v>1195</v>
      </c>
    </row>
    <row r="837" spans="1:11" x14ac:dyDescent="0.2">
      <c r="A837" s="2">
        <v>836</v>
      </c>
      <c r="B837" s="2" t="s">
        <v>9</v>
      </c>
      <c r="C837" s="2">
        <v>1</v>
      </c>
      <c r="D837" s="2">
        <v>0</v>
      </c>
      <c r="E837" s="2">
        <v>1</v>
      </c>
      <c r="F837" s="2">
        <v>0</v>
      </c>
      <c r="G837" s="2" t="s">
        <v>79</v>
      </c>
      <c r="H837" s="2" t="s">
        <v>26</v>
      </c>
      <c r="I837" s="2">
        <v>12546222</v>
      </c>
      <c r="J837" s="2" t="s">
        <v>141</v>
      </c>
      <c r="K837" s="2" t="s">
        <v>142</v>
      </c>
    </row>
    <row r="838" spans="1:11" x14ac:dyDescent="0.2">
      <c r="A838" s="2">
        <v>837</v>
      </c>
      <c r="B838" s="2" t="s">
        <v>550</v>
      </c>
      <c r="C838" s="2">
        <v>3</v>
      </c>
      <c r="D838" s="2">
        <v>3</v>
      </c>
      <c r="E838" s="2">
        <v>0</v>
      </c>
      <c r="F838" s="2" t="s">
        <v>2810</v>
      </c>
      <c r="G838" s="2">
        <v>0</v>
      </c>
      <c r="H838" s="2" t="s">
        <v>11</v>
      </c>
      <c r="I838" s="2">
        <v>12377259</v>
      </c>
      <c r="J838" s="2" t="s">
        <v>1361</v>
      </c>
      <c r="K838" s="2" t="s">
        <v>1362</v>
      </c>
    </row>
    <row r="839" spans="1:11" x14ac:dyDescent="0.2">
      <c r="A839" s="2">
        <v>838</v>
      </c>
      <c r="B839" s="2" t="s">
        <v>9</v>
      </c>
      <c r="C839" s="2">
        <v>0</v>
      </c>
      <c r="D839" s="2">
        <v>0</v>
      </c>
      <c r="E839" s="2">
        <v>0</v>
      </c>
      <c r="F839" s="2">
        <v>0</v>
      </c>
      <c r="G839" s="2">
        <v>0</v>
      </c>
      <c r="H839" s="2" t="s">
        <v>26</v>
      </c>
      <c r="I839" s="2">
        <v>4721793</v>
      </c>
      <c r="J839" s="2" t="s">
        <v>2814</v>
      </c>
      <c r="K839" s="2" t="s">
        <v>2815</v>
      </c>
    </row>
    <row r="840" spans="1:11" x14ac:dyDescent="0.2">
      <c r="A840" s="2">
        <v>839</v>
      </c>
      <c r="B840" s="2" t="s">
        <v>143</v>
      </c>
      <c r="C840" s="2">
        <v>2</v>
      </c>
      <c r="D840" s="2">
        <v>1</v>
      </c>
      <c r="E840" s="2">
        <v>1</v>
      </c>
      <c r="F840" s="2" t="s">
        <v>341</v>
      </c>
      <c r="G840" s="2" t="s">
        <v>34</v>
      </c>
      <c r="H840" s="2" t="s">
        <v>11</v>
      </c>
      <c r="I840" s="2">
        <v>10727361</v>
      </c>
      <c r="J840" s="2" t="s">
        <v>2715</v>
      </c>
      <c r="K840" s="2" t="s">
        <v>2716</v>
      </c>
    </row>
    <row r="841" spans="1:11" x14ac:dyDescent="0.2">
      <c r="A841" s="2">
        <v>840</v>
      </c>
      <c r="B841" s="2" t="s">
        <v>9</v>
      </c>
      <c r="C841" s="2">
        <v>2</v>
      </c>
      <c r="D841" s="2">
        <v>0</v>
      </c>
      <c r="E841" s="2">
        <v>2</v>
      </c>
      <c r="F841" s="2">
        <v>0</v>
      </c>
      <c r="G841" s="2" t="s">
        <v>823</v>
      </c>
      <c r="H841" s="2" t="s">
        <v>26</v>
      </c>
      <c r="I841" s="2">
        <v>8540000</v>
      </c>
      <c r="J841" s="2" t="s">
        <v>150</v>
      </c>
      <c r="K841" s="2" t="s">
        <v>151</v>
      </c>
    </row>
    <row r="842" spans="1:11" x14ac:dyDescent="0.2">
      <c r="A842" s="2">
        <v>841</v>
      </c>
      <c r="B842" s="2" t="s">
        <v>243</v>
      </c>
      <c r="C842" s="2">
        <v>2</v>
      </c>
      <c r="D842" s="2">
        <v>1</v>
      </c>
      <c r="E842" s="2">
        <v>1</v>
      </c>
      <c r="F842" s="2" t="s">
        <v>44</v>
      </c>
      <c r="G842" s="2" t="s">
        <v>34</v>
      </c>
      <c r="H842" s="2" t="s">
        <v>11</v>
      </c>
      <c r="I842" s="2">
        <v>3732906</v>
      </c>
      <c r="J842" s="2" t="s">
        <v>141</v>
      </c>
      <c r="K842" s="2" t="s">
        <v>142</v>
      </c>
    </row>
    <row r="843" spans="1:11" x14ac:dyDescent="0.2">
      <c r="A843" s="2">
        <v>842</v>
      </c>
      <c r="B843" s="2" t="s">
        <v>9</v>
      </c>
      <c r="C843" s="2">
        <v>2</v>
      </c>
      <c r="D843" s="2">
        <v>1</v>
      </c>
      <c r="E843" s="2">
        <v>1</v>
      </c>
      <c r="F843" s="2" t="s">
        <v>106</v>
      </c>
      <c r="G843" s="2" t="s">
        <v>34</v>
      </c>
      <c r="H843" s="2" t="s">
        <v>11</v>
      </c>
      <c r="I843" s="2">
        <v>2957786</v>
      </c>
      <c r="J843" s="2" t="s">
        <v>35</v>
      </c>
      <c r="K843" s="2" t="s">
        <v>36</v>
      </c>
    </row>
    <row r="844" spans="1:11" x14ac:dyDescent="0.2">
      <c r="A844" s="2">
        <v>843</v>
      </c>
      <c r="B844" s="2" t="s">
        <v>99</v>
      </c>
      <c r="C844" s="2">
        <v>3</v>
      </c>
      <c r="D844" s="2">
        <v>1</v>
      </c>
      <c r="E844" s="2">
        <v>2</v>
      </c>
      <c r="F844" s="2" t="s">
        <v>1617</v>
      </c>
      <c r="G844" s="2" t="s">
        <v>985</v>
      </c>
      <c r="H844" s="2" t="s">
        <v>11</v>
      </c>
      <c r="I844" s="2">
        <v>7146977</v>
      </c>
      <c r="J844" s="2" t="s">
        <v>577</v>
      </c>
      <c r="K844" s="2" t="s">
        <v>578</v>
      </c>
    </row>
    <row r="845" spans="1:11" x14ac:dyDescent="0.2">
      <c r="A845" s="2">
        <v>844</v>
      </c>
      <c r="B845" s="2" t="s">
        <v>50</v>
      </c>
      <c r="C845" s="2">
        <v>2</v>
      </c>
      <c r="D845" s="2">
        <v>1</v>
      </c>
      <c r="E845" s="2">
        <v>1</v>
      </c>
      <c r="F845" s="2" t="s">
        <v>341</v>
      </c>
      <c r="G845" s="2" t="s">
        <v>34</v>
      </c>
      <c r="H845" s="2" t="s">
        <v>11</v>
      </c>
      <c r="I845" s="2">
        <v>4670167</v>
      </c>
      <c r="J845" s="2" t="s">
        <v>35</v>
      </c>
      <c r="K845" s="2" t="s">
        <v>36</v>
      </c>
    </row>
    <row r="846" spans="1:11" x14ac:dyDescent="0.2">
      <c r="A846" s="2">
        <v>845</v>
      </c>
      <c r="B846" s="2" t="s">
        <v>64</v>
      </c>
      <c r="C846" s="2">
        <v>1</v>
      </c>
      <c r="D846" s="2">
        <v>0</v>
      </c>
      <c r="E846" s="2">
        <v>1</v>
      </c>
      <c r="F846" s="2">
        <v>0</v>
      </c>
      <c r="G846" s="2" t="s">
        <v>34</v>
      </c>
      <c r="H846" s="2" t="s">
        <v>11</v>
      </c>
      <c r="I846" s="2">
        <v>4947205</v>
      </c>
      <c r="J846" s="2" t="s">
        <v>669</v>
      </c>
      <c r="K846" s="2" t="s">
        <v>670</v>
      </c>
    </row>
    <row r="847" spans="1:11" x14ac:dyDescent="0.2">
      <c r="A847" s="2">
        <v>846</v>
      </c>
      <c r="B847" s="2" t="s">
        <v>9</v>
      </c>
      <c r="C847" s="2">
        <v>1</v>
      </c>
      <c r="D847" s="2">
        <v>0</v>
      </c>
      <c r="E847" s="2">
        <v>1</v>
      </c>
      <c r="F847" s="2">
        <v>0</v>
      </c>
      <c r="G847" s="2" t="s">
        <v>213</v>
      </c>
      <c r="H847" s="2" t="s">
        <v>26</v>
      </c>
      <c r="I847" s="2">
        <v>6000000</v>
      </c>
      <c r="J847" s="2" t="s">
        <v>214</v>
      </c>
      <c r="K847" s="2" t="s">
        <v>215</v>
      </c>
    </row>
    <row r="848" spans="1:11" x14ac:dyDescent="0.2">
      <c r="A848" s="2">
        <v>847</v>
      </c>
      <c r="B848" s="2" t="s">
        <v>64</v>
      </c>
      <c r="C848" s="2">
        <v>0</v>
      </c>
      <c r="D848" s="2">
        <v>0</v>
      </c>
      <c r="E848" s="2">
        <v>0</v>
      </c>
      <c r="F848" s="2">
        <v>0</v>
      </c>
      <c r="G848" s="2">
        <v>0</v>
      </c>
      <c r="H848" s="2" t="s">
        <v>11</v>
      </c>
      <c r="I848" s="2">
        <v>5509867</v>
      </c>
      <c r="J848" s="2" t="s">
        <v>53</v>
      </c>
      <c r="K848" s="2" t="s">
        <v>54</v>
      </c>
    </row>
    <row r="849" spans="1:11" x14ac:dyDescent="0.2">
      <c r="A849" s="2">
        <v>848</v>
      </c>
      <c r="B849" s="2" t="s">
        <v>101</v>
      </c>
      <c r="C849" s="2">
        <v>1</v>
      </c>
      <c r="D849" s="2">
        <v>0</v>
      </c>
      <c r="E849" s="2">
        <v>1</v>
      </c>
      <c r="F849" s="2">
        <v>0</v>
      </c>
      <c r="G849" s="2" t="s">
        <v>52</v>
      </c>
      <c r="H849" s="2" t="s">
        <v>11</v>
      </c>
      <c r="I849" s="2">
        <v>10564086</v>
      </c>
      <c r="J849" s="2" t="s">
        <v>2844</v>
      </c>
      <c r="K849" s="2" t="s">
        <v>2845</v>
      </c>
    </row>
    <row r="850" spans="1:11" x14ac:dyDescent="0.2">
      <c r="A850" s="2">
        <v>849</v>
      </c>
      <c r="B850" s="2" t="s">
        <v>143</v>
      </c>
      <c r="C850" s="2">
        <v>1</v>
      </c>
      <c r="D850" s="2">
        <v>1</v>
      </c>
      <c r="E850" s="2">
        <v>0</v>
      </c>
      <c r="F850" s="2" t="s">
        <v>65</v>
      </c>
      <c r="G850" s="2">
        <v>0</v>
      </c>
      <c r="H850" s="2" t="s">
        <v>11</v>
      </c>
      <c r="I850" s="2">
        <v>15848980</v>
      </c>
      <c r="J850" s="2" t="s">
        <v>66</v>
      </c>
      <c r="K850" s="2" t="s">
        <v>67</v>
      </c>
    </row>
    <row r="851" spans="1:11" x14ac:dyDescent="0.2">
      <c r="A851" s="2">
        <v>850</v>
      </c>
      <c r="B851" s="2" t="s">
        <v>117</v>
      </c>
      <c r="C851" s="2">
        <v>2</v>
      </c>
      <c r="D851" s="2">
        <v>1</v>
      </c>
      <c r="E851" s="2">
        <v>1</v>
      </c>
      <c r="F851" s="2" t="s">
        <v>2852</v>
      </c>
      <c r="G851" s="2" t="s">
        <v>34</v>
      </c>
      <c r="H851" s="2" t="s">
        <v>11</v>
      </c>
      <c r="I851" s="2">
        <v>4364895</v>
      </c>
      <c r="J851" s="2" t="s">
        <v>2853</v>
      </c>
      <c r="K851" s="2" t="s">
        <v>2854</v>
      </c>
    </row>
    <row r="852" spans="1:11" x14ac:dyDescent="0.2">
      <c r="A852" s="2">
        <v>851</v>
      </c>
      <c r="B852" s="2" t="s">
        <v>550</v>
      </c>
      <c r="C852" s="2">
        <v>1</v>
      </c>
      <c r="D852" s="2">
        <v>1</v>
      </c>
      <c r="E852" s="2">
        <v>0</v>
      </c>
      <c r="F852" s="2" t="s">
        <v>51</v>
      </c>
      <c r="G852" s="2">
        <v>0</v>
      </c>
      <c r="H852" s="2" t="s">
        <v>11</v>
      </c>
      <c r="I852" s="2">
        <v>2987005</v>
      </c>
      <c r="J852" s="2" t="s">
        <v>2857</v>
      </c>
      <c r="K852" s="2" t="s">
        <v>2858</v>
      </c>
    </row>
    <row r="853" spans="1:11" x14ac:dyDescent="0.2">
      <c r="A853" s="2">
        <v>852</v>
      </c>
      <c r="B853" s="2" t="s">
        <v>92</v>
      </c>
      <c r="C853" s="2">
        <v>0</v>
      </c>
      <c r="D853" s="2">
        <v>0</v>
      </c>
      <c r="E853" s="2">
        <v>0</v>
      </c>
      <c r="F853" s="2">
        <v>0</v>
      </c>
      <c r="G853" s="2">
        <v>0</v>
      </c>
      <c r="H853" s="2" t="s">
        <v>26</v>
      </c>
      <c r="I853" s="2">
        <v>13214917</v>
      </c>
      <c r="J853" s="2" t="s">
        <v>292</v>
      </c>
      <c r="K853" s="2" t="s">
        <v>293</v>
      </c>
    </row>
    <row r="854" spans="1:11" x14ac:dyDescent="0.2">
      <c r="A854" s="2">
        <v>853</v>
      </c>
      <c r="B854" s="2" t="s">
        <v>9</v>
      </c>
      <c r="C854" s="2">
        <v>2</v>
      </c>
      <c r="D854" s="2">
        <v>1</v>
      </c>
      <c r="E854" s="2">
        <v>1</v>
      </c>
      <c r="F854" s="2" t="s">
        <v>106</v>
      </c>
      <c r="G854" s="2" t="s">
        <v>34</v>
      </c>
      <c r="H854" s="2" t="s">
        <v>11</v>
      </c>
      <c r="I854" s="2">
        <v>7295801</v>
      </c>
      <c r="J854" s="2" t="s">
        <v>141</v>
      </c>
      <c r="K854" s="2" t="s">
        <v>142</v>
      </c>
    </row>
    <row r="855" spans="1:11" x14ac:dyDescent="0.2">
      <c r="A855" s="2">
        <v>854</v>
      </c>
      <c r="B855" s="2" t="s">
        <v>550</v>
      </c>
      <c r="C855" s="2">
        <v>1</v>
      </c>
      <c r="D855" s="2">
        <v>1</v>
      </c>
      <c r="E855" s="2">
        <v>0</v>
      </c>
      <c r="F855" s="2" t="s">
        <v>25</v>
      </c>
      <c r="G855" s="2">
        <v>0</v>
      </c>
      <c r="H855" s="2" t="s">
        <v>11</v>
      </c>
      <c r="I855" s="2">
        <v>13085828</v>
      </c>
      <c r="J855" s="2" t="s">
        <v>58</v>
      </c>
      <c r="K855" s="2" t="s">
        <v>59</v>
      </c>
    </row>
    <row r="856" spans="1:11" x14ac:dyDescent="0.2">
      <c r="A856" s="2">
        <v>855</v>
      </c>
      <c r="B856" s="2" t="s">
        <v>64</v>
      </c>
      <c r="C856" s="2">
        <v>1</v>
      </c>
      <c r="D856" s="2">
        <v>1</v>
      </c>
      <c r="E856" s="2">
        <v>0</v>
      </c>
      <c r="F856" s="2" t="s">
        <v>25</v>
      </c>
      <c r="G856" s="2">
        <v>0</v>
      </c>
      <c r="H856" s="2" t="s">
        <v>11</v>
      </c>
      <c r="I856" s="2">
        <v>14402577</v>
      </c>
      <c r="J856" s="2" t="s">
        <v>228</v>
      </c>
      <c r="K856" s="2" t="s">
        <v>229</v>
      </c>
    </row>
    <row r="857" spans="1:11" x14ac:dyDescent="0.2">
      <c r="A857" s="2">
        <v>856</v>
      </c>
      <c r="B857" s="2" t="s">
        <v>9</v>
      </c>
      <c r="C857" s="2">
        <v>2</v>
      </c>
      <c r="D857" s="2">
        <v>1</v>
      </c>
      <c r="E857" s="2">
        <v>1</v>
      </c>
      <c r="F857" s="2" t="s">
        <v>158</v>
      </c>
      <c r="G857" s="2" t="s">
        <v>159</v>
      </c>
      <c r="H857" s="2" t="s">
        <v>26</v>
      </c>
      <c r="I857" s="2">
        <v>6319395</v>
      </c>
      <c r="J857" s="2" t="s">
        <v>160</v>
      </c>
      <c r="K857" s="2" t="s">
        <v>161</v>
      </c>
    </row>
    <row r="858" spans="1:11" x14ac:dyDescent="0.2">
      <c r="A858" s="2">
        <v>857</v>
      </c>
      <c r="B858" s="2" t="s">
        <v>9</v>
      </c>
      <c r="C858" s="2">
        <v>1</v>
      </c>
      <c r="D858" s="2">
        <v>1</v>
      </c>
      <c r="E858" s="2">
        <v>0</v>
      </c>
      <c r="F858" s="2" t="s">
        <v>25</v>
      </c>
      <c r="G858" s="2">
        <v>0</v>
      </c>
      <c r="H858" s="2" t="s">
        <v>11</v>
      </c>
      <c r="I858" s="2">
        <v>4184660</v>
      </c>
      <c r="J858" s="2" t="s">
        <v>722</v>
      </c>
      <c r="K858" s="2" t="s">
        <v>723</v>
      </c>
    </row>
    <row r="859" spans="1:11" x14ac:dyDescent="0.2">
      <c r="A859" s="2">
        <v>858</v>
      </c>
      <c r="B859" s="2" t="s">
        <v>85</v>
      </c>
      <c r="C859" s="2">
        <v>1</v>
      </c>
      <c r="D859" s="2">
        <v>1</v>
      </c>
      <c r="E859" s="2">
        <v>0</v>
      </c>
      <c r="F859" s="2" t="s">
        <v>93</v>
      </c>
      <c r="G859" s="2">
        <v>0</v>
      </c>
      <c r="H859" s="2" t="s">
        <v>11</v>
      </c>
      <c r="I859" s="2">
        <v>3840206</v>
      </c>
      <c r="J859" s="2" t="s">
        <v>233</v>
      </c>
      <c r="K859" s="2" t="s">
        <v>234</v>
      </c>
    </row>
    <row r="860" spans="1:11" x14ac:dyDescent="0.2">
      <c r="A860" s="2">
        <v>859</v>
      </c>
      <c r="B860" s="2" t="s">
        <v>24</v>
      </c>
      <c r="C860" s="2">
        <v>2</v>
      </c>
      <c r="D860" s="2">
        <v>1</v>
      </c>
      <c r="E860" s="2">
        <v>1</v>
      </c>
      <c r="F860" s="2" t="s">
        <v>106</v>
      </c>
      <c r="G860" s="2" t="s">
        <v>34</v>
      </c>
      <c r="H860" s="2" t="s">
        <v>11</v>
      </c>
      <c r="I860" s="2">
        <v>5065642</v>
      </c>
      <c r="J860" s="2" t="s">
        <v>486</v>
      </c>
      <c r="K860" s="2" t="s">
        <v>487</v>
      </c>
    </row>
    <row r="861" spans="1:11" x14ac:dyDescent="0.2">
      <c r="A861" s="2">
        <v>860</v>
      </c>
      <c r="B861" s="2" t="s">
        <v>64</v>
      </c>
      <c r="C861" s="2">
        <v>2</v>
      </c>
      <c r="D861" s="2">
        <v>1</v>
      </c>
      <c r="E861" s="2">
        <v>1</v>
      </c>
      <c r="F861" s="2" t="s">
        <v>44</v>
      </c>
      <c r="G861" s="2" t="s">
        <v>34</v>
      </c>
      <c r="H861" s="2" t="s">
        <v>11</v>
      </c>
      <c r="I861" s="2">
        <v>8691989</v>
      </c>
      <c r="J861" s="2" t="s">
        <v>141</v>
      </c>
      <c r="K861" s="2" t="s">
        <v>142</v>
      </c>
    </row>
    <row r="862" spans="1:11" x14ac:dyDescent="0.2">
      <c r="A862" s="2">
        <v>861</v>
      </c>
      <c r="B862" s="2" t="s">
        <v>117</v>
      </c>
      <c r="C862" s="2">
        <v>2</v>
      </c>
      <c r="D862" s="2">
        <v>1</v>
      </c>
      <c r="E862" s="2">
        <v>1</v>
      </c>
      <c r="F862" s="2" t="s">
        <v>130</v>
      </c>
      <c r="G862" s="2" t="s">
        <v>34</v>
      </c>
      <c r="H862" s="2" t="s">
        <v>11</v>
      </c>
      <c r="I862" s="2">
        <v>4495081</v>
      </c>
      <c r="J862" s="2" t="s">
        <v>131</v>
      </c>
      <c r="K862" s="2" t="s">
        <v>132</v>
      </c>
    </row>
    <row r="863" spans="1:11" x14ac:dyDescent="0.2">
      <c r="A863" s="2">
        <v>862</v>
      </c>
      <c r="B863" s="2" t="s">
        <v>212</v>
      </c>
      <c r="C863" s="2">
        <v>1</v>
      </c>
      <c r="D863" s="2">
        <v>1</v>
      </c>
      <c r="E863" s="2">
        <v>0</v>
      </c>
      <c r="F863" s="2" t="s">
        <v>25</v>
      </c>
      <c r="G863" s="2">
        <v>0</v>
      </c>
      <c r="H863" s="2" t="s">
        <v>11</v>
      </c>
      <c r="I863" s="2">
        <v>10862341</v>
      </c>
      <c r="J863" s="2" t="s">
        <v>310</v>
      </c>
      <c r="K863" s="2" t="s">
        <v>311</v>
      </c>
    </row>
    <row r="864" spans="1:11" x14ac:dyDescent="0.2">
      <c r="A864" s="2">
        <v>863</v>
      </c>
      <c r="B864" s="2" t="s">
        <v>143</v>
      </c>
      <c r="C864" s="2">
        <v>2</v>
      </c>
      <c r="D864" s="2">
        <v>2</v>
      </c>
      <c r="E864" s="2">
        <v>0</v>
      </c>
      <c r="F864" s="2">
        <v>0</v>
      </c>
      <c r="G864" s="2">
        <v>0</v>
      </c>
      <c r="H864" s="2" t="s">
        <v>11</v>
      </c>
      <c r="I864" s="2">
        <v>3930000</v>
      </c>
      <c r="J864" s="2" t="s">
        <v>448</v>
      </c>
      <c r="K864" s="2" t="s">
        <v>449</v>
      </c>
    </row>
    <row r="865" spans="1:11" x14ac:dyDescent="0.2">
      <c r="A865" s="2">
        <v>864</v>
      </c>
      <c r="B865" s="2" t="s">
        <v>92</v>
      </c>
      <c r="C865" s="2">
        <v>1</v>
      </c>
      <c r="D865" s="2">
        <v>1</v>
      </c>
      <c r="E865" s="2">
        <v>0</v>
      </c>
      <c r="F865" s="2" t="s">
        <v>65</v>
      </c>
      <c r="G865" s="2">
        <v>0</v>
      </c>
      <c r="H865" s="2" t="s">
        <v>11</v>
      </c>
      <c r="I865" s="2">
        <v>8728373</v>
      </c>
      <c r="J865" s="2" t="s">
        <v>66</v>
      </c>
      <c r="K865" s="2" t="s">
        <v>67</v>
      </c>
    </row>
    <row r="866" spans="1:11" x14ac:dyDescent="0.2">
      <c r="A866" s="2">
        <v>865</v>
      </c>
      <c r="B866" s="2" t="s">
        <v>92</v>
      </c>
      <c r="C866" s="2">
        <v>2</v>
      </c>
      <c r="D866" s="2">
        <v>1</v>
      </c>
      <c r="E866" s="2">
        <v>1</v>
      </c>
      <c r="F866" s="2" t="s">
        <v>44</v>
      </c>
      <c r="G866" s="2" t="s">
        <v>34</v>
      </c>
      <c r="H866" s="2" t="s">
        <v>11</v>
      </c>
      <c r="I866" s="2">
        <v>7358261</v>
      </c>
      <c r="J866" s="2" t="s">
        <v>141</v>
      </c>
      <c r="K866" s="2" t="s">
        <v>142</v>
      </c>
    </row>
    <row r="867" spans="1:11" x14ac:dyDescent="0.2">
      <c r="A867" s="2">
        <v>866</v>
      </c>
      <c r="B867" s="2" t="s">
        <v>9</v>
      </c>
      <c r="C867" s="2">
        <v>1</v>
      </c>
      <c r="D867" s="2">
        <v>1</v>
      </c>
      <c r="E867" s="2">
        <v>0</v>
      </c>
      <c r="F867" s="2" t="s">
        <v>65</v>
      </c>
      <c r="G867" s="2">
        <v>0</v>
      </c>
      <c r="H867" s="2" t="s">
        <v>26</v>
      </c>
      <c r="I867" s="2">
        <v>10874376</v>
      </c>
      <c r="J867" s="2" t="s">
        <v>66</v>
      </c>
      <c r="K867" s="2" t="s">
        <v>67</v>
      </c>
    </row>
    <row r="868" spans="1:11" x14ac:dyDescent="0.2">
      <c r="A868" s="2">
        <v>867</v>
      </c>
      <c r="B868" s="2" t="s">
        <v>64</v>
      </c>
      <c r="C868" s="2">
        <v>1</v>
      </c>
      <c r="D868" s="2">
        <v>1</v>
      </c>
      <c r="E868" s="2">
        <v>0</v>
      </c>
      <c r="F868" s="2" t="s">
        <v>25</v>
      </c>
      <c r="G868" s="2">
        <v>0</v>
      </c>
      <c r="H868" s="2" t="s">
        <v>11</v>
      </c>
      <c r="I868" s="2">
        <v>9327600</v>
      </c>
      <c r="J868" s="2" t="s">
        <v>153</v>
      </c>
      <c r="K868" s="2" t="s">
        <v>154</v>
      </c>
    </row>
    <row r="869" spans="1:11" x14ac:dyDescent="0.2">
      <c r="A869" s="2">
        <v>868</v>
      </c>
      <c r="B869" s="2" t="s">
        <v>9</v>
      </c>
      <c r="C869" s="2">
        <v>0</v>
      </c>
      <c r="D869" s="2">
        <v>0</v>
      </c>
      <c r="E869" s="2">
        <v>0</v>
      </c>
      <c r="F869" s="2">
        <v>0</v>
      </c>
      <c r="G869" s="2">
        <v>0</v>
      </c>
      <c r="H869" s="2" t="s">
        <v>11</v>
      </c>
      <c r="I869" s="2">
        <v>6342256</v>
      </c>
      <c r="J869" s="2" t="s">
        <v>2904</v>
      </c>
      <c r="K869" s="2" t="s">
        <v>2905</v>
      </c>
    </row>
    <row r="870" spans="1:11" x14ac:dyDescent="0.2">
      <c r="A870" s="2">
        <v>869</v>
      </c>
      <c r="B870" s="2" t="s">
        <v>85</v>
      </c>
      <c r="C870" s="2">
        <v>2</v>
      </c>
      <c r="D870" s="2">
        <v>1</v>
      </c>
      <c r="E870" s="2">
        <v>1</v>
      </c>
      <c r="F870" s="2" t="s">
        <v>1032</v>
      </c>
      <c r="G870" s="2" t="s">
        <v>34</v>
      </c>
      <c r="H870" s="2" t="s">
        <v>11</v>
      </c>
      <c r="I870" s="2">
        <v>9957337</v>
      </c>
      <c r="J870" s="2" t="s">
        <v>144</v>
      </c>
      <c r="K870" s="2" t="s">
        <v>145</v>
      </c>
    </row>
    <row r="871" spans="1:11" x14ac:dyDescent="0.2">
      <c r="A871" s="2">
        <v>870</v>
      </c>
      <c r="B871" s="2" t="s">
        <v>17</v>
      </c>
      <c r="C871" s="2">
        <v>2</v>
      </c>
      <c r="D871" s="2">
        <v>1</v>
      </c>
      <c r="E871" s="2">
        <v>1</v>
      </c>
      <c r="F871" s="2" t="s">
        <v>341</v>
      </c>
      <c r="G871" s="2" t="s">
        <v>34</v>
      </c>
      <c r="H871" s="2" t="s">
        <v>11</v>
      </c>
      <c r="I871" s="2">
        <v>5686923</v>
      </c>
      <c r="J871" s="2" t="s">
        <v>141</v>
      </c>
      <c r="K871" s="2" t="s">
        <v>142</v>
      </c>
    </row>
    <row r="872" spans="1:11" x14ac:dyDescent="0.2">
      <c r="A872" s="2">
        <v>871</v>
      </c>
      <c r="B872" s="2" t="s">
        <v>17</v>
      </c>
      <c r="C872" s="2">
        <v>2</v>
      </c>
      <c r="D872" s="2">
        <v>1</v>
      </c>
      <c r="E872" s="2">
        <v>1</v>
      </c>
      <c r="F872" s="2" t="s">
        <v>25</v>
      </c>
      <c r="G872" s="2" t="s">
        <v>124</v>
      </c>
      <c r="H872" s="2" t="s">
        <v>11</v>
      </c>
      <c r="I872" s="2">
        <v>11472400</v>
      </c>
      <c r="J872" s="2" t="s">
        <v>2266</v>
      </c>
      <c r="K872" s="2" t="s">
        <v>2267</v>
      </c>
    </row>
    <row r="873" spans="1:11" x14ac:dyDescent="0.2">
      <c r="A873" s="2">
        <v>872</v>
      </c>
      <c r="B873" s="2" t="s">
        <v>85</v>
      </c>
      <c r="C873" s="2">
        <v>3</v>
      </c>
      <c r="D873" s="2">
        <v>1</v>
      </c>
      <c r="E873" s="2">
        <v>2</v>
      </c>
      <c r="F873" s="2" t="s">
        <v>25</v>
      </c>
      <c r="G873" s="2" t="s">
        <v>86</v>
      </c>
      <c r="H873" s="2" t="s">
        <v>11</v>
      </c>
      <c r="I873" s="2">
        <v>31174309</v>
      </c>
      <c r="J873" s="2" t="s">
        <v>2918</v>
      </c>
      <c r="K873" s="2" t="s">
        <v>2919</v>
      </c>
    </row>
    <row r="874" spans="1:11" x14ac:dyDescent="0.2">
      <c r="A874" s="2">
        <v>873</v>
      </c>
      <c r="B874" s="2" t="s">
        <v>9</v>
      </c>
      <c r="C874" s="2">
        <v>0</v>
      </c>
      <c r="D874" s="2">
        <v>0</v>
      </c>
      <c r="E874" s="2">
        <v>0</v>
      </c>
      <c r="F874" s="2">
        <v>0</v>
      </c>
      <c r="G874" s="2">
        <v>0</v>
      </c>
      <c r="H874" s="2" t="s">
        <v>26</v>
      </c>
      <c r="I874" s="2">
        <v>10305350</v>
      </c>
      <c r="J874" s="2" t="s">
        <v>848</v>
      </c>
      <c r="K874" s="2" t="s">
        <v>849</v>
      </c>
    </row>
    <row r="875" spans="1:11" x14ac:dyDescent="0.2">
      <c r="A875" s="2">
        <v>874</v>
      </c>
      <c r="B875" s="2" t="s">
        <v>101</v>
      </c>
      <c r="C875" s="2">
        <v>2</v>
      </c>
      <c r="D875" s="2">
        <v>1</v>
      </c>
      <c r="E875" s="2">
        <v>1</v>
      </c>
      <c r="F875" s="2" t="s">
        <v>123</v>
      </c>
      <c r="G875" s="2" t="s">
        <v>124</v>
      </c>
      <c r="H875" s="2" t="s">
        <v>11</v>
      </c>
      <c r="I875" s="2">
        <v>4808415</v>
      </c>
      <c r="J875" s="2" t="s">
        <v>125</v>
      </c>
      <c r="K875" s="2" t="s">
        <v>126</v>
      </c>
    </row>
    <row r="876" spans="1:11" x14ac:dyDescent="0.2">
      <c r="A876" s="2">
        <v>875</v>
      </c>
      <c r="B876" s="2" t="s">
        <v>143</v>
      </c>
      <c r="C876" s="2">
        <v>2</v>
      </c>
      <c r="D876" s="2">
        <v>1</v>
      </c>
      <c r="E876" s="2">
        <v>1</v>
      </c>
      <c r="F876" s="2" t="s">
        <v>341</v>
      </c>
      <c r="G876" s="2" t="s">
        <v>34</v>
      </c>
      <c r="H876" s="2" t="s">
        <v>11</v>
      </c>
      <c r="I876" s="2">
        <v>8954103</v>
      </c>
      <c r="J876" s="2" t="s">
        <v>706</v>
      </c>
      <c r="K876" s="2" t="s">
        <v>707</v>
      </c>
    </row>
    <row r="877" spans="1:11" x14ac:dyDescent="0.2">
      <c r="A877" s="2">
        <v>876</v>
      </c>
      <c r="B877" s="2" t="s">
        <v>9</v>
      </c>
      <c r="C877" s="2">
        <v>2</v>
      </c>
      <c r="D877" s="2">
        <v>1</v>
      </c>
      <c r="E877" s="2">
        <v>1</v>
      </c>
      <c r="F877" s="2" t="s">
        <v>158</v>
      </c>
      <c r="G877" s="2" t="s">
        <v>159</v>
      </c>
      <c r="H877" s="2" t="s">
        <v>26</v>
      </c>
      <c r="I877" s="2">
        <v>7922278</v>
      </c>
      <c r="J877" s="2" t="s">
        <v>160</v>
      </c>
      <c r="K877" s="2" t="s">
        <v>161</v>
      </c>
    </row>
    <row r="878" spans="1:11" x14ac:dyDescent="0.2">
      <c r="A878" s="2">
        <v>877</v>
      </c>
      <c r="B878" s="2" t="s">
        <v>77</v>
      </c>
      <c r="C878" s="2">
        <v>2</v>
      </c>
      <c r="D878" s="2">
        <v>1</v>
      </c>
      <c r="E878" s="2">
        <v>1</v>
      </c>
      <c r="F878" s="2" t="s">
        <v>44</v>
      </c>
      <c r="G878" s="2" t="s">
        <v>34</v>
      </c>
      <c r="H878" s="2" t="s">
        <v>11</v>
      </c>
      <c r="I878" s="2">
        <v>11738746</v>
      </c>
      <c r="J878" s="2" t="s">
        <v>141</v>
      </c>
      <c r="K878" s="2" t="s">
        <v>142</v>
      </c>
    </row>
    <row r="879" spans="1:11" x14ac:dyDescent="0.2">
      <c r="A879" s="2">
        <v>878</v>
      </c>
      <c r="B879" s="2" t="s">
        <v>9</v>
      </c>
      <c r="C879" s="2">
        <v>1</v>
      </c>
      <c r="D879" s="2">
        <v>1</v>
      </c>
      <c r="E879" s="2">
        <v>0</v>
      </c>
      <c r="F879" s="2" t="s">
        <v>10</v>
      </c>
      <c r="G879" s="2">
        <v>0</v>
      </c>
      <c r="H879" s="2" t="s">
        <v>11</v>
      </c>
      <c r="I879" s="2">
        <v>6047464</v>
      </c>
      <c r="J879" s="2" t="s">
        <v>12</v>
      </c>
      <c r="K879" s="2" t="s">
        <v>13</v>
      </c>
    </row>
    <row r="880" spans="1:11" x14ac:dyDescent="0.2">
      <c r="A880" s="2">
        <v>879</v>
      </c>
      <c r="B880" s="2" t="s">
        <v>9</v>
      </c>
      <c r="C880" s="2">
        <v>1</v>
      </c>
      <c r="D880" s="2">
        <v>0</v>
      </c>
      <c r="E880" s="2">
        <v>1</v>
      </c>
      <c r="F880" s="2">
        <v>0</v>
      </c>
      <c r="G880" s="2" t="s">
        <v>159</v>
      </c>
      <c r="H880" s="2" t="s">
        <v>26</v>
      </c>
      <c r="I880" s="2">
        <v>5000000</v>
      </c>
      <c r="J880" s="2" t="s">
        <v>1124</v>
      </c>
      <c r="K880" s="2" t="s">
        <v>1125</v>
      </c>
    </row>
    <row r="881" spans="1:11" x14ac:dyDescent="0.2">
      <c r="A881" s="2">
        <v>880</v>
      </c>
      <c r="B881" s="2" t="s">
        <v>9</v>
      </c>
      <c r="C881" s="2">
        <v>2</v>
      </c>
      <c r="D881" s="2">
        <v>1</v>
      </c>
      <c r="E881" s="2">
        <v>1</v>
      </c>
      <c r="F881" s="2" t="s">
        <v>123</v>
      </c>
      <c r="G881" s="2" t="s">
        <v>52</v>
      </c>
      <c r="H881" s="2" t="s">
        <v>11</v>
      </c>
      <c r="I881" s="2">
        <v>6525751</v>
      </c>
      <c r="J881" s="2" t="s">
        <v>125</v>
      </c>
      <c r="K881" s="2" t="s">
        <v>126</v>
      </c>
    </row>
    <row r="882" spans="1:11" x14ac:dyDescent="0.2">
      <c r="A882" s="2">
        <v>881</v>
      </c>
      <c r="B882" s="2" t="s">
        <v>24</v>
      </c>
      <c r="C882" s="2">
        <v>1</v>
      </c>
      <c r="D882" s="2">
        <v>1</v>
      </c>
      <c r="E882" s="2">
        <v>0</v>
      </c>
      <c r="F882" s="2" t="s">
        <v>25</v>
      </c>
      <c r="G882" s="2">
        <v>0</v>
      </c>
      <c r="H882" s="2" t="s">
        <v>11</v>
      </c>
      <c r="I882" s="2">
        <v>4422760</v>
      </c>
      <c r="J882" s="2" t="s">
        <v>2770</v>
      </c>
      <c r="K882" s="2" t="s">
        <v>2771</v>
      </c>
    </row>
    <row r="883" spans="1:11" x14ac:dyDescent="0.2">
      <c r="A883" s="2">
        <v>882</v>
      </c>
      <c r="B883" s="2" t="s">
        <v>243</v>
      </c>
      <c r="C883" s="2">
        <v>4</v>
      </c>
      <c r="D883" s="2">
        <v>2</v>
      </c>
      <c r="E883" s="2">
        <v>2</v>
      </c>
      <c r="F883" s="2" t="s">
        <v>2949</v>
      </c>
      <c r="G883" s="2" t="s">
        <v>985</v>
      </c>
      <c r="H883" s="2" t="s">
        <v>11</v>
      </c>
      <c r="I883" s="2">
        <v>5091003</v>
      </c>
      <c r="J883" s="2" t="s">
        <v>369</v>
      </c>
      <c r="K883" s="2" t="s">
        <v>370</v>
      </c>
    </row>
    <row r="884" spans="1:11" x14ac:dyDescent="0.2">
      <c r="A884" s="2">
        <v>883</v>
      </c>
      <c r="B884" s="2" t="s">
        <v>9</v>
      </c>
      <c r="C884" s="2">
        <v>2</v>
      </c>
      <c r="D884" s="2">
        <v>1</v>
      </c>
      <c r="E884" s="2">
        <v>1</v>
      </c>
      <c r="F884" s="2" t="s">
        <v>341</v>
      </c>
      <c r="G884" s="2" t="s">
        <v>34</v>
      </c>
      <c r="H884" s="2" t="s">
        <v>11</v>
      </c>
      <c r="I884" s="2">
        <v>11055177</v>
      </c>
      <c r="J884" s="2" t="s">
        <v>2684</v>
      </c>
      <c r="K884" s="2" t="s">
        <v>2685</v>
      </c>
    </row>
    <row r="885" spans="1:11" x14ac:dyDescent="0.2">
      <c r="A885" s="2">
        <v>884</v>
      </c>
      <c r="B885" s="2" t="s">
        <v>550</v>
      </c>
      <c r="C885" s="2">
        <v>1</v>
      </c>
      <c r="D885" s="2">
        <v>1</v>
      </c>
      <c r="E885" s="2">
        <v>0</v>
      </c>
      <c r="F885" s="2" t="s">
        <v>65</v>
      </c>
      <c r="G885" s="2">
        <v>0</v>
      </c>
      <c r="H885" s="2" t="s">
        <v>11</v>
      </c>
      <c r="I885" s="2">
        <v>7153751</v>
      </c>
      <c r="J885" s="2" t="s">
        <v>66</v>
      </c>
      <c r="K885" s="2" t="s">
        <v>67</v>
      </c>
    </row>
    <row r="886" spans="1:11" x14ac:dyDescent="0.2">
      <c r="A886" s="2">
        <v>885</v>
      </c>
      <c r="B886" s="2" t="s">
        <v>85</v>
      </c>
      <c r="C886" s="2">
        <v>3</v>
      </c>
      <c r="D886" s="2">
        <v>2</v>
      </c>
      <c r="E886" s="2">
        <v>1</v>
      </c>
      <c r="F886" s="2" t="s">
        <v>2959</v>
      </c>
      <c r="G886" s="2" t="s">
        <v>79</v>
      </c>
      <c r="H886" s="2" t="s">
        <v>11</v>
      </c>
      <c r="I886" s="2">
        <v>13254998</v>
      </c>
      <c r="J886" s="2" t="s">
        <v>1142</v>
      </c>
      <c r="K886" s="2" t="s">
        <v>1143</v>
      </c>
    </row>
    <row r="887" spans="1:11" x14ac:dyDescent="0.2">
      <c r="A887" s="2">
        <v>886</v>
      </c>
      <c r="B887" s="2" t="s">
        <v>32</v>
      </c>
      <c r="C887" s="2">
        <v>2</v>
      </c>
      <c r="D887" s="2">
        <v>1</v>
      </c>
      <c r="E887" s="2">
        <v>1</v>
      </c>
      <c r="F887" s="2" t="s">
        <v>351</v>
      </c>
      <c r="G887" s="2" t="s">
        <v>52</v>
      </c>
      <c r="H887" s="2" t="s">
        <v>11</v>
      </c>
      <c r="I887" s="2">
        <v>5696862</v>
      </c>
      <c r="J887" s="2" t="s">
        <v>2963</v>
      </c>
      <c r="K887" s="2" t="s">
        <v>2964</v>
      </c>
    </row>
    <row r="888" spans="1:11" x14ac:dyDescent="0.2">
      <c r="A888" s="2">
        <v>887</v>
      </c>
      <c r="B888" s="2" t="s">
        <v>64</v>
      </c>
      <c r="C888" s="2">
        <v>1</v>
      </c>
      <c r="D888" s="2">
        <v>1</v>
      </c>
      <c r="E888" s="2">
        <v>0</v>
      </c>
      <c r="F888" s="2" t="s">
        <v>25</v>
      </c>
      <c r="G888" s="2">
        <v>0</v>
      </c>
      <c r="H888" s="2" t="s">
        <v>11</v>
      </c>
      <c r="I888" s="2">
        <v>5482193</v>
      </c>
      <c r="J888" s="2" t="s">
        <v>2770</v>
      </c>
      <c r="K888" s="2" t="s">
        <v>2771</v>
      </c>
    </row>
    <row r="889" spans="1:11" x14ac:dyDescent="0.2">
      <c r="A889" s="2">
        <v>888</v>
      </c>
      <c r="B889" s="2" t="s">
        <v>24</v>
      </c>
      <c r="C889" s="2">
        <v>2</v>
      </c>
      <c r="D889" s="2">
        <v>1</v>
      </c>
      <c r="E889" s="2">
        <v>1</v>
      </c>
      <c r="F889" s="2" t="s">
        <v>467</v>
      </c>
      <c r="G889" s="2" t="s">
        <v>34</v>
      </c>
      <c r="H889" s="2" t="s">
        <v>11</v>
      </c>
      <c r="I889" s="2">
        <v>6599889</v>
      </c>
      <c r="J889" s="2" t="s">
        <v>2971</v>
      </c>
      <c r="K889" s="2" t="s">
        <v>2972</v>
      </c>
    </row>
    <row r="890" spans="1:11" x14ac:dyDescent="0.2">
      <c r="A890" s="2">
        <v>889</v>
      </c>
      <c r="B890" s="2" t="s">
        <v>117</v>
      </c>
      <c r="C890" s="2">
        <v>1</v>
      </c>
      <c r="D890" s="2">
        <v>1</v>
      </c>
      <c r="E890" s="2">
        <v>0</v>
      </c>
      <c r="F890" s="2" t="s">
        <v>25</v>
      </c>
      <c r="G890" s="2">
        <v>0</v>
      </c>
      <c r="H890" s="2" t="s">
        <v>11</v>
      </c>
      <c r="I890" s="2">
        <v>14171639</v>
      </c>
      <c r="J890" s="2" t="s">
        <v>27</v>
      </c>
      <c r="K890" s="2" t="s">
        <v>28</v>
      </c>
    </row>
    <row r="891" spans="1:11" x14ac:dyDescent="0.2">
      <c r="A891" s="2">
        <v>890</v>
      </c>
      <c r="B891" s="2" t="s">
        <v>9</v>
      </c>
      <c r="C891" s="2">
        <v>2</v>
      </c>
      <c r="D891" s="2">
        <v>1</v>
      </c>
      <c r="E891" s="2">
        <v>1</v>
      </c>
      <c r="F891" s="2" t="s">
        <v>341</v>
      </c>
      <c r="G891" s="2" t="s">
        <v>34</v>
      </c>
      <c r="H891" s="2" t="s">
        <v>11</v>
      </c>
      <c r="I891" s="2">
        <v>6129769</v>
      </c>
      <c r="J891" s="2" t="s">
        <v>131</v>
      </c>
      <c r="K891" s="2" t="s">
        <v>132</v>
      </c>
    </row>
    <row r="892" spans="1:11" x14ac:dyDescent="0.2">
      <c r="A892" s="2">
        <v>891</v>
      </c>
      <c r="B892" s="2" t="s">
        <v>77</v>
      </c>
      <c r="C892" s="2">
        <v>2</v>
      </c>
      <c r="D892" s="2">
        <v>1</v>
      </c>
      <c r="E892" s="2">
        <v>1</v>
      </c>
      <c r="F892" s="2" t="s">
        <v>1339</v>
      </c>
      <c r="G892" s="2" t="s">
        <v>34</v>
      </c>
      <c r="H892" s="2" t="s">
        <v>11</v>
      </c>
      <c r="I892" s="2">
        <v>4909291</v>
      </c>
      <c r="J892" s="2" t="s">
        <v>1142</v>
      </c>
      <c r="K892" s="2" t="s">
        <v>1143</v>
      </c>
    </row>
    <row r="893" spans="1:11" x14ac:dyDescent="0.2">
      <c r="A893" s="2">
        <v>892</v>
      </c>
      <c r="B893" s="2" t="s">
        <v>105</v>
      </c>
      <c r="C893" s="2">
        <v>1</v>
      </c>
      <c r="D893" s="2">
        <v>1</v>
      </c>
      <c r="E893" s="2">
        <v>0</v>
      </c>
      <c r="F893" s="2" t="s">
        <v>25</v>
      </c>
      <c r="G893" s="2">
        <v>0</v>
      </c>
      <c r="H893" s="2" t="s">
        <v>11</v>
      </c>
      <c r="I893" s="2">
        <v>15639959</v>
      </c>
      <c r="J893" s="2" t="s">
        <v>1046</v>
      </c>
      <c r="K893" s="2" t="s">
        <v>1047</v>
      </c>
    </row>
    <row r="894" spans="1:11" x14ac:dyDescent="0.2">
      <c r="A894" s="2">
        <v>893</v>
      </c>
      <c r="B894" s="2" t="s">
        <v>24</v>
      </c>
      <c r="C894" s="2">
        <v>2</v>
      </c>
      <c r="D894" s="2">
        <v>1</v>
      </c>
      <c r="E894" s="2">
        <v>1</v>
      </c>
      <c r="F894" s="2" t="s">
        <v>44</v>
      </c>
      <c r="G894" s="2" t="s">
        <v>34</v>
      </c>
      <c r="H894" s="2" t="s">
        <v>11</v>
      </c>
      <c r="I894" s="2">
        <v>6505982</v>
      </c>
      <c r="J894" s="2" t="s">
        <v>141</v>
      </c>
      <c r="K894" s="2" t="s">
        <v>142</v>
      </c>
    </row>
    <row r="895" spans="1:11" x14ac:dyDescent="0.2">
      <c r="A895" s="2">
        <v>894</v>
      </c>
      <c r="B895" s="2" t="s">
        <v>92</v>
      </c>
      <c r="C895" s="2">
        <v>3</v>
      </c>
      <c r="D895" s="2">
        <v>1</v>
      </c>
      <c r="E895" s="2">
        <v>2</v>
      </c>
      <c r="F895" s="2" t="s">
        <v>65</v>
      </c>
      <c r="G895" s="2" t="s">
        <v>985</v>
      </c>
      <c r="H895" s="2" t="s">
        <v>11</v>
      </c>
      <c r="I895" s="2">
        <v>5222077</v>
      </c>
      <c r="J895" s="2" t="s">
        <v>315</v>
      </c>
      <c r="K895" s="2" t="s">
        <v>316</v>
      </c>
    </row>
    <row r="896" spans="1:11" x14ac:dyDescent="0.2">
      <c r="A896" s="2">
        <v>895</v>
      </c>
      <c r="B896" s="2" t="s">
        <v>9</v>
      </c>
      <c r="C896" s="2">
        <v>3</v>
      </c>
      <c r="D896" s="2">
        <v>3</v>
      </c>
      <c r="E896" s="2">
        <v>0</v>
      </c>
      <c r="F896" s="2" t="s">
        <v>2993</v>
      </c>
      <c r="G896" s="2">
        <v>0</v>
      </c>
      <c r="H896" s="2" t="s">
        <v>11</v>
      </c>
      <c r="I896" s="2">
        <v>16625045</v>
      </c>
      <c r="J896" s="2" t="s">
        <v>19</v>
      </c>
      <c r="K896" s="2" t="s">
        <v>20</v>
      </c>
    </row>
    <row r="897" spans="1:11" x14ac:dyDescent="0.2">
      <c r="A897" s="2">
        <v>896</v>
      </c>
      <c r="B897" s="2" t="s">
        <v>117</v>
      </c>
      <c r="C897" s="2">
        <v>3</v>
      </c>
      <c r="D897" s="2">
        <v>3</v>
      </c>
      <c r="E897" s="2">
        <v>0</v>
      </c>
      <c r="F897" s="2" t="s">
        <v>2997</v>
      </c>
      <c r="G897" s="2">
        <v>0</v>
      </c>
      <c r="H897" s="2" t="s">
        <v>26</v>
      </c>
      <c r="I897" s="2">
        <v>9712121</v>
      </c>
      <c r="J897" s="2" t="s">
        <v>87</v>
      </c>
      <c r="K897" s="2" t="s">
        <v>88</v>
      </c>
    </row>
    <row r="898" spans="1:11" x14ac:dyDescent="0.2">
      <c r="A898" s="2">
        <v>897</v>
      </c>
      <c r="B898" s="2" t="s">
        <v>143</v>
      </c>
      <c r="C898" s="2">
        <v>2</v>
      </c>
      <c r="D898" s="2">
        <v>1</v>
      </c>
      <c r="E898" s="2">
        <v>1</v>
      </c>
      <c r="F898" s="2" t="s">
        <v>106</v>
      </c>
      <c r="G898" s="2" t="s">
        <v>34</v>
      </c>
      <c r="H898" s="2" t="s">
        <v>11</v>
      </c>
      <c r="I898" s="2">
        <v>9882593</v>
      </c>
      <c r="J898" s="2" t="s">
        <v>646</v>
      </c>
      <c r="K898" s="2" t="s">
        <v>647</v>
      </c>
    </row>
    <row r="899" spans="1:11" x14ac:dyDescent="0.2">
      <c r="A899" s="2">
        <v>898</v>
      </c>
      <c r="B899" s="2" t="s">
        <v>9</v>
      </c>
      <c r="C899" s="2">
        <v>1</v>
      </c>
      <c r="D899" s="2">
        <v>0</v>
      </c>
      <c r="E899" s="2">
        <v>1</v>
      </c>
      <c r="F899" s="2">
        <v>0</v>
      </c>
      <c r="G899" s="2" t="s">
        <v>52</v>
      </c>
      <c r="H899" s="2" t="s">
        <v>26</v>
      </c>
      <c r="I899" s="2">
        <v>17528000</v>
      </c>
      <c r="J899" s="2" t="s">
        <v>722</v>
      </c>
      <c r="K899" s="2" t="s">
        <v>723</v>
      </c>
    </row>
    <row r="900" spans="1:11" x14ac:dyDescent="0.2">
      <c r="A900" s="2">
        <v>899</v>
      </c>
      <c r="B900" s="2" t="s">
        <v>243</v>
      </c>
      <c r="C900" s="2">
        <v>2</v>
      </c>
      <c r="D900" s="2">
        <v>1</v>
      </c>
      <c r="E900" s="2">
        <v>1</v>
      </c>
      <c r="F900" s="2" t="s">
        <v>106</v>
      </c>
      <c r="G900" s="2" t="s">
        <v>34</v>
      </c>
      <c r="H900" s="2" t="s">
        <v>11</v>
      </c>
      <c r="I900" s="2">
        <v>9300000</v>
      </c>
      <c r="J900" s="2" t="s">
        <v>45</v>
      </c>
      <c r="K900" s="2" t="s">
        <v>46</v>
      </c>
    </row>
    <row r="901" spans="1:11" x14ac:dyDescent="0.2">
      <c r="A901" s="2">
        <v>900</v>
      </c>
      <c r="B901" s="2" t="s">
        <v>32</v>
      </c>
      <c r="C901" s="2">
        <v>1</v>
      </c>
      <c r="D901" s="2">
        <v>1</v>
      </c>
      <c r="E901" s="2">
        <v>0</v>
      </c>
      <c r="F901" s="2" t="s">
        <v>65</v>
      </c>
      <c r="G901" s="2">
        <v>0</v>
      </c>
      <c r="H901" s="2" t="s">
        <v>11</v>
      </c>
      <c r="I901" s="2">
        <v>3563769</v>
      </c>
      <c r="J901" s="2" t="s">
        <v>863</v>
      </c>
      <c r="K901" s="2" t="s">
        <v>864</v>
      </c>
    </row>
    <row r="902" spans="1:11" x14ac:dyDescent="0.2">
      <c r="A902" s="2">
        <v>901</v>
      </c>
      <c r="B902" s="2" t="s">
        <v>32</v>
      </c>
      <c r="C902" s="2">
        <v>4</v>
      </c>
      <c r="D902" s="2">
        <v>3</v>
      </c>
      <c r="E902" s="2">
        <v>1</v>
      </c>
      <c r="F902" s="2" t="s">
        <v>3012</v>
      </c>
      <c r="G902" s="2" t="s">
        <v>34</v>
      </c>
      <c r="H902" s="2" t="s">
        <v>11</v>
      </c>
      <c r="I902" s="2">
        <v>5603325</v>
      </c>
      <c r="J902" s="2" t="s">
        <v>45</v>
      </c>
      <c r="K902" s="2" t="s">
        <v>46</v>
      </c>
    </row>
    <row r="903" spans="1:11" x14ac:dyDescent="0.2">
      <c r="A903" s="2">
        <v>902</v>
      </c>
      <c r="B903" s="2" t="s">
        <v>99</v>
      </c>
      <c r="C903" s="2">
        <v>1</v>
      </c>
      <c r="D903" s="2">
        <v>1</v>
      </c>
      <c r="E903" s="2">
        <v>0</v>
      </c>
      <c r="F903" s="2" t="s">
        <v>25</v>
      </c>
      <c r="G903" s="2">
        <v>0</v>
      </c>
      <c r="H903" s="2" t="s">
        <v>11</v>
      </c>
      <c r="I903" s="2">
        <v>5179456</v>
      </c>
      <c r="J903" s="2" t="s">
        <v>2299</v>
      </c>
      <c r="K903" s="2" t="s">
        <v>2300</v>
      </c>
    </row>
    <row r="904" spans="1:11" x14ac:dyDescent="0.2">
      <c r="A904" s="2">
        <v>903</v>
      </c>
      <c r="B904" s="2" t="s">
        <v>64</v>
      </c>
      <c r="C904" s="2">
        <v>2</v>
      </c>
      <c r="D904" s="2">
        <v>1</v>
      </c>
      <c r="E904" s="2">
        <v>1</v>
      </c>
      <c r="F904" s="2" t="s">
        <v>341</v>
      </c>
      <c r="G904" s="2" t="s">
        <v>34</v>
      </c>
      <c r="H904" s="2" t="s">
        <v>11</v>
      </c>
      <c r="I904" s="2">
        <v>5327791</v>
      </c>
      <c r="J904" s="2" t="s">
        <v>383</v>
      </c>
      <c r="K904" s="2" t="s">
        <v>384</v>
      </c>
    </row>
    <row r="905" spans="1:11" x14ac:dyDescent="0.2">
      <c r="A905" s="2">
        <v>904</v>
      </c>
      <c r="B905" s="2" t="s">
        <v>9</v>
      </c>
      <c r="C905" s="2">
        <v>2</v>
      </c>
      <c r="D905" s="2">
        <v>1</v>
      </c>
      <c r="E905" s="2">
        <v>1</v>
      </c>
      <c r="F905" s="2" t="s">
        <v>467</v>
      </c>
      <c r="G905" s="2" t="s">
        <v>34</v>
      </c>
      <c r="H905" s="2" t="s">
        <v>11</v>
      </c>
      <c r="I905" s="2">
        <v>4513785</v>
      </c>
      <c r="J905" s="2" t="s">
        <v>1660</v>
      </c>
      <c r="K905" s="2" t="s">
        <v>1661</v>
      </c>
    </row>
    <row r="906" spans="1:11" x14ac:dyDescent="0.2">
      <c r="A906" s="2">
        <v>905</v>
      </c>
      <c r="B906" s="2" t="s">
        <v>243</v>
      </c>
      <c r="C906" s="2">
        <v>3</v>
      </c>
      <c r="D906" s="2">
        <v>2</v>
      </c>
      <c r="E906" s="2">
        <v>1</v>
      </c>
      <c r="F906" s="2" t="s">
        <v>1468</v>
      </c>
      <c r="G906" s="2" t="s">
        <v>34</v>
      </c>
      <c r="H906" s="2" t="s">
        <v>11</v>
      </c>
      <c r="I906" s="2">
        <v>7224755</v>
      </c>
      <c r="J906" s="2" t="s">
        <v>45</v>
      </c>
      <c r="K906" s="2" t="s">
        <v>46</v>
      </c>
    </row>
    <row r="907" spans="1:11" x14ac:dyDescent="0.2">
      <c r="A907" s="2">
        <v>906</v>
      </c>
      <c r="B907" s="2" t="s">
        <v>92</v>
      </c>
      <c r="C907" s="2">
        <v>1</v>
      </c>
      <c r="D907" s="2">
        <v>1</v>
      </c>
      <c r="E907" s="2">
        <v>0</v>
      </c>
      <c r="F907" s="2" t="s">
        <v>10</v>
      </c>
      <c r="G907" s="2">
        <v>0</v>
      </c>
      <c r="H907" s="2" t="s">
        <v>11</v>
      </c>
      <c r="I907" s="2">
        <v>6174333</v>
      </c>
      <c r="J907" s="2" t="s">
        <v>12</v>
      </c>
      <c r="K907" s="2" t="s">
        <v>13</v>
      </c>
    </row>
    <row r="908" spans="1:11" x14ac:dyDescent="0.2">
      <c r="A908" s="2">
        <v>907</v>
      </c>
      <c r="B908" s="2" t="s">
        <v>243</v>
      </c>
      <c r="C908" s="2">
        <v>0</v>
      </c>
      <c r="D908" s="2">
        <v>0</v>
      </c>
      <c r="E908" s="2">
        <v>0</v>
      </c>
      <c r="F908" s="2">
        <v>0</v>
      </c>
      <c r="G908" s="2">
        <v>0</v>
      </c>
      <c r="H908" s="2" t="s">
        <v>11</v>
      </c>
      <c r="I908" s="2">
        <v>4375000</v>
      </c>
      <c r="J908" s="2" t="s">
        <v>3031</v>
      </c>
      <c r="K908" s="2" t="s">
        <v>3032</v>
      </c>
    </row>
    <row r="909" spans="1:11" x14ac:dyDescent="0.2">
      <c r="A909" s="2">
        <v>908</v>
      </c>
      <c r="B909" s="2" t="s">
        <v>105</v>
      </c>
      <c r="C909" s="2">
        <v>1</v>
      </c>
      <c r="D909" s="2">
        <v>1</v>
      </c>
      <c r="E909" s="2">
        <v>0</v>
      </c>
      <c r="F909" s="2" t="s">
        <v>756</v>
      </c>
      <c r="G909" s="2">
        <v>0</v>
      </c>
      <c r="H909" s="2" t="s">
        <v>11</v>
      </c>
      <c r="I909" s="2">
        <v>4234355</v>
      </c>
      <c r="J909" s="2" t="s">
        <v>3036</v>
      </c>
      <c r="K909" s="2" t="s">
        <v>3037</v>
      </c>
    </row>
    <row r="910" spans="1:11" x14ac:dyDescent="0.2">
      <c r="A910" s="2">
        <v>909</v>
      </c>
      <c r="B910" s="2" t="s">
        <v>92</v>
      </c>
      <c r="C910" s="2">
        <v>2</v>
      </c>
      <c r="D910" s="2">
        <v>1</v>
      </c>
      <c r="E910" s="2">
        <v>1</v>
      </c>
      <c r="F910" s="2" t="s">
        <v>341</v>
      </c>
      <c r="G910" s="2" t="s">
        <v>34</v>
      </c>
      <c r="H910" s="2" t="s">
        <v>11</v>
      </c>
      <c r="I910" s="2">
        <v>4900718</v>
      </c>
      <c r="J910" s="2" t="s">
        <v>646</v>
      </c>
      <c r="K910" s="2" t="s">
        <v>647</v>
      </c>
    </row>
    <row r="911" spans="1:11" x14ac:dyDescent="0.2">
      <c r="A911" s="2">
        <v>910</v>
      </c>
      <c r="B911" s="2" t="s">
        <v>85</v>
      </c>
      <c r="C911" s="2">
        <v>2</v>
      </c>
      <c r="D911" s="2">
        <v>1</v>
      </c>
      <c r="E911" s="2">
        <v>1</v>
      </c>
      <c r="F911" s="2" t="s">
        <v>467</v>
      </c>
      <c r="G911" s="2" t="s">
        <v>34</v>
      </c>
      <c r="H911" s="2" t="s">
        <v>11</v>
      </c>
      <c r="I911" s="2">
        <v>15190075</v>
      </c>
      <c r="J911" s="2" t="s">
        <v>45</v>
      </c>
      <c r="K911" s="2" t="s">
        <v>46</v>
      </c>
    </row>
    <row r="912" spans="1:11" x14ac:dyDescent="0.2">
      <c r="A912" s="2">
        <v>911</v>
      </c>
      <c r="B912" s="2" t="s">
        <v>9</v>
      </c>
      <c r="C912" s="2">
        <v>1</v>
      </c>
      <c r="D912" s="2">
        <v>0</v>
      </c>
      <c r="E912" s="2">
        <v>1</v>
      </c>
      <c r="F912" s="2">
        <v>0</v>
      </c>
      <c r="G912" s="2" t="s">
        <v>213</v>
      </c>
      <c r="H912" s="2" t="s">
        <v>26</v>
      </c>
      <c r="I912" s="2">
        <v>15480000</v>
      </c>
      <c r="J912" s="2" t="s">
        <v>214</v>
      </c>
      <c r="K912" s="2" t="s">
        <v>215</v>
      </c>
    </row>
    <row r="913" spans="1:11" x14ac:dyDescent="0.2">
      <c r="A913" s="2">
        <v>912</v>
      </c>
      <c r="B913" s="2" t="s">
        <v>9</v>
      </c>
      <c r="C913" s="2">
        <v>0</v>
      </c>
      <c r="D913" s="2">
        <v>0</v>
      </c>
      <c r="E913" s="2">
        <v>0</v>
      </c>
      <c r="F913" s="2">
        <v>0</v>
      </c>
      <c r="G913" s="2">
        <v>0</v>
      </c>
      <c r="H913" s="2" t="s">
        <v>26</v>
      </c>
      <c r="I913" s="2">
        <v>33697105</v>
      </c>
      <c r="J913" s="2" t="s">
        <v>3049</v>
      </c>
      <c r="K913" s="2" t="s">
        <v>3050</v>
      </c>
    </row>
    <row r="914" spans="1:11" x14ac:dyDescent="0.2">
      <c r="A914" s="2">
        <v>913</v>
      </c>
      <c r="B914" s="2" t="s">
        <v>9</v>
      </c>
      <c r="C914" s="2">
        <v>1</v>
      </c>
      <c r="D914" s="2">
        <v>0</v>
      </c>
      <c r="E914" s="2">
        <v>1</v>
      </c>
      <c r="F914" s="2">
        <v>0</v>
      </c>
      <c r="G914" s="2" t="s">
        <v>213</v>
      </c>
      <c r="H914" s="2" t="s">
        <v>26</v>
      </c>
      <c r="I914" s="2">
        <v>5397846</v>
      </c>
      <c r="J914" s="2" t="s">
        <v>3051</v>
      </c>
      <c r="K914" s="2" t="s">
        <v>3052</v>
      </c>
    </row>
    <row r="915" spans="1:11" x14ac:dyDescent="0.2">
      <c r="A915" s="2">
        <v>914</v>
      </c>
      <c r="B915" s="2" t="s">
        <v>101</v>
      </c>
      <c r="C915" s="2">
        <v>1</v>
      </c>
      <c r="D915" s="2">
        <v>1</v>
      </c>
      <c r="E915" s="2">
        <v>0</v>
      </c>
      <c r="F915" s="2" t="s">
        <v>25</v>
      </c>
      <c r="G915" s="2">
        <v>0</v>
      </c>
      <c r="H915" s="2" t="s">
        <v>11</v>
      </c>
      <c r="I915" s="2">
        <v>4715487</v>
      </c>
      <c r="J915" s="2" t="s">
        <v>817</v>
      </c>
      <c r="K915" s="2" t="s">
        <v>818</v>
      </c>
    </row>
    <row r="916" spans="1:11" x14ac:dyDescent="0.2">
      <c r="A916" s="2">
        <v>915</v>
      </c>
      <c r="B916" s="2" t="s">
        <v>143</v>
      </c>
      <c r="C916" s="2">
        <v>2</v>
      </c>
      <c r="D916" s="2">
        <v>1</v>
      </c>
      <c r="E916" s="2">
        <v>1</v>
      </c>
      <c r="F916" s="2" t="s">
        <v>123</v>
      </c>
      <c r="G916" s="2" t="s">
        <v>124</v>
      </c>
      <c r="H916" s="2" t="s">
        <v>11</v>
      </c>
      <c r="I916" s="2">
        <v>15320983</v>
      </c>
      <c r="J916" s="2" t="s">
        <v>125</v>
      </c>
      <c r="K916" s="2" t="s">
        <v>126</v>
      </c>
    </row>
    <row r="917" spans="1:11" x14ac:dyDescent="0.2">
      <c r="A917" s="2">
        <v>916</v>
      </c>
      <c r="B917" s="2" t="s">
        <v>9</v>
      </c>
      <c r="C917" s="2">
        <v>2</v>
      </c>
      <c r="D917" s="2">
        <v>1</v>
      </c>
      <c r="E917" s="2">
        <v>1</v>
      </c>
      <c r="F917" s="2" t="s">
        <v>44</v>
      </c>
      <c r="G917" s="2" t="s">
        <v>34</v>
      </c>
      <c r="H917" s="2" t="s">
        <v>11</v>
      </c>
      <c r="I917" s="2">
        <v>13254831</v>
      </c>
      <c r="J917" s="2" t="s">
        <v>326</v>
      </c>
      <c r="K917" s="2" t="s">
        <v>327</v>
      </c>
    </row>
    <row r="918" spans="1:11" x14ac:dyDescent="0.2">
      <c r="A918" s="2">
        <v>917</v>
      </c>
      <c r="B918" s="2" t="s">
        <v>9</v>
      </c>
      <c r="C918" s="2">
        <v>2</v>
      </c>
      <c r="D918" s="2">
        <v>1</v>
      </c>
      <c r="E918" s="2">
        <v>1</v>
      </c>
      <c r="F918" s="2" t="s">
        <v>524</v>
      </c>
      <c r="G918" s="2" t="s">
        <v>34</v>
      </c>
      <c r="H918" s="2" t="s">
        <v>11</v>
      </c>
      <c r="I918" s="2">
        <v>4483143</v>
      </c>
      <c r="J918" s="2" t="s">
        <v>1464</v>
      </c>
      <c r="K918" s="2" t="s">
        <v>1465</v>
      </c>
    </row>
    <row r="919" spans="1:11" x14ac:dyDescent="0.2">
      <c r="A919" s="2">
        <v>918</v>
      </c>
      <c r="B919" s="2" t="s">
        <v>9</v>
      </c>
      <c r="C919" s="2">
        <v>1</v>
      </c>
      <c r="D919" s="2">
        <v>0</v>
      </c>
      <c r="E919" s="2">
        <v>1</v>
      </c>
      <c r="F919" s="2">
        <v>0</v>
      </c>
      <c r="G919" s="2" t="s">
        <v>52</v>
      </c>
      <c r="H919" s="2" t="s">
        <v>26</v>
      </c>
      <c r="I919" s="2">
        <v>16553846</v>
      </c>
      <c r="J919" s="2" t="s">
        <v>3063</v>
      </c>
      <c r="K919" s="2" t="s">
        <v>3064</v>
      </c>
    </row>
    <row r="920" spans="1:11" x14ac:dyDescent="0.2">
      <c r="A920" s="2">
        <v>919</v>
      </c>
      <c r="B920" s="2" t="s">
        <v>17</v>
      </c>
      <c r="C920" s="2">
        <v>2</v>
      </c>
      <c r="D920" s="2">
        <v>1</v>
      </c>
      <c r="E920" s="2">
        <v>1</v>
      </c>
      <c r="F920" s="2" t="s">
        <v>3068</v>
      </c>
      <c r="G920" s="2" t="s">
        <v>897</v>
      </c>
      <c r="H920" s="2" t="s">
        <v>11</v>
      </c>
      <c r="I920" s="2">
        <v>10000000</v>
      </c>
      <c r="J920" s="2" t="s">
        <v>2506</v>
      </c>
      <c r="K920" s="2" t="s">
        <v>2507</v>
      </c>
    </row>
    <row r="921" spans="1:11" x14ac:dyDescent="0.2">
      <c r="A921" s="2">
        <v>920</v>
      </c>
      <c r="B921" s="2" t="s">
        <v>9</v>
      </c>
      <c r="C921" s="2">
        <v>1</v>
      </c>
      <c r="D921" s="2">
        <v>1</v>
      </c>
      <c r="E921" s="2">
        <v>0</v>
      </c>
      <c r="F921" s="2" t="s">
        <v>65</v>
      </c>
      <c r="G921" s="2">
        <v>0</v>
      </c>
      <c r="H921" s="2" t="s">
        <v>11</v>
      </c>
      <c r="I921" s="2">
        <v>4660692</v>
      </c>
      <c r="J921" s="2" t="s">
        <v>66</v>
      </c>
      <c r="K921" s="2" t="s">
        <v>67</v>
      </c>
    </row>
    <row r="922" spans="1:11" x14ac:dyDescent="0.2">
      <c r="A922" s="2">
        <v>921</v>
      </c>
      <c r="B922" s="2" t="s">
        <v>64</v>
      </c>
      <c r="C922" s="2">
        <v>4</v>
      </c>
      <c r="D922" s="2">
        <v>3</v>
      </c>
      <c r="E922" s="2">
        <v>1</v>
      </c>
      <c r="F922" s="2" t="s">
        <v>3075</v>
      </c>
      <c r="G922" s="2" t="s">
        <v>594</v>
      </c>
      <c r="H922" s="2" t="s">
        <v>11</v>
      </c>
      <c r="I922" s="2">
        <v>2895933</v>
      </c>
      <c r="J922" s="2" t="s">
        <v>2436</v>
      </c>
      <c r="K922" s="2" t="s">
        <v>2437</v>
      </c>
    </row>
    <row r="923" spans="1:11" x14ac:dyDescent="0.2">
      <c r="A923" s="2">
        <v>922</v>
      </c>
      <c r="B923" s="2" t="s">
        <v>9</v>
      </c>
      <c r="C923" s="2">
        <v>1</v>
      </c>
      <c r="D923" s="2">
        <v>1</v>
      </c>
      <c r="E923" s="2">
        <v>0</v>
      </c>
      <c r="F923" s="2" t="s">
        <v>10</v>
      </c>
      <c r="G923" s="2">
        <v>0</v>
      </c>
      <c r="H923" s="2" t="s">
        <v>11</v>
      </c>
      <c r="I923" s="2">
        <v>17664951</v>
      </c>
      <c r="J923" s="2" t="s">
        <v>12</v>
      </c>
      <c r="K923" s="2" t="s">
        <v>13</v>
      </c>
    </row>
    <row r="924" spans="1:11" x14ac:dyDescent="0.2">
      <c r="A924" s="2">
        <v>923</v>
      </c>
      <c r="B924" s="2" t="s">
        <v>143</v>
      </c>
      <c r="C924" s="2">
        <v>2</v>
      </c>
      <c r="D924" s="2">
        <v>1</v>
      </c>
      <c r="E924" s="2">
        <v>1</v>
      </c>
      <c r="F924" s="2" t="s">
        <v>896</v>
      </c>
      <c r="G924" s="2" t="s">
        <v>897</v>
      </c>
      <c r="H924" s="2" t="s">
        <v>11</v>
      </c>
      <c r="I924" s="2">
        <v>7222025</v>
      </c>
      <c r="J924" s="2" t="s">
        <v>1006</v>
      </c>
      <c r="K924" s="2" t="s">
        <v>1007</v>
      </c>
    </row>
    <row r="925" spans="1:11" x14ac:dyDescent="0.2">
      <c r="A925" s="2">
        <v>924</v>
      </c>
      <c r="B925" s="2" t="s">
        <v>85</v>
      </c>
      <c r="C925" s="2">
        <v>2</v>
      </c>
      <c r="D925" s="2">
        <v>1</v>
      </c>
      <c r="E925" s="2">
        <v>1</v>
      </c>
      <c r="F925" s="2" t="s">
        <v>123</v>
      </c>
      <c r="G925" s="2" t="s">
        <v>124</v>
      </c>
      <c r="H925" s="2" t="s">
        <v>11</v>
      </c>
      <c r="I925" s="2">
        <v>2653688</v>
      </c>
      <c r="J925" s="2" t="s">
        <v>125</v>
      </c>
      <c r="K925" s="2" t="s">
        <v>126</v>
      </c>
    </row>
    <row r="926" spans="1:11" x14ac:dyDescent="0.2">
      <c r="A926" s="2">
        <v>925</v>
      </c>
      <c r="B926" s="2" t="s">
        <v>85</v>
      </c>
      <c r="C926" s="2">
        <v>2</v>
      </c>
      <c r="D926" s="2">
        <v>1</v>
      </c>
      <c r="E926" s="2">
        <v>1</v>
      </c>
      <c r="F926" s="2" t="s">
        <v>123</v>
      </c>
      <c r="G926" s="2" t="s">
        <v>124</v>
      </c>
      <c r="H926" s="2" t="s">
        <v>11</v>
      </c>
      <c r="I926" s="2">
        <v>9026900</v>
      </c>
      <c r="J926" s="2" t="s">
        <v>125</v>
      </c>
      <c r="K926" s="2" t="s">
        <v>126</v>
      </c>
    </row>
    <row r="927" spans="1:11" x14ac:dyDescent="0.2">
      <c r="A927" s="2">
        <v>926</v>
      </c>
      <c r="B927" s="2" t="s">
        <v>92</v>
      </c>
      <c r="C927" s="2">
        <v>1</v>
      </c>
      <c r="D927" s="2">
        <v>1</v>
      </c>
      <c r="E927" s="2">
        <v>0</v>
      </c>
      <c r="F927" s="2" t="s">
        <v>65</v>
      </c>
      <c r="G927" s="2">
        <v>0</v>
      </c>
      <c r="H927" s="2" t="s">
        <v>11</v>
      </c>
      <c r="I927" s="2">
        <v>3046023</v>
      </c>
      <c r="J927" s="2" t="s">
        <v>66</v>
      </c>
      <c r="K927" s="2" t="s">
        <v>67</v>
      </c>
    </row>
    <row r="928" spans="1:11" x14ac:dyDescent="0.2">
      <c r="A928" s="2">
        <v>927</v>
      </c>
      <c r="B928" s="2" t="s">
        <v>9</v>
      </c>
      <c r="C928" s="2">
        <v>2</v>
      </c>
      <c r="D928" s="2">
        <v>1</v>
      </c>
      <c r="E928" s="2">
        <v>1</v>
      </c>
      <c r="F928" s="2" t="s">
        <v>3092</v>
      </c>
      <c r="G928" s="2" t="s">
        <v>352</v>
      </c>
      <c r="H928" s="2" t="s">
        <v>11</v>
      </c>
      <c r="I928" s="2">
        <v>11814082</v>
      </c>
      <c r="J928" s="2" t="s">
        <v>3093</v>
      </c>
      <c r="K928" s="2" t="s">
        <v>3094</v>
      </c>
    </row>
    <row r="929" spans="1:11" x14ac:dyDescent="0.2">
      <c r="A929" s="2">
        <v>928</v>
      </c>
      <c r="B929" s="2" t="s">
        <v>32</v>
      </c>
      <c r="C929" s="2">
        <v>3</v>
      </c>
      <c r="D929" s="2">
        <v>2</v>
      </c>
      <c r="E929" s="2">
        <v>1</v>
      </c>
      <c r="F929" s="2" t="s">
        <v>3096</v>
      </c>
      <c r="G929" s="2" t="s">
        <v>34</v>
      </c>
      <c r="H929" s="2" t="s">
        <v>11</v>
      </c>
      <c r="I929" s="2">
        <v>15972791</v>
      </c>
      <c r="J929" s="2" t="s">
        <v>646</v>
      </c>
      <c r="K929" s="2" t="s">
        <v>647</v>
      </c>
    </row>
    <row r="930" spans="1:11" x14ac:dyDescent="0.2">
      <c r="A930" s="2">
        <v>929</v>
      </c>
      <c r="B930" s="2" t="s">
        <v>101</v>
      </c>
      <c r="C930" s="2">
        <v>2</v>
      </c>
      <c r="D930" s="2">
        <v>1</v>
      </c>
      <c r="E930" s="2">
        <v>1</v>
      </c>
      <c r="F930" s="2" t="s">
        <v>273</v>
      </c>
      <c r="G930" s="2" t="s">
        <v>34</v>
      </c>
      <c r="H930" s="2" t="s">
        <v>11</v>
      </c>
      <c r="I930" s="2">
        <v>10676635</v>
      </c>
      <c r="J930" s="2" t="s">
        <v>274</v>
      </c>
      <c r="K930" s="2" t="s">
        <v>275</v>
      </c>
    </row>
    <row r="931" spans="1:11" x14ac:dyDescent="0.2">
      <c r="A931" s="2">
        <v>930</v>
      </c>
      <c r="B931" s="2" t="s">
        <v>9</v>
      </c>
      <c r="C931" s="2">
        <v>2</v>
      </c>
      <c r="D931" s="2">
        <v>1</v>
      </c>
      <c r="E931" s="2">
        <v>1</v>
      </c>
      <c r="F931" s="2" t="s">
        <v>524</v>
      </c>
      <c r="G931" s="2" t="s">
        <v>34</v>
      </c>
      <c r="H931" s="2" t="s">
        <v>11</v>
      </c>
      <c r="I931" s="2">
        <v>7522951</v>
      </c>
      <c r="J931" s="2" t="s">
        <v>35</v>
      </c>
      <c r="K931" s="2" t="s">
        <v>36</v>
      </c>
    </row>
    <row r="932" spans="1:11" x14ac:dyDescent="0.2">
      <c r="A932" s="2">
        <v>931</v>
      </c>
      <c r="B932" s="2" t="s">
        <v>9</v>
      </c>
      <c r="C932" s="2">
        <v>1</v>
      </c>
      <c r="D932" s="2">
        <v>1</v>
      </c>
      <c r="E932" s="2">
        <v>0</v>
      </c>
      <c r="F932" s="2" t="s">
        <v>25</v>
      </c>
      <c r="G932" s="2">
        <v>0</v>
      </c>
      <c r="H932" s="2" t="s">
        <v>11</v>
      </c>
      <c r="I932" s="2">
        <v>890000</v>
      </c>
      <c r="J932" s="2" t="s">
        <v>479</v>
      </c>
      <c r="K932" s="2" t="s">
        <v>480</v>
      </c>
    </row>
    <row r="933" spans="1:11" x14ac:dyDescent="0.2">
      <c r="A933" s="2">
        <v>932</v>
      </c>
      <c r="B933" s="2" t="s">
        <v>101</v>
      </c>
      <c r="C933" s="2">
        <v>1</v>
      </c>
      <c r="D933" s="2">
        <v>1</v>
      </c>
      <c r="E933" s="2">
        <v>0</v>
      </c>
      <c r="F933" s="2" t="s">
        <v>25</v>
      </c>
      <c r="G933" s="2">
        <v>0</v>
      </c>
      <c r="H933" s="2" t="s">
        <v>11</v>
      </c>
      <c r="I933" s="2">
        <v>10576703</v>
      </c>
      <c r="J933" s="2" t="s">
        <v>3109</v>
      </c>
      <c r="K933" s="2" t="s">
        <v>3110</v>
      </c>
    </row>
    <row r="934" spans="1:11" x14ac:dyDescent="0.2">
      <c r="A934" s="2">
        <v>933</v>
      </c>
      <c r="B934" s="2" t="s">
        <v>92</v>
      </c>
      <c r="C934" s="2">
        <v>2</v>
      </c>
      <c r="D934" s="2">
        <v>1</v>
      </c>
      <c r="E934" s="2">
        <v>1</v>
      </c>
      <c r="F934" s="2" t="s">
        <v>44</v>
      </c>
      <c r="G934" s="2" t="s">
        <v>34</v>
      </c>
      <c r="H934" s="2" t="s">
        <v>11</v>
      </c>
      <c r="I934" s="2">
        <v>6008703</v>
      </c>
      <c r="J934" s="2" t="s">
        <v>141</v>
      </c>
      <c r="K934" s="2" t="s">
        <v>142</v>
      </c>
    </row>
    <row r="935" spans="1:11" x14ac:dyDescent="0.2">
      <c r="A935" s="2">
        <v>934</v>
      </c>
      <c r="B935" s="2" t="s">
        <v>9</v>
      </c>
      <c r="C935" s="2">
        <v>1</v>
      </c>
      <c r="D935" s="2">
        <v>0</v>
      </c>
      <c r="E935" s="2">
        <v>1</v>
      </c>
      <c r="F935" s="2">
        <v>0</v>
      </c>
      <c r="G935" s="2" t="s">
        <v>213</v>
      </c>
      <c r="H935" s="2" t="s">
        <v>26</v>
      </c>
      <c r="I935" s="2">
        <v>21412266</v>
      </c>
      <c r="J935" s="2" t="s">
        <v>3051</v>
      </c>
      <c r="K935" s="2" t="s">
        <v>3052</v>
      </c>
    </row>
    <row r="936" spans="1:11" x14ac:dyDescent="0.2">
      <c r="A936" s="2">
        <v>935</v>
      </c>
      <c r="B936" s="2" t="s">
        <v>85</v>
      </c>
      <c r="C936" s="2">
        <v>1</v>
      </c>
      <c r="D936" s="2">
        <v>1</v>
      </c>
      <c r="E936" s="2">
        <v>0</v>
      </c>
      <c r="F936" s="2" t="s">
        <v>1329</v>
      </c>
      <c r="G936" s="2">
        <v>0</v>
      </c>
      <c r="H936" s="2" t="s">
        <v>11</v>
      </c>
      <c r="I936" s="2">
        <v>4803439</v>
      </c>
      <c r="J936" s="2" t="s">
        <v>35</v>
      </c>
      <c r="K936" s="2" t="s">
        <v>36</v>
      </c>
    </row>
    <row r="937" spans="1:11" x14ac:dyDescent="0.2">
      <c r="A937" s="2">
        <v>936</v>
      </c>
      <c r="B937" s="2" t="s">
        <v>24</v>
      </c>
      <c r="C937" s="2">
        <v>1</v>
      </c>
      <c r="D937" s="2">
        <v>1</v>
      </c>
      <c r="E937" s="2">
        <v>0</v>
      </c>
      <c r="F937" s="2" t="s">
        <v>25</v>
      </c>
      <c r="G937" s="2">
        <v>0</v>
      </c>
      <c r="H937" s="2" t="s">
        <v>11</v>
      </c>
      <c r="I937" s="2">
        <v>4108467</v>
      </c>
      <c r="J937" s="2" t="s">
        <v>736</v>
      </c>
      <c r="K937" s="2" t="s">
        <v>737</v>
      </c>
    </row>
    <row r="938" spans="1:11" x14ac:dyDescent="0.2">
      <c r="A938" s="2">
        <v>937</v>
      </c>
      <c r="B938" s="2" t="s">
        <v>9</v>
      </c>
      <c r="C938" s="2">
        <v>2</v>
      </c>
      <c r="D938" s="2">
        <v>2</v>
      </c>
      <c r="E938" s="2">
        <v>0</v>
      </c>
      <c r="F938" s="2" t="s">
        <v>71</v>
      </c>
      <c r="G938" s="2">
        <v>0</v>
      </c>
      <c r="H938" s="2" t="s">
        <v>26</v>
      </c>
      <c r="I938" s="2">
        <v>4600000</v>
      </c>
      <c r="J938" s="2" t="s">
        <v>144</v>
      </c>
      <c r="K938" s="2" t="s">
        <v>145</v>
      </c>
    </row>
    <row r="939" spans="1:11" x14ac:dyDescent="0.2">
      <c r="A939" s="2">
        <v>938</v>
      </c>
      <c r="B939" s="2" t="s">
        <v>212</v>
      </c>
      <c r="C939" s="2">
        <v>2</v>
      </c>
      <c r="D939" s="2">
        <v>1</v>
      </c>
      <c r="E939" s="2">
        <v>1</v>
      </c>
      <c r="F939" s="2" t="s">
        <v>123</v>
      </c>
      <c r="G939" s="2" t="s">
        <v>124</v>
      </c>
      <c r="H939" s="2" t="s">
        <v>11</v>
      </c>
      <c r="I939" s="2">
        <v>10050926</v>
      </c>
      <c r="J939" s="2" t="s">
        <v>2527</v>
      </c>
      <c r="K939" s="2" t="s">
        <v>2528</v>
      </c>
    </row>
    <row r="940" spans="1:11" x14ac:dyDescent="0.2">
      <c r="A940" s="2">
        <v>939</v>
      </c>
      <c r="B940" s="2" t="s">
        <v>9</v>
      </c>
      <c r="C940" s="2">
        <v>1</v>
      </c>
      <c r="D940" s="2">
        <v>1</v>
      </c>
      <c r="E940" s="2">
        <v>0</v>
      </c>
      <c r="F940" s="2" t="s">
        <v>25</v>
      </c>
      <c r="G940" s="2">
        <v>0</v>
      </c>
      <c r="H940" s="2" t="s">
        <v>11</v>
      </c>
      <c r="I940" s="2">
        <v>5843033</v>
      </c>
      <c r="J940" s="2" t="s">
        <v>2468</v>
      </c>
      <c r="K940" s="2" t="s">
        <v>2469</v>
      </c>
    </row>
    <row r="941" spans="1:11" x14ac:dyDescent="0.2">
      <c r="A941" s="2">
        <v>940</v>
      </c>
      <c r="B941" s="2" t="s">
        <v>243</v>
      </c>
      <c r="C941" s="2">
        <v>1</v>
      </c>
      <c r="D941" s="2">
        <v>1</v>
      </c>
      <c r="E941" s="2">
        <v>0</v>
      </c>
      <c r="F941" s="2" t="s">
        <v>537</v>
      </c>
      <c r="G941" s="2">
        <v>0</v>
      </c>
      <c r="H941" s="2" t="s">
        <v>11</v>
      </c>
      <c r="I941" s="2">
        <v>3336855</v>
      </c>
      <c r="J941" s="2" t="s">
        <v>1387</v>
      </c>
      <c r="K941" s="2" t="s">
        <v>1388</v>
      </c>
    </row>
    <row r="942" spans="1:11" x14ac:dyDescent="0.2">
      <c r="A942" s="2">
        <v>941</v>
      </c>
      <c r="B942" s="2" t="s">
        <v>9</v>
      </c>
      <c r="C942" s="2">
        <v>2</v>
      </c>
      <c r="D942" s="2">
        <v>2</v>
      </c>
      <c r="E942" s="2">
        <v>0</v>
      </c>
      <c r="F942" s="2" t="s">
        <v>3130</v>
      </c>
      <c r="G942" s="2">
        <v>0</v>
      </c>
      <c r="H942" s="2" t="s">
        <v>26</v>
      </c>
      <c r="I942" s="2">
        <v>5122000</v>
      </c>
      <c r="J942" s="2" t="s">
        <v>722</v>
      </c>
      <c r="K942" s="2" t="s">
        <v>723</v>
      </c>
    </row>
    <row r="943" spans="1:11" x14ac:dyDescent="0.2">
      <c r="A943" s="2">
        <v>942</v>
      </c>
      <c r="B943" s="2" t="s">
        <v>24</v>
      </c>
      <c r="C943" s="2">
        <v>1</v>
      </c>
      <c r="D943" s="2">
        <v>1</v>
      </c>
      <c r="E943" s="2">
        <v>0</v>
      </c>
      <c r="F943" s="2" t="s">
        <v>25</v>
      </c>
      <c r="G943" s="2">
        <v>0</v>
      </c>
      <c r="H943" s="2" t="s">
        <v>11</v>
      </c>
      <c r="I943" s="2">
        <v>14710403</v>
      </c>
      <c r="J943" s="2" t="s">
        <v>153</v>
      </c>
      <c r="K943" s="2" t="s">
        <v>154</v>
      </c>
    </row>
    <row r="944" spans="1:11" x14ac:dyDescent="0.2">
      <c r="A944" s="2">
        <v>943</v>
      </c>
      <c r="B944" s="2" t="s">
        <v>17</v>
      </c>
      <c r="C944" s="2">
        <v>1</v>
      </c>
      <c r="D944" s="2">
        <v>0</v>
      </c>
      <c r="E944" s="2">
        <v>1</v>
      </c>
      <c r="F944" s="2">
        <v>0</v>
      </c>
      <c r="G944" s="2" t="s">
        <v>79</v>
      </c>
      <c r="H944" s="2" t="s">
        <v>11</v>
      </c>
      <c r="I944" s="2">
        <v>6920040</v>
      </c>
      <c r="J944" s="2" t="s">
        <v>144</v>
      </c>
      <c r="K944" s="2" t="s">
        <v>145</v>
      </c>
    </row>
    <row r="945" spans="1:11" x14ac:dyDescent="0.2">
      <c r="A945" s="2">
        <v>944</v>
      </c>
      <c r="B945" s="2" t="s">
        <v>9</v>
      </c>
      <c r="C945" s="2">
        <v>0</v>
      </c>
      <c r="D945" s="2">
        <v>0</v>
      </c>
      <c r="E945" s="2">
        <v>0</v>
      </c>
      <c r="F945" s="2">
        <v>0</v>
      </c>
      <c r="G945" s="2">
        <v>0</v>
      </c>
      <c r="H945" s="2" t="s">
        <v>26</v>
      </c>
      <c r="I945" s="2">
        <v>9805125</v>
      </c>
      <c r="J945" s="2" t="s">
        <v>150</v>
      </c>
      <c r="K945" s="2" t="s">
        <v>151</v>
      </c>
    </row>
    <row r="946" spans="1:11" x14ac:dyDescent="0.2">
      <c r="A946" s="2">
        <v>945</v>
      </c>
      <c r="B946" s="2" t="s">
        <v>143</v>
      </c>
      <c r="C946" s="2">
        <v>4</v>
      </c>
      <c r="D946" s="2">
        <v>3</v>
      </c>
      <c r="E946" s="2">
        <v>1</v>
      </c>
      <c r="F946" s="2" t="s">
        <v>3141</v>
      </c>
      <c r="G946" s="2" t="s">
        <v>34</v>
      </c>
      <c r="H946" s="2" t="s">
        <v>11</v>
      </c>
      <c r="I946" s="2">
        <v>6196289</v>
      </c>
      <c r="J946" s="2" t="s">
        <v>279</v>
      </c>
      <c r="K946" s="2" t="s">
        <v>280</v>
      </c>
    </row>
    <row r="947" spans="1:11" x14ac:dyDescent="0.2">
      <c r="A947" s="2">
        <v>946</v>
      </c>
      <c r="B947" s="2" t="s">
        <v>9</v>
      </c>
      <c r="C947" s="2">
        <v>1</v>
      </c>
      <c r="D947" s="2">
        <v>0</v>
      </c>
      <c r="E947" s="2">
        <v>1</v>
      </c>
      <c r="F947" s="2">
        <v>0</v>
      </c>
      <c r="G947" s="2" t="s">
        <v>897</v>
      </c>
      <c r="H947" s="2" t="s">
        <v>11</v>
      </c>
      <c r="I947" s="2">
        <v>7638532</v>
      </c>
      <c r="J947" s="2" t="s">
        <v>279</v>
      </c>
      <c r="K947" s="2" t="s">
        <v>280</v>
      </c>
    </row>
    <row r="948" spans="1:11" x14ac:dyDescent="0.2">
      <c r="A948" s="2">
        <v>947</v>
      </c>
      <c r="B948" s="2" t="s">
        <v>117</v>
      </c>
      <c r="C948" s="2">
        <v>3</v>
      </c>
      <c r="D948" s="2">
        <v>2</v>
      </c>
      <c r="E948" s="2">
        <v>1</v>
      </c>
      <c r="F948" s="2" t="s">
        <v>945</v>
      </c>
      <c r="G948" s="2" t="s">
        <v>34</v>
      </c>
      <c r="H948" s="2" t="s">
        <v>11</v>
      </c>
      <c r="I948" s="2">
        <v>12861543</v>
      </c>
      <c r="J948" s="2" t="s">
        <v>141</v>
      </c>
      <c r="K948" s="2" t="s">
        <v>142</v>
      </c>
    </row>
    <row r="949" spans="1:11" x14ac:dyDescent="0.2">
      <c r="A949" s="2">
        <v>948</v>
      </c>
      <c r="B949" s="2" t="s">
        <v>24</v>
      </c>
      <c r="C949" s="2">
        <v>2</v>
      </c>
      <c r="D949" s="2">
        <v>1</v>
      </c>
      <c r="E949" s="2">
        <v>1</v>
      </c>
      <c r="F949" s="2" t="s">
        <v>44</v>
      </c>
      <c r="G949" s="2" t="s">
        <v>34</v>
      </c>
      <c r="H949" s="2" t="s">
        <v>11</v>
      </c>
      <c r="I949" s="2">
        <v>12329811</v>
      </c>
      <c r="J949" s="2" t="s">
        <v>45</v>
      </c>
      <c r="K949" s="2" t="s">
        <v>46</v>
      </c>
    </row>
    <row r="950" spans="1:11" x14ac:dyDescent="0.2">
      <c r="A950" s="2">
        <v>949</v>
      </c>
      <c r="B950" s="2" t="s">
        <v>85</v>
      </c>
      <c r="C950" s="2">
        <v>3</v>
      </c>
      <c r="D950" s="2">
        <v>2</v>
      </c>
      <c r="E950" s="2">
        <v>1</v>
      </c>
      <c r="F950" s="2" t="s">
        <v>2314</v>
      </c>
      <c r="G950" s="2" t="s">
        <v>52</v>
      </c>
      <c r="H950" s="2" t="s">
        <v>11</v>
      </c>
      <c r="I950" s="2">
        <v>9611752</v>
      </c>
      <c r="J950" s="2" t="s">
        <v>191</v>
      </c>
      <c r="K950" s="2" t="s">
        <v>192</v>
      </c>
    </row>
    <row r="951" spans="1:11" x14ac:dyDescent="0.2">
      <c r="A951" s="2">
        <v>950</v>
      </c>
      <c r="B951" s="2" t="s">
        <v>9</v>
      </c>
      <c r="C951" s="2">
        <v>2</v>
      </c>
      <c r="D951" s="2">
        <v>1</v>
      </c>
      <c r="E951" s="2">
        <v>1</v>
      </c>
      <c r="F951" s="2" t="s">
        <v>524</v>
      </c>
      <c r="G951" s="2" t="s">
        <v>34</v>
      </c>
      <c r="H951" s="2" t="s">
        <v>11</v>
      </c>
      <c r="I951" s="2">
        <v>8885011</v>
      </c>
      <c r="J951" s="2" t="s">
        <v>35</v>
      </c>
      <c r="K951" s="2" t="s">
        <v>36</v>
      </c>
    </row>
    <row r="952" spans="1:11" x14ac:dyDescent="0.2">
      <c r="A952" s="2">
        <v>951</v>
      </c>
      <c r="B952" s="2" t="s">
        <v>101</v>
      </c>
      <c r="C952" s="2">
        <v>1</v>
      </c>
      <c r="D952" s="2">
        <v>1</v>
      </c>
      <c r="E952" s="2">
        <v>0</v>
      </c>
      <c r="F952" s="2" t="s">
        <v>25</v>
      </c>
      <c r="G952" s="2">
        <v>0</v>
      </c>
      <c r="H952" s="2" t="s">
        <v>11</v>
      </c>
      <c r="I952" s="2">
        <v>5874808</v>
      </c>
      <c r="J952" s="2" t="s">
        <v>2673</v>
      </c>
      <c r="K952" s="2" t="s">
        <v>2674</v>
      </c>
    </row>
    <row r="953" spans="1:11" x14ac:dyDescent="0.2">
      <c r="A953" s="2">
        <v>952</v>
      </c>
      <c r="B953" s="2" t="s">
        <v>550</v>
      </c>
      <c r="C953" s="2">
        <v>2</v>
      </c>
      <c r="D953" s="2">
        <v>1</v>
      </c>
      <c r="E953" s="2">
        <v>1</v>
      </c>
      <c r="F953" s="2" t="s">
        <v>896</v>
      </c>
      <c r="G953" s="2" t="s">
        <v>897</v>
      </c>
      <c r="H953" s="2" t="s">
        <v>11</v>
      </c>
      <c r="I953" s="2">
        <v>5193292</v>
      </c>
      <c r="J953" s="2" t="s">
        <v>1006</v>
      </c>
      <c r="K953" s="2" t="s">
        <v>1007</v>
      </c>
    </row>
    <row r="954" spans="1:11" x14ac:dyDescent="0.2">
      <c r="A954" s="2">
        <v>953</v>
      </c>
      <c r="B954" s="2" t="s">
        <v>92</v>
      </c>
      <c r="C954" s="2">
        <v>2</v>
      </c>
      <c r="D954" s="2">
        <v>1</v>
      </c>
      <c r="E954" s="2">
        <v>1</v>
      </c>
      <c r="F954" s="2" t="s">
        <v>106</v>
      </c>
      <c r="G954" s="2" t="s">
        <v>34</v>
      </c>
      <c r="H954" s="2" t="s">
        <v>11</v>
      </c>
      <c r="I954" s="2">
        <v>7702642</v>
      </c>
      <c r="J954" s="2" t="s">
        <v>45</v>
      </c>
      <c r="K954" s="2" t="s">
        <v>46</v>
      </c>
    </row>
    <row r="955" spans="1:11" x14ac:dyDescent="0.2">
      <c r="A955" s="2">
        <v>954</v>
      </c>
      <c r="B955" s="2" t="s">
        <v>9</v>
      </c>
      <c r="C955" s="2">
        <v>3</v>
      </c>
      <c r="D955" s="2">
        <v>2</v>
      </c>
      <c r="E955" s="2">
        <v>1</v>
      </c>
      <c r="F955" s="2" t="s">
        <v>1636</v>
      </c>
      <c r="G955" s="2" t="s">
        <v>34</v>
      </c>
      <c r="H955" s="2" t="s">
        <v>11</v>
      </c>
      <c r="I955" s="2">
        <v>6403000</v>
      </c>
      <c r="J955" s="2" t="s">
        <v>131</v>
      </c>
      <c r="K955" s="2" t="s">
        <v>132</v>
      </c>
    </row>
    <row r="956" spans="1:11" x14ac:dyDescent="0.2">
      <c r="A956" s="2">
        <v>955</v>
      </c>
      <c r="B956" s="2" t="s">
        <v>85</v>
      </c>
      <c r="C956" s="2">
        <v>1</v>
      </c>
      <c r="D956" s="2">
        <v>1</v>
      </c>
      <c r="E956" s="2">
        <v>0</v>
      </c>
      <c r="F956" s="2" t="s">
        <v>25</v>
      </c>
      <c r="G956" s="2">
        <v>0</v>
      </c>
      <c r="H956" s="2" t="s">
        <v>26</v>
      </c>
      <c r="I956" s="2">
        <v>9200000</v>
      </c>
      <c r="J956" s="2" t="s">
        <v>27</v>
      </c>
      <c r="K956" s="2" t="s">
        <v>28</v>
      </c>
    </row>
    <row r="957" spans="1:11" x14ac:dyDescent="0.2">
      <c r="A957" s="2">
        <v>956</v>
      </c>
      <c r="B957" s="2" t="s">
        <v>101</v>
      </c>
      <c r="C957" s="2">
        <v>2</v>
      </c>
      <c r="D957" s="2">
        <v>1</v>
      </c>
      <c r="E957" s="2">
        <v>1</v>
      </c>
      <c r="F957" s="2" t="s">
        <v>341</v>
      </c>
      <c r="G957" s="2" t="s">
        <v>34</v>
      </c>
      <c r="H957" s="2" t="s">
        <v>11</v>
      </c>
      <c r="I957" s="2">
        <v>2976217</v>
      </c>
      <c r="J957" s="2" t="s">
        <v>35</v>
      </c>
      <c r="K957" s="2" t="s">
        <v>36</v>
      </c>
    </row>
    <row r="958" spans="1:11" x14ac:dyDescent="0.2">
      <c r="A958" s="2">
        <v>957</v>
      </c>
      <c r="B958" s="2" t="s">
        <v>99</v>
      </c>
      <c r="C958" s="2">
        <v>1</v>
      </c>
      <c r="D958" s="2">
        <v>1</v>
      </c>
      <c r="E958" s="2">
        <v>0</v>
      </c>
      <c r="F958" s="2" t="s">
        <v>400</v>
      </c>
      <c r="G958" s="2">
        <v>0</v>
      </c>
      <c r="H958" s="2" t="s">
        <v>11</v>
      </c>
      <c r="I958" s="2">
        <v>5618704</v>
      </c>
      <c r="J958" s="2" t="s">
        <v>3176</v>
      </c>
      <c r="K958" s="2" t="s">
        <v>3177</v>
      </c>
    </row>
    <row r="959" spans="1:11" x14ac:dyDescent="0.2">
      <c r="A959" s="2">
        <v>958</v>
      </c>
      <c r="B959" s="2" t="s">
        <v>92</v>
      </c>
      <c r="C959" s="2">
        <v>3</v>
      </c>
      <c r="D959" s="2">
        <v>2</v>
      </c>
      <c r="E959" s="2">
        <v>1</v>
      </c>
      <c r="F959" s="2" t="s">
        <v>40</v>
      </c>
      <c r="G959" s="2" t="s">
        <v>34</v>
      </c>
      <c r="H959" s="2" t="s">
        <v>11</v>
      </c>
      <c r="I959" s="2">
        <v>5849539</v>
      </c>
      <c r="J959" s="2" t="s">
        <v>45</v>
      </c>
      <c r="K959" s="2" t="s">
        <v>46</v>
      </c>
    </row>
    <row r="960" spans="1:11" x14ac:dyDescent="0.2">
      <c r="A960" s="2">
        <v>959</v>
      </c>
      <c r="B960" s="2" t="s">
        <v>32</v>
      </c>
      <c r="C960" s="2">
        <v>2</v>
      </c>
      <c r="D960" s="2">
        <v>1</v>
      </c>
      <c r="E960" s="2">
        <v>1</v>
      </c>
      <c r="F960" s="2" t="s">
        <v>123</v>
      </c>
      <c r="G960" s="2" t="s">
        <v>124</v>
      </c>
      <c r="H960" s="2" t="s">
        <v>11</v>
      </c>
      <c r="I960" s="2">
        <v>12549456</v>
      </c>
      <c r="J960" s="2" t="s">
        <v>125</v>
      </c>
      <c r="K960" s="2" t="s">
        <v>126</v>
      </c>
    </row>
    <row r="961" spans="1:11" x14ac:dyDescent="0.2">
      <c r="A961" s="2">
        <v>960</v>
      </c>
      <c r="B961" s="2" t="s">
        <v>9</v>
      </c>
      <c r="C961" s="2">
        <v>2</v>
      </c>
      <c r="D961" s="2">
        <v>1</v>
      </c>
      <c r="E961" s="2">
        <v>1</v>
      </c>
      <c r="F961" s="2" t="s">
        <v>44</v>
      </c>
      <c r="G961" s="2" t="s">
        <v>34</v>
      </c>
      <c r="H961" s="2" t="s">
        <v>11</v>
      </c>
      <c r="I961" s="2">
        <v>4571052</v>
      </c>
      <c r="J961" s="2" t="s">
        <v>141</v>
      </c>
      <c r="K961" s="2" t="s">
        <v>142</v>
      </c>
    </row>
    <row r="962" spans="1:11" x14ac:dyDescent="0.2">
      <c r="A962" s="2">
        <v>961</v>
      </c>
      <c r="B962" s="2" t="s">
        <v>9</v>
      </c>
      <c r="C962" s="2">
        <v>2</v>
      </c>
      <c r="D962" s="2">
        <v>1</v>
      </c>
      <c r="E962" s="2">
        <v>1</v>
      </c>
      <c r="F962" s="2" t="s">
        <v>44</v>
      </c>
      <c r="G962" s="2" t="s">
        <v>34</v>
      </c>
      <c r="H962" s="2" t="s">
        <v>11</v>
      </c>
      <c r="I962" s="2">
        <v>4450074</v>
      </c>
      <c r="J962" s="2" t="s">
        <v>141</v>
      </c>
      <c r="K962" s="2" t="s">
        <v>142</v>
      </c>
    </row>
    <row r="963" spans="1:11" x14ac:dyDescent="0.2">
      <c r="A963" s="2">
        <v>962</v>
      </c>
      <c r="B963" s="2" t="s">
        <v>99</v>
      </c>
      <c r="C963" s="2">
        <v>2</v>
      </c>
      <c r="D963" s="2">
        <v>1</v>
      </c>
      <c r="E963" s="2">
        <v>1</v>
      </c>
      <c r="F963" s="2" t="s">
        <v>106</v>
      </c>
      <c r="G963" s="2" t="s">
        <v>34</v>
      </c>
      <c r="H963" s="2" t="s">
        <v>11</v>
      </c>
      <c r="I963" s="2">
        <v>6005269</v>
      </c>
      <c r="J963" s="2" t="s">
        <v>45</v>
      </c>
      <c r="K963" s="2" t="s">
        <v>46</v>
      </c>
    </row>
    <row r="964" spans="1:11" x14ac:dyDescent="0.2">
      <c r="A964" s="2">
        <v>963</v>
      </c>
      <c r="B964" s="2" t="s">
        <v>9</v>
      </c>
      <c r="C964" s="2">
        <v>2</v>
      </c>
      <c r="D964" s="2">
        <v>1</v>
      </c>
      <c r="E964" s="2">
        <v>1</v>
      </c>
      <c r="F964" s="2" t="s">
        <v>467</v>
      </c>
      <c r="G964" s="2" t="s">
        <v>34</v>
      </c>
      <c r="H964" s="2" t="s">
        <v>11</v>
      </c>
      <c r="I964" s="2">
        <v>10979788</v>
      </c>
      <c r="J964" s="2" t="s">
        <v>363</v>
      </c>
      <c r="K964" s="2" t="s">
        <v>364</v>
      </c>
    </row>
    <row r="965" spans="1:11" x14ac:dyDescent="0.2">
      <c r="A965" s="2">
        <v>964</v>
      </c>
      <c r="B965" s="2" t="s">
        <v>9</v>
      </c>
      <c r="C965" s="2">
        <v>2</v>
      </c>
      <c r="D965" s="2">
        <v>1</v>
      </c>
      <c r="E965" s="2">
        <v>1</v>
      </c>
      <c r="F965" s="2" t="s">
        <v>123</v>
      </c>
      <c r="G965" s="2" t="s">
        <v>124</v>
      </c>
      <c r="H965" s="2" t="s">
        <v>11</v>
      </c>
      <c r="I965" s="2">
        <v>4682348</v>
      </c>
      <c r="J965" s="2" t="s">
        <v>125</v>
      </c>
      <c r="K965" s="2" t="s">
        <v>126</v>
      </c>
    </row>
    <row r="966" spans="1:11" x14ac:dyDescent="0.2">
      <c r="A966" s="2">
        <v>965</v>
      </c>
      <c r="B966" s="2" t="s">
        <v>117</v>
      </c>
      <c r="C966" s="2">
        <v>2</v>
      </c>
      <c r="D966" s="2">
        <v>1</v>
      </c>
      <c r="E966" s="2">
        <v>1</v>
      </c>
      <c r="F966" s="2" t="s">
        <v>44</v>
      </c>
      <c r="G966" s="2" t="s">
        <v>34</v>
      </c>
      <c r="H966" s="2" t="s">
        <v>11</v>
      </c>
      <c r="I966" s="2">
        <v>4846922</v>
      </c>
      <c r="J966" s="2" t="s">
        <v>141</v>
      </c>
      <c r="K966" s="2" t="s">
        <v>142</v>
      </c>
    </row>
    <row r="967" spans="1:11" x14ac:dyDescent="0.2">
      <c r="A967" s="2">
        <v>966</v>
      </c>
      <c r="B967" s="2" t="s">
        <v>99</v>
      </c>
      <c r="C967" s="2">
        <v>3</v>
      </c>
      <c r="D967" s="2">
        <v>2</v>
      </c>
      <c r="E967" s="2">
        <v>1</v>
      </c>
      <c r="F967" s="2" t="s">
        <v>945</v>
      </c>
      <c r="G967" s="2" t="s">
        <v>34</v>
      </c>
      <c r="H967" s="2" t="s">
        <v>11</v>
      </c>
      <c r="I967" s="2">
        <v>7619271</v>
      </c>
      <c r="J967" s="2" t="s">
        <v>141</v>
      </c>
      <c r="K967" s="2" t="s">
        <v>142</v>
      </c>
    </row>
    <row r="968" spans="1:11" x14ac:dyDescent="0.2">
      <c r="A968" s="2">
        <v>967</v>
      </c>
      <c r="B968" s="2" t="s">
        <v>17</v>
      </c>
      <c r="C968" s="2">
        <v>1</v>
      </c>
      <c r="D968" s="2">
        <v>1</v>
      </c>
      <c r="E968" s="2">
        <v>0</v>
      </c>
      <c r="F968" s="2" t="s">
        <v>25</v>
      </c>
      <c r="G968" s="2">
        <v>0</v>
      </c>
      <c r="H968" s="2" t="s">
        <v>11</v>
      </c>
      <c r="I968" s="2">
        <v>5576703</v>
      </c>
      <c r="J968" s="2" t="s">
        <v>153</v>
      </c>
      <c r="K968" s="2" t="s">
        <v>154</v>
      </c>
    </row>
    <row r="969" spans="1:11" x14ac:dyDescent="0.2">
      <c r="A969" s="2">
        <v>968</v>
      </c>
      <c r="B969" s="2" t="s">
        <v>101</v>
      </c>
      <c r="C969" s="2">
        <v>2</v>
      </c>
      <c r="D969" s="2">
        <v>1</v>
      </c>
      <c r="E969" s="2">
        <v>1</v>
      </c>
      <c r="F969" s="2" t="s">
        <v>44</v>
      </c>
      <c r="G969" s="2" t="s">
        <v>34</v>
      </c>
      <c r="H969" s="2" t="s">
        <v>11</v>
      </c>
      <c r="I969" s="2">
        <v>5839645</v>
      </c>
      <c r="J969" s="2" t="s">
        <v>141</v>
      </c>
      <c r="K969" s="2" t="s">
        <v>142</v>
      </c>
    </row>
    <row r="970" spans="1:11" x14ac:dyDescent="0.2">
      <c r="A970" s="2">
        <v>969</v>
      </c>
      <c r="B970" s="2" t="s">
        <v>9</v>
      </c>
      <c r="C970" s="2">
        <v>2</v>
      </c>
      <c r="D970" s="2">
        <v>1</v>
      </c>
      <c r="E970" s="2">
        <v>1</v>
      </c>
      <c r="F970" s="2" t="s">
        <v>106</v>
      </c>
      <c r="G970" s="2" t="s">
        <v>34</v>
      </c>
      <c r="H970" s="2" t="s">
        <v>11</v>
      </c>
      <c r="I970" s="2">
        <v>5668886</v>
      </c>
      <c r="J970" s="2" t="s">
        <v>363</v>
      </c>
      <c r="K970" s="2" t="s">
        <v>364</v>
      </c>
    </row>
    <row r="971" spans="1:11" x14ac:dyDescent="0.2">
      <c r="A971" s="2">
        <v>970</v>
      </c>
      <c r="B971" s="2" t="s">
        <v>105</v>
      </c>
      <c r="C971" s="2">
        <v>1</v>
      </c>
      <c r="D971" s="2">
        <v>0</v>
      </c>
      <c r="E971" s="2">
        <v>1</v>
      </c>
      <c r="F971" s="2">
        <v>0</v>
      </c>
      <c r="G971" s="2" t="s">
        <v>159</v>
      </c>
      <c r="H971" s="2" t="s">
        <v>26</v>
      </c>
      <c r="I971" s="2">
        <v>5362277</v>
      </c>
      <c r="J971" s="2" t="s">
        <v>3215</v>
      </c>
      <c r="K971" s="2" t="s">
        <v>3216</v>
      </c>
    </row>
    <row r="972" spans="1:11" x14ac:dyDescent="0.2">
      <c r="A972" s="2">
        <v>971</v>
      </c>
      <c r="B972" s="2" t="s">
        <v>9</v>
      </c>
      <c r="C972" s="2">
        <v>1</v>
      </c>
      <c r="D972" s="2">
        <v>0</v>
      </c>
      <c r="E972" s="2">
        <v>1</v>
      </c>
      <c r="F972" s="2">
        <v>0</v>
      </c>
      <c r="G972" s="2" t="s">
        <v>52</v>
      </c>
      <c r="H972" s="2" t="s">
        <v>26</v>
      </c>
      <c r="I972" s="2">
        <v>5843750</v>
      </c>
      <c r="J972" s="2" t="s">
        <v>150</v>
      </c>
      <c r="K972" s="2" t="s">
        <v>151</v>
      </c>
    </row>
    <row r="973" spans="1:11" x14ac:dyDescent="0.2">
      <c r="A973" s="2">
        <v>972</v>
      </c>
      <c r="B973" s="2" t="s">
        <v>92</v>
      </c>
      <c r="C973" s="2">
        <v>2</v>
      </c>
      <c r="D973" s="2">
        <v>1</v>
      </c>
      <c r="E973" s="2">
        <v>1</v>
      </c>
      <c r="F973" s="2" t="s">
        <v>415</v>
      </c>
      <c r="G973" s="2" t="s">
        <v>34</v>
      </c>
      <c r="H973" s="2" t="s">
        <v>11</v>
      </c>
      <c r="I973" s="2">
        <v>4316875</v>
      </c>
      <c r="J973" s="2" t="s">
        <v>416</v>
      </c>
      <c r="K973" s="2" t="s">
        <v>417</v>
      </c>
    </row>
    <row r="974" spans="1:11" x14ac:dyDescent="0.2">
      <c r="A974" s="2">
        <v>973</v>
      </c>
      <c r="B974" s="2" t="s">
        <v>9</v>
      </c>
      <c r="C974" s="2">
        <v>2</v>
      </c>
      <c r="D974" s="2">
        <v>1</v>
      </c>
      <c r="E974" s="2">
        <v>1</v>
      </c>
      <c r="F974" s="2" t="s">
        <v>415</v>
      </c>
      <c r="G974" s="2" t="s">
        <v>34</v>
      </c>
      <c r="H974" s="2" t="s">
        <v>11</v>
      </c>
      <c r="I974" s="2">
        <v>3923670</v>
      </c>
      <c r="J974" s="2" t="s">
        <v>416</v>
      </c>
      <c r="K974" s="2" t="s">
        <v>417</v>
      </c>
    </row>
    <row r="975" spans="1:11" x14ac:dyDescent="0.2">
      <c r="A975" s="2">
        <v>974</v>
      </c>
      <c r="B975" s="2" t="s">
        <v>64</v>
      </c>
      <c r="C975" s="2">
        <v>2</v>
      </c>
      <c r="D975" s="2">
        <v>1</v>
      </c>
      <c r="E975" s="2">
        <v>1</v>
      </c>
      <c r="F975" s="2" t="s">
        <v>415</v>
      </c>
      <c r="G975" s="2" t="s">
        <v>34</v>
      </c>
      <c r="H975" s="2" t="s">
        <v>11</v>
      </c>
      <c r="I975" s="2">
        <v>15560675</v>
      </c>
      <c r="J975" s="2" t="s">
        <v>416</v>
      </c>
      <c r="K975" s="2" t="s">
        <v>417</v>
      </c>
    </row>
    <row r="976" spans="1:11" x14ac:dyDescent="0.2">
      <c r="A976" s="2">
        <v>975</v>
      </c>
      <c r="B976" s="2" t="s">
        <v>9</v>
      </c>
      <c r="C976" s="2">
        <v>2</v>
      </c>
      <c r="D976" s="2">
        <v>1</v>
      </c>
      <c r="E976" s="2">
        <v>1</v>
      </c>
      <c r="F976" s="2" t="s">
        <v>415</v>
      </c>
      <c r="G976" s="2" t="s">
        <v>34</v>
      </c>
      <c r="H976" s="2" t="s">
        <v>11</v>
      </c>
      <c r="I976" s="2">
        <v>11242783</v>
      </c>
      <c r="J976" s="2" t="s">
        <v>416</v>
      </c>
      <c r="K976" s="2" t="s">
        <v>417</v>
      </c>
    </row>
    <row r="977" spans="1:11" x14ac:dyDescent="0.2">
      <c r="A977" s="2">
        <v>976</v>
      </c>
      <c r="B977" s="2" t="s">
        <v>9</v>
      </c>
      <c r="C977" s="2">
        <v>2</v>
      </c>
      <c r="D977" s="2">
        <v>1</v>
      </c>
      <c r="E977" s="2">
        <v>1</v>
      </c>
      <c r="F977" s="2" t="s">
        <v>415</v>
      </c>
      <c r="G977" s="2" t="s">
        <v>34</v>
      </c>
      <c r="H977" s="2" t="s">
        <v>11</v>
      </c>
      <c r="I977" s="2">
        <v>9677350</v>
      </c>
      <c r="J977" s="2" t="s">
        <v>416</v>
      </c>
      <c r="K977" s="2" t="s">
        <v>417</v>
      </c>
    </row>
    <row r="978" spans="1:11" x14ac:dyDescent="0.2">
      <c r="A978" s="2">
        <v>977</v>
      </c>
      <c r="B978" s="2" t="s">
        <v>9</v>
      </c>
      <c r="C978" s="2">
        <v>2</v>
      </c>
      <c r="D978" s="2">
        <v>1</v>
      </c>
      <c r="E978" s="2">
        <v>1</v>
      </c>
      <c r="F978" s="2" t="s">
        <v>415</v>
      </c>
      <c r="G978" s="2" t="s">
        <v>34</v>
      </c>
      <c r="H978" s="2" t="s">
        <v>11</v>
      </c>
      <c r="I978" s="2">
        <v>4440874</v>
      </c>
      <c r="J978" s="2" t="s">
        <v>416</v>
      </c>
      <c r="K978" s="2" t="s">
        <v>417</v>
      </c>
    </row>
    <row r="979" spans="1:11" x14ac:dyDescent="0.2">
      <c r="A979" s="2">
        <v>978</v>
      </c>
      <c r="B979" s="2" t="s">
        <v>24</v>
      </c>
      <c r="C979" s="2">
        <v>2</v>
      </c>
      <c r="D979" s="2">
        <v>1</v>
      </c>
      <c r="E979" s="2">
        <v>1</v>
      </c>
      <c r="F979" s="2" t="s">
        <v>415</v>
      </c>
      <c r="G979" s="2" t="s">
        <v>34</v>
      </c>
      <c r="H979" s="2" t="s">
        <v>11</v>
      </c>
      <c r="I979" s="2">
        <v>5698927</v>
      </c>
      <c r="J979" s="2" t="s">
        <v>416</v>
      </c>
      <c r="K979" s="2" t="s">
        <v>417</v>
      </c>
    </row>
    <row r="980" spans="1:11" x14ac:dyDescent="0.2">
      <c r="A980" s="2">
        <v>979</v>
      </c>
      <c r="B980" s="2" t="s">
        <v>17</v>
      </c>
      <c r="C980" s="2">
        <v>2</v>
      </c>
      <c r="D980" s="2">
        <v>1</v>
      </c>
      <c r="E980" s="2">
        <v>1</v>
      </c>
      <c r="F980" s="2" t="s">
        <v>415</v>
      </c>
      <c r="G980" s="2" t="s">
        <v>34</v>
      </c>
      <c r="H980" s="2" t="s">
        <v>11</v>
      </c>
      <c r="I980" s="2">
        <v>13866153</v>
      </c>
      <c r="J980" s="2" t="s">
        <v>416</v>
      </c>
      <c r="K980" s="2" t="s">
        <v>417</v>
      </c>
    </row>
    <row r="981" spans="1:11" x14ac:dyDescent="0.2">
      <c r="A981" s="2">
        <v>980</v>
      </c>
      <c r="B981" s="2" t="s">
        <v>85</v>
      </c>
      <c r="C981" s="2">
        <v>0</v>
      </c>
      <c r="D981" s="2">
        <v>0</v>
      </c>
      <c r="E981" s="2">
        <v>0</v>
      </c>
      <c r="F981" s="2">
        <v>0</v>
      </c>
      <c r="G981" s="2">
        <v>0</v>
      </c>
      <c r="H981" s="2" t="s">
        <v>11</v>
      </c>
      <c r="I981" s="2">
        <v>12000000</v>
      </c>
      <c r="J981" s="2" t="s">
        <v>279</v>
      </c>
      <c r="K981" s="2" t="s">
        <v>280</v>
      </c>
    </row>
    <row r="982" spans="1:11" x14ac:dyDescent="0.2">
      <c r="A982" s="2">
        <v>981</v>
      </c>
      <c r="B982" s="2" t="s">
        <v>9</v>
      </c>
      <c r="C982" s="2">
        <v>1</v>
      </c>
      <c r="D982" s="2">
        <v>1</v>
      </c>
      <c r="E982" s="2">
        <v>0</v>
      </c>
      <c r="F982" s="2" t="s">
        <v>351</v>
      </c>
      <c r="G982" s="2">
        <v>0</v>
      </c>
      <c r="H982" s="2" t="s">
        <v>11</v>
      </c>
      <c r="I982" s="2">
        <v>10992191</v>
      </c>
      <c r="J982" s="2" t="s">
        <v>279</v>
      </c>
      <c r="K982" s="2" t="s">
        <v>280</v>
      </c>
    </row>
    <row r="983" spans="1:11" x14ac:dyDescent="0.2">
      <c r="A983" s="2">
        <v>982</v>
      </c>
      <c r="B983" s="2" t="s">
        <v>143</v>
      </c>
      <c r="C983" s="2">
        <v>3</v>
      </c>
      <c r="D983" s="2">
        <v>2</v>
      </c>
      <c r="E983" s="2">
        <v>1</v>
      </c>
      <c r="F983" s="2" t="s">
        <v>3249</v>
      </c>
      <c r="G983" s="2" t="s">
        <v>34</v>
      </c>
      <c r="H983" s="2" t="s">
        <v>11</v>
      </c>
      <c r="I983" s="2">
        <v>8060856</v>
      </c>
      <c r="J983" s="2" t="s">
        <v>45</v>
      </c>
      <c r="K983" s="2" t="s">
        <v>46</v>
      </c>
    </row>
    <row r="984" spans="1:11" x14ac:dyDescent="0.2">
      <c r="A984" s="2">
        <v>983</v>
      </c>
      <c r="B984" s="2" t="s">
        <v>243</v>
      </c>
      <c r="C984" s="2">
        <v>2</v>
      </c>
      <c r="D984" s="2">
        <v>1</v>
      </c>
      <c r="E984" s="2">
        <v>1</v>
      </c>
      <c r="F984" s="2" t="s">
        <v>123</v>
      </c>
      <c r="G984" s="2" t="s">
        <v>124</v>
      </c>
      <c r="H984" s="2" t="s">
        <v>11</v>
      </c>
      <c r="I984" s="2">
        <v>6864613</v>
      </c>
      <c r="J984" s="2" t="s">
        <v>125</v>
      </c>
      <c r="K984" s="2" t="s">
        <v>126</v>
      </c>
    </row>
    <row r="985" spans="1:11" x14ac:dyDescent="0.2">
      <c r="A985" s="2">
        <v>984</v>
      </c>
      <c r="B985" s="2" t="s">
        <v>64</v>
      </c>
      <c r="C985" s="2">
        <v>2</v>
      </c>
      <c r="D985" s="2">
        <v>1</v>
      </c>
      <c r="E985" s="2">
        <v>1</v>
      </c>
      <c r="F985" s="2" t="s">
        <v>123</v>
      </c>
      <c r="G985" s="2" t="s">
        <v>124</v>
      </c>
      <c r="H985" s="2" t="s">
        <v>11</v>
      </c>
      <c r="I985" s="2">
        <v>9438888</v>
      </c>
      <c r="J985" s="2" t="s">
        <v>125</v>
      </c>
      <c r="K985" s="2" t="s">
        <v>126</v>
      </c>
    </row>
    <row r="986" spans="1:11" x14ac:dyDescent="0.2">
      <c r="A986" s="2">
        <v>985</v>
      </c>
      <c r="B986" s="2" t="s">
        <v>9</v>
      </c>
      <c r="C986" s="2">
        <v>1</v>
      </c>
      <c r="D986" s="2">
        <v>0</v>
      </c>
      <c r="E986" s="2">
        <v>1</v>
      </c>
      <c r="F986" s="2">
        <v>0</v>
      </c>
      <c r="G986" s="2" t="s">
        <v>213</v>
      </c>
      <c r="H986" s="2" t="s">
        <v>26</v>
      </c>
      <c r="I986" s="2">
        <v>20842505</v>
      </c>
      <c r="J986" s="2" t="s">
        <v>848</v>
      </c>
      <c r="K986" s="2" t="s">
        <v>849</v>
      </c>
    </row>
    <row r="987" spans="1:11" x14ac:dyDescent="0.2">
      <c r="A987" s="2">
        <v>986</v>
      </c>
      <c r="B987" s="2" t="s">
        <v>92</v>
      </c>
      <c r="C987" s="2">
        <v>2</v>
      </c>
      <c r="D987" s="2">
        <v>1</v>
      </c>
      <c r="E987" s="2">
        <v>1</v>
      </c>
      <c r="F987" s="2" t="s">
        <v>524</v>
      </c>
      <c r="G987" s="2" t="s">
        <v>34</v>
      </c>
      <c r="H987" s="2" t="s">
        <v>11</v>
      </c>
      <c r="I987" s="2">
        <v>4794713</v>
      </c>
      <c r="J987" s="2" t="s">
        <v>35</v>
      </c>
      <c r="K987" s="2" t="s">
        <v>36</v>
      </c>
    </row>
    <row r="988" spans="1:11" x14ac:dyDescent="0.2">
      <c r="A988" s="2">
        <v>987</v>
      </c>
      <c r="B988" s="2" t="s">
        <v>17</v>
      </c>
      <c r="C988" s="2">
        <v>2</v>
      </c>
      <c r="D988" s="2">
        <v>1</v>
      </c>
      <c r="E988" s="2">
        <v>1</v>
      </c>
      <c r="F988" s="2" t="s">
        <v>3260</v>
      </c>
      <c r="G988" s="2" t="s">
        <v>34</v>
      </c>
      <c r="H988" s="2" t="s">
        <v>11</v>
      </c>
      <c r="I988" s="2">
        <v>4201350</v>
      </c>
      <c r="J988" s="2" t="s">
        <v>3261</v>
      </c>
      <c r="K988" s="2" t="s">
        <v>3262</v>
      </c>
    </row>
    <row r="989" spans="1:11" x14ac:dyDescent="0.2">
      <c r="A989" s="2">
        <v>988</v>
      </c>
      <c r="B989" s="2" t="s">
        <v>92</v>
      </c>
      <c r="C989" s="2">
        <v>1</v>
      </c>
      <c r="D989" s="2">
        <v>1</v>
      </c>
      <c r="E989" s="2">
        <v>0</v>
      </c>
      <c r="F989" s="2" t="s">
        <v>51</v>
      </c>
      <c r="G989" s="2">
        <v>0</v>
      </c>
      <c r="H989" s="2" t="s">
        <v>11</v>
      </c>
      <c r="I989" s="2">
        <v>7975099</v>
      </c>
      <c r="J989" s="2" t="s">
        <v>53</v>
      </c>
      <c r="K989" s="2" t="s">
        <v>54</v>
      </c>
    </row>
    <row r="990" spans="1:11" x14ac:dyDescent="0.2">
      <c r="A990" s="2">
        <v>989</v>
      </c>
      <c r="B990" s="2" t="s">
        <v>99</v>
      </c>
      <c r="C990" s="2">
        <v>3</v>
      </c>
      <c r="D990" s="2">
        <v>2</v>
      </c>
      <c r="E990" s="2">
        <v>1</v>
      </c>
      <c r="F990" s="2" t="s">
        <v>3268</v>
      </c>
      <c r="G990" s="2" t="s">
        <v>34</v>
      </c>
      <c r="H990" s="2" t="s">
        <v>11</v>
      </c>
      <c r="I990" s="2">
        <v>6443440</v>
      </c>
      <c r="J990" s="2" t="s">
        <v>416</v>
      </c>
      <c r="K990" s="2" t="s">
        <v>417</v>
      </c>
    </row>
    <row r="991" spans="1:11" x14ac:dyDescent="0.2">
      <c r="A991" s="2">
        <v>990</v>
      </c>
      <c r="B991" s="2" t="s">
        <v>77</v>
      </c>
      <c r="C991" s="2">
        <v>1</v>
      </c>
      <c r="D991" s="2">
        <v>1</v>
      </c>
      <c r="E991" s="2">
        <v>0</v>
      </c>
      <c r="F991" s="2" t="s">
        <v>25</v>
      </c>
      <c r="G991" s="2">
        <v>0</v>
      </c>
      <c r="H991" s="2" t="s">
        <v>11</v>
      </c>
      <c r="I991" s="2">
        <v>5496511</v>
      </c>
      <c r="J991" s="2" t="s">
        <v>196</v>
      </c>
      <c r="K991" s="2" t="s">
        <v>197</v>
      </c>
    </row>
    <row r="992" spans="1:11" x14ac:dyDescent="0.2">
      <c r="A992" s="2">
        <v>991</v>
      </c>
      <c r="B992" s="2" t="s">
        <v>85</v>
      </c>
      <c r="C992" s="2">
        <v>1</v>
      </c>
      <c r="D992" s="2">
        <v>1</v>
      </c>
      <c r="E992" s="2">
        <v>0</v>
      </c>
      <c r="F992" s="2" t="s">
        <v>25</v>
      </c>
      <c r="G992" s="2">
        <v>0</v>
      </c>
      <c r="H992" s="2" t="s">
        <v>11</v>
      </c>
      <c r="I992" s="2">
        <v>4443585</v>
      </c>
      <c r="J992" s="2" t="s">
        <v>3275</v>
      </c>
      <c r="K992" s="2" t="s">
        <v>3276</v>
      </c>
    </row>
    <row r="993" spans="1:11" x14ac:dyDescent="0.2">
      <c r="A993" s="2">
        <v>992</v>
      </c>
      <c r="B993" s="2" t="s">
        <v>9</v>
      </c>
      <c r="C993" s="2">
        <v>5</v>
      </c>
      <c r="D993" s="2">
        <v>3</v>
      </c>
      <c r="E993" s="2">
        <v>2</v>
      </c>
      <c r="F993" s="2" t="s">
        <v>3280</v>
      </c>
      <c r="G993" s="2" t="s">
        <v>823</v>
      </c>
      <c r="H993" s="2" t="s">
        <v>26</v>
      </c>
      <c r="I993" s="2">
        <v>13293141</v>
      </c>
      <c r="J993" s="2" t="s">
        <v>292</v>
      </c>
      <c r="K993" s="2" t="s">
        <v>293</v>
      </c>
    </row>
    <row r="994" spans="1:11" x14ac:dyDescent="0.2">
      <c r="A994" s="2">
        <v>993</v>
      </c>
      <c r="B994" s="2" t="s">
        <v>9</v>
      </c>
      <c r="C994" s="2">
        <v>1</v>
      </c>
      <c r="D994" s="2">
        <v>1</v>
      </c>
      <c r="E994" s="2">
        <v>0</v>
      </c>
      <c r="F994" s="2" t="s">
        <v>351</v>
      </c>
      <c r="G994" s="2">
        <v>0</v>
      </c>
      <c r="H994" s="2" t="s">
        <v>26</v>
      </c>
      <c r="I994" s="2">
        <v>9500000</v>
      </c>
      <c r="J994" s="2" t="s">
        <v>3284</v>
      </c>
      <c r="K994" s="2" t="s">
        <v>3285</v>
      </c>
    </row>
    <row r="995" spans="1:11" x14ac:dyDescent="0.2">
      <c r="A995" s="2">
        <v>994</v>
      </c>
      <c r="B995" s="2" t="s">
        <v>77</v>
      </c>
      <c r="C995" s="2">
        <v>1</v>
      </c>
      <c r="D995" s="2">
        <v>1</v>
      </c>
      <c r="E995" s="2">
        <v>0</v>
      </c>
      <c r="F995" s="2" t="s">
        <v>25</v>
      </c>
      <c r="G995" s="2">
        <v>0</v>
      </c>
      <c r="H995" s="2" t="s">
        <v>11</v>
      </c>
      <c r="I995" s="2">
        <v>5579099</v>
      </c>
      <c r="J995" s="2" t="s">
        <v>301</v>
      </c>
      <c r="K995" s="2" t="s">
        <v>302</v>
      </c>
    </row>
    <row r="996" spans="1:11" x14ac:dyDescent="0.2">
      <c r="A996" s="2">
        <v>995</v>
      </c>
      <c r="B996" s="2" t="s">
        <v>85</v>
      </c>
      <c r="C996" s="2">
        <v>2</v>
      </c>
      <c r="D996" s="2">
        <v>2</v>
      </c>
      <c r="E996" s="2">
        <v>0</v>
      </c>
      <c r="F996" s="2" t="s">
        <v>3292</v>
      </c>
      <c r="G996" s="2">
        <v>0</v>
      </c>
      <c r="H996" s="2" t="s">
        <v>11</v>
      </c>
      <c r="I996" s="2">
        <v>3430733</v>
      </c>
      <c r="J996" s="2" t="s">
        <v>2337</v>
      </c>
      <c r="K996" s="2" t="s">
        <v>2338</v>
      </c>
    </row>
    <row r="997" spans="1:11" x14ac:dyDescent="0.2">
      <c r="A997" s="2">
        <v>996</v>
      </c>
      <c r="B997" s="2" t="s">
        <v>117</v>
      </c>
      <c r="C997" s="2">
        <v>2</v>
      </c>
      <c r="D997" s="2">
        <v>1</v>
      </c>
      <c r="E997" s="2">
        <v>1</v>
      </c>
      <c r="F997" s="2" t="s">
        <v>44</v>
      </c>
      <c r="G997" s="2" t="s">
        <v>34</v>
      </c>
      <c r="H997" s="2" t="s">
        <v>11</v>
      </c>
      <c r="I997" s="2">
        <v>4279503</v>
      </c>
      <c r="J997" s="2" t="s">
        <v>141</v>
      </c>
      <c r="K997" s="2" t="s">
        <v>142</v>
      </c>
    </row>
    <row r="998" spans="1:11" x14ac:dyDescent="0.2">
      <c r="A998" s="2">
        <v>997</v>
      </c>
      <c r="B998" s="2" t="s">
        <v>17</v>
      </c>
      <c r="C998" s="2">
        <v>4</v>
      </c>
      <c r="D998" s="2">
        <v>3</v>
      </c>
      <c r="E998" s="2">
        <v>1</v>
      </c>
      <c r="F998" s="2" t="s">
        <v>3299</v>
      </c>
      <c r="G998" s="2" t="s">
        <v>34</v>
      </c>
      <c r="H998" s="2" t="s">
        <v>11</v>
      </c>
      <c r="I998" s="2">
        <v>8125474</v>
      </c>
      <c r="J998" s="2" t="s">
        <v>45</v>
      </c>
      <c r="K998" s="2" t="s">
        <v>46</v>
      </c>
    </row>
    <row r="999" spans="1:11" x14ac:dyDescent="0.2">
      <c r="A999" s="2">
        <v>998</v>
      </c>
      <c r="B999" s="2" t="s">
        <v>50</v>
      </c>
      <c r="C999" s="2">
        <v>2</v>
      </c>
      <c r="D999" s="2">
        <v>1</v>
      </c>
      <c r="E999" s="2">
        <v>1</v>
      </c>
      <c r="F999" s="2" t="s">
        <v>44</v>
      </c>
      <c r="G999" s="2" t="s">
        <v>34</v>
      </c>
      <c r="H999" s="2" t="s">
        <v>11</v>
      </c>
      <c r="I999" s="2">
        <v>3977150</v>
      </c>
      <c r="J999" s="2" t="s">
        <v>45</v>
      </c>
      <c r="K999" s="2" t="s">
        <v>46</v>
      </c>
    </row>
    <row r="1000" spans="1:11" x14ac:dyDescent="0.2">
      <c r="A1000" s="2">
        <v>999</v>
      </c>
      <c r="B1000" s="2" t="s">
        <v>143</v>
      </c>
      <c r="C1000" s="2">
        <v>3</v>
      </c>
      <c r="D1000" s="2">
        <v>2</v>
      </c>
      <c r="E1000" s="2">
        <v>1</v>
      </c>
      <c r="F1000" s="2" t="s">
        <v>1468</v>
      </c>
      <c r="G1000" s="2" t="s">
        <v>34</v>
      </c>
      <c r="H1000" s="2" t="s">
        <v>11</v>
      </c>
      <c r="I1000" s="2">
        <v>8713993</v>
      </c>
      <c r="J1000" s="2" t="s">
        <v>771</v>
      </c>
      <c r="K1000" s="2" t="s">
        <v>772</v>
      </c>
    </row>
    <row r="1001" spans="1:11" x14ac:dyDescent="0.2">
      <c r="A1001" s="2">
        <v>1000</v>
      </c>
      <c r="B1001" s="2" t="s">
        <v>24</v>
      </c>
      <c r="C1001" s="2">
        <v>0</v>
      </c>
      <c r="D1001" s="2">
        <v>0</v>
      </c>
      <c r="E1001" s="2">
        <v>0</v>
      </c>
      <c r="F1001" s="2">
        <v>0</v>
      </c>
      <c r="G1001" s="2">
        <v>0</v>
      </c>
      <c r="H1001" s="2" t="s">
        <v>26</v>
      </c>
      <c r="I1001" s="2">
        <v>8850000</v>
      </c>
      <c r="J1001" s="2" t="s">
        <v>279</v>
      </c>
      <c r="K1001" s="2" t="s">
        <v>280</v>
      </c>
    </row>
    <row r="1002" spans="1:11" x14ac:dyDescent="0.2">
      <c r="A1002" s="2">
        <v>1001</v>
      </c>
      <c r="B1002" s="2" t="s">
        <v>9</v>
      </c>
      <c r="C1002" s="2">
        <v>1</v>
      </c>
      <c r="D1002" s="2">
        <v>0</v>
      </c>
      <c r="E1002" s="2">
        <v>1</v>
      </c>
      <c r="F1002" s="2">
        <v>0</v>
      </c>
      <c r="G1002" s="2" t="s">
        <v>213</v>
      </c>
      <c r="H1002" s="2" t="s">
        <v>26</v>
      </c>
      <c r="I1002" s="2">
        <v>3096569</v>
      </c>
      <c r="J1002" s="2" t="s">
        <v>848</v>
      </c>
      <c r="K1002" s="2" t="s">
        <v>849</v>
      </c>
    </row>
    <row r="1003" spans="1:11" x14ac:dyDescent="0.2">
      <c r="A1003" s="2">
        <v>1002</v>
      </c>
      <c r="B1003" s="2" t="s">
        <v>9</v>
      </c>
      <c r="C1003" s="2">
        <v>4</v>
      </c>
      <c r="D1003" s="2">
        <v>3</v>
      </c>
      <c r="E1003" s="2">
        <v>1</v>
      </c>
      <c r="F1003" s="2" t="s">
        <v>3315</v>
      </c>
      <c r="G1003" s="2" t="s">
        <v>897</v>
      </c>
      <c r="H1003" s="2" t="s">
        <v>11</v>
      </c>
      <c r="I1003" s="2">
        <v>8353813</v>
      </c>
      <c r="J1003" s="2" t="s">
        <v>279</v>
      </c>
      <c r="K1003" s="2" t="s">
        <v>280</v>
      </c>
    </row>
    <row r="1004" spans="1:11" x14ac:dyDescent="0.2">
      <c r="A1004" s="2">
        <v>1003</v>
      </c>
      <c r="B1004" s="2" t="s">
        <v>9</v>
      </c>
      <c r="C1004" s="2">
        <v>2</v>
      </c>
      <c r="D1004" s="2">
        <v>0</v>
      </c>
      <c r="E1004" s="2">
        <v>2</v>
      </c>
      <c r="F1004" s="2">
        <v>0</v>
      </c>
      <c r="G1004" s="2" t="s">
        <v>3319</v>
      </c>
      <c r="H1004" s="2" t="s">
        <v>26</v>
      </c>
      <c r="I1004" s="2">
        <v>5758637</v>
      </c>
      <c r="J1004" s="2" t="s">
        <v>2504</v>
      </c>
      <c r="K1004" s="2" t="s">
        <v>2505</v>
      </c>
    </row>
    <row r="1005" spans="1:11" x14ac:dyDescent="0.2">
      <c r="A1005" s="2">
        <v>1004</v>
      </c>
      <c r="B1005" s="2" t="s">
        <v>64</v>
      </c>
      <c r="C1005" s="2">
        <v>2</v>
      </c>
      <c r="D1005" s="2">
        <v>1</v>
      </c>
      <c r="E1005" s="2">
        <v>1</v>
      </c>
      <c r="F1005" s="2" t="s">
        <v>123</v>
      </c>
      <c r="G1005" s="2" t="s">
        <v>124</v>
      </c>
      <c r="H1005" s="2" t="s">
        <v>11</v>
      </c>
      <c r="I1005" s="2">
        <v>6602790</v>
      </c>
      <c r="J1005" s="2" t="s">
        <v>35</v>
      </c>
      <c r="K1005" s="2" t="s">
        <v>36</v>
      </c>
    </row>
    <row r="1006" spans="1:11" x14ac:dyDescent="0.2">
      <c r="A1006" s="2">
        <v>1005</v>
      </c>
      <c r="B1006" s="2" t="s">
        <v>17</v>
      </c>
      <c r="C1006" s="2">
        <v>1</v>
      </c>
      <c r="D1006" s="2">
        <v>0</v>
      </c>
      <c r="E1006" s="2">
        <v>1</v>
      </c>
      <c r="F1006" s="2">
        <v>0</v>
      </c>
      <c r="G1006" s="2" t="s">
        <v>34</v>
      </c>
      <c r="H1006" s="2" t="s">
        <v>11</v>
      </c>
      <c r="I1006" s="2">
        <v>2500000</v>
      </c>
      <c r="J1006" s="2" t="s">
        <v>141</v>
      </c>
      <c r="K1006" s="2" t="s">
        <v>142</v>
      </c>
    </row>
    <row r="1007" spans="1:11" x14ac:dyDescent="0.2">
      <c r="A1007" s="2">
        <v>1006</v>
      </c>
      <c r="B1007" s="2" t="s">
        <v>50</v>
      </c>
      <c r="C1007" s="2">
        <v>2</v>
      </c>
      <c r="D1007" s="2">
        <v>1</v>
      </c>
      <c r="E1007" s="2">
        <v>1</v>
      </c>
      <c r="F1007" s="2" t="s">
        <v>44</v>
      </c>
      <c r="G1007" s="2" t="s">
        <v>34</v>
      </c>
      <c r="H1007" s="2" t="s">
        <v>11</v>
      </c>
      <c r="I1007" s="2">
        <v>10810754</v>
      </c>
      <c r="J1007" s="2" t="s">
        <v>141</v>
      </c>
      <c r="K1007" s="2" t="s">
        <v>142</v>
      </c>
    </row>
    <row r="1008" spans="1:11" x14ac:dyDescent="0.2">
      <c r="A1008" s="2">
        <v>1007</v>
      </c>
      <c r="B1008" s="2" t="s">
        <v>9</v>
      </c>
      <c r="C1008" s="2">
        <v>2</v>
      </c>
      <c r="D1008" s="2">
        <v>2</v>
      </c>
      <c r="E1008" s="2">
        <v>0</v>
      </c>
      <c r="F1008" s="2" t="s">
        <v>71</v>
      </c>
      <c r="G1008" s="2">
        <v>0</v>
      </c>
      <c r="H1008" s="2" t="s">
        <v>11</v>
      </c>
      <c r="I1008" s="2">
        <v>3875045</v>
      </c>
      <c r="J1008" s="2" t="s">
        <v>1106</v>
      </c>
      <c r="K1008" s="2" t="s">
        <v>1107</v>
      </c>
    </row>
    <row r="1009" spans="1:11" x14ac:dyDescent="0.2">
      <c r="A1009" s="2">
        <v>1008</v>
      </c>
      <c r="B1009" s="2" t="s">
        <v>92</v>
      </c>
      <c r="C1009" s="2">
        <v>1</v>
      </c>
      <c r="D1009" s="2">
        <v>1</v>
      </c>
      <c r="E1009" s="2">
        <v>0</v>
      </c>
      <c r="F1009" s="2" t="s">
        <v>25</v>
      </c>
      <c r="G1009" s="2">
        <v>0</v>
      </c>
      <c r="H1009" s="2" t="s">
        <v>11</v>
      </c>
      <c r="I1009" s="2">
        <v>9232798</v>
      </c>
      <c r="J1009" s="2" t="s">
        <v>53</v>
      </c>
      <c r="K1009" s="2" t="s">
        <v>54</v>
      </c>
    </row>
    <row r="1010" spans="1:11" x14ac:dyDescent="0.2">
      <c r="A1010" s="2">
        <v>1009</v>
      </c>
      <c r="B1010" s="2" t="s">
        <v>50</v>
      </c>
      <c r="C1010" s="2">
        <v>2</v>
      </c>
      <c r="D1010" s="2">
        <v>1</v>
      </c>
      <c r="E1010" s="2">
        <v>1</v>
      </c>
      <c r="F1010" s="2" t="s">
        <v>341</v>
      </c>
      <c r="G1010" s="2" t="s">
        <v>34</v>
      </c>
      <c r="H1010" s="2" t="s">
        <v>11</v>
      </c>
      <c r="I1010" s="2">
        <v>9023988</v>
      </c>
      <c r="J1010" s="2" t="s">
        <v>35</v>
      </c>
      <c r="K1010" s="2" t="s">
        <v>36</v>
      </c>
    </row>
    <row r="1011" spans="1:11" x14ac:dyDescent="0.2">
      <c r="A1011" s="2">
        <v>1010</v>
      </c>
      <c r="B1011" s="2" t="s">
        <v>9</v>
      </c>
      <c r="C1011" s="2">
        <v>2</v>
      </c>
      <c r="D1011" s="2">
        <v>1</v>
      </c>
      <c r="E1011" s="2">
        <v>1</v>
      </c>
      <c r="F1011" s="2" t="s">
        <v>44</v>
      </c>
      <c r="G1011" s="2" t="s">
        <v>34</v>
      </c>
      <c r="H1011" s="2" t="s">
        <v>11</v>
      </c>
      <c r="I1011" s="2">
        <v>5513260</v>
      </c>
      <c r="J1011" s="2" t="s">
        <v>141</v>
      </c>
      <c r="K1011" s="2" t="s">
        <v>142</v>
      </c>
    </row>
    <row r="1012" spans="1:11" x14ac:dyDescent="0.2">
      <c r="A1012" s="2">
        <v>1011</v>
      </c>
      <c r="B1012" s="2" t="s">
        <v>105</v>
      </c>
      <c r="C1012" s="2">
        <v>2</v>
      </c>
      <c r="D1012" s="2">
        <v>1</v>
      </c>
      <c r="E1012" s="2">
        <v>1</v>
      </c>
      <c r="F1012" s="2" t="s">
        <v>33</v>
      </c>
      <c r="G1012" s="2" t="s">
        <v>34</v>
      </c>
      <c r="H1012" s="2" t="s">
        <v>11</v>
      </c>
      <c r="I1012" s="2">
        <v>5523696</v>
      </c>
      <c r="J1012" s="2" t="s">
        <v>141</v>
      </c>
      <c r="K1012" s="2" t="s">
        <v>142</v>
      </c>
    </row>
    <row r="1013" spans="1:11" x14ac:dyDescent="0.2">
      <c r="A1013" s="2">
        <v>1012</v>
      </c>
      <c r="B1013" s="2" t="s">
        <v>9</v>
      </c>
      <c r="C1013" s="2">
        <v>1</v>
      </c>
      <c r="D1013" s="2">
        <v>1</v>
      </c>
      <c r="E1013" s="2">
        <v>0</v>
      </c>
      <c r="F1013" s="2" t="s">
        <v>123</v>
      </c>
      <c r="G1013" s="2">
        <v>0</v>
      </c>
      <c r="H1013" s="2" t="s">
        <v>11</v>
      </c>
      <c r="I1013" s="2">
        <v>4404973</v>
      </c>
      <c r="J1013" s="2" t="s">
        <v>3343</v>
      </c>
      <c r="K1013" s="2" t="s">
        <v>3344</v>
      </c>
    </row>
    <row r="1014" spans="1:11" x14ac:dyDescent="0.2">
      <c r="A1014" s="2">
        <v>1013</v>
      </c>
      <c r="B1014" s="2" t="s">
        <v>9</v>
      </c>
      <c r="C1014" s="2">
        <v>0</v>
      </c>
      <c r="D1014" s="2">
        <v>0</v>
      </c>
      <c r="E1014" s="2">
        <v>0</v>
      </c>
      <c r="F1014" s="2">
        <v>0</v>
      </c>
      <c r="G1014" s="2">
        <v>0</v>
      </c>
      <c r="H1014" s="2" t="s">
        <v>26</v>
      </c>
      <c r="I1014" s="2">
        <v>4927620</v>
      </c>
      <c r="J1014" s="2" t="s">
        <v>3348</v>
      </c>
      <c r="K1014" s="2" t="s">
        <v>3349</v>
      </c>
    </row>
    <row r="1015" spans="1:11" x14ac:dyDescent="0.2">
      <c r="A1015" s="2">
        <v>1014</v>
      </c>
      <c r="B1015" s="2" t="s">
        <v>582</v>
      </c>
      <c r="C1015" s="2">
        <v>2</v>
      </c>
      <c r="D1015" s="2">
        <v>1</v>
      </c>
      <c r="E1015" s="2">
        <v>1</v>
      </c>
      <c r="F1015" s="2" t="s">
        <v>467</v>
      </c>
      <c r="G1015" s="2" t="s">
        <v>34</v>
      </c>
      <c r="H1015" s="2" t="s">
        <v>11</v>
      </c>
      <c r="I1015" s="2">
        <v>4461303</v>
      </c>
      <c r="J1015" s="2" t="s">
        <v>363</v>
      </c>
      <c r="K1015" s="2" t="s">
        <v>364</v>
      </c>
    </row>
    <row r="1016" spans="1:11" x14ac:dyDescent="0.2">
      <c r="A1016" s="2">
        <v>1015</v>
      </c>
      <c r="B1016" s="2" t="s">
        <v>101</v>
      </c>
      <c r="C1016" s="2">
        <v>2</v>
      </c>
      <c r="D1016" s="2">
        <v>1</v>
      </c>
      <c r="E1016" s="2">
        <v>1</v>
      </c>
      <c r="F1016" s="2" t="s">
        <v>106</v>
      </c>
      <c r="G1016" s="2" t="s">
        <v>34</v>
      </c>
      <c r="H1016" s="2" t="s">
        <v>11</v>
      </c>
      <c r="I1016" s="2">
        <v>16474068</v>
      </c>
      <c r="J1016" s="2" t="s">
        <v>1006</v>
      </c>
      <c r="K1016" s="2" t="s">
        <v>1007</v>
      </c>
    </row>
    <row r="1017" spans="1:11" x14ac:dyDescent="0.2">
      <c r="A1017" s="2">
        <v>1016</v>
      </c>
      <c r="B1017" s="2" t="s">
        <v>9</v>
      </c>
      <c r="C1017" s="2">
        <v>1</v>
      </c>
      <c r="D1017" s="2">
        <v>1</v>
      </c>
      <c r="E1017" s="2">
        <v>0</v>
      </c>
      <c r="F1017" s="2" t="s">
        <v>65</v>
      </c>
      <c r="G1017" s="2">
        <v>0</v>
      </c>
      <c r="H1017" s="2" t="s">
        <v>11</v>
      </c>
      <c r="I1017" s="2">
        <v>6110233</v>
      </c>
      <c r="J1017" s="2" t="s">
        <v>66</v>
      </c>
      <c r="K1017" s="2" t="s">
        <v>67</v>
      </c>
    </row>
    <row r="1018" spans="1:11" x14ac:dyDescent="0.2">
      <c r="A1018" s="2">
        <v>1017</v>
      </c>
      <c r="B1018" s="2" t="s">
        <v>9</v>
      </c>
      <c r="C1018" s="2">
        <v>2</v>
      </c>
      <c r="D1018" s="2">
        <v>1</v>
      </c>
      <c r="E1018" s="2">
        <v>1</v>
      </c>
      <c r="F1018" s="2" t="s">
        <v>10</v>
      </c>
      <c r="G1018" s="2" t="s">
        <v>159</v>
      </c>
      <c r="H1018" s="2" t="s">
        <v>11</v>
      </c>
      <c r="I1018" s="2">
        <v>9731731</v>
      </c>
      <c r="J1018" s="2" t="s">
        <v>12</v>
      </c>
      <c r="K1018" s="2" t="s">
        <v>13</v>
      </c>
    </row>
    <row r="1019" spans="1:11" x14ac:dyDescent="0.2">
      <c r="A1019" s="2">
        <v>1018</v>
      </c>
      <c r="B1019" s="2" t="s">
        <v>143</v>
      </c>
      <c r="C1019" s="2">
        <v>2</v>
      </c>
      <c r="D1019" s="2">
        <v>1</v>
      </c>
      <c r="E1019" s="2">
        <v>1</v>
      </c>
      <c r="F1019" s="2" t="s">
        <v>2852</v>
      </c>
      <c r="G1019" s="2" t="s">
        <v>34</v>
      </c>
      <c r="H1019" s="2" t="s">
        <v>11</v>
      </c>
      <c r="I1019" s="2">
        <v>17067296</v>
      </c>
      <c r="J1019" s="2" t="s">
        <v>646</v>
      </c>
      <c r="K1019" s="2" t="s">
        <v>647</v>
      </c>
    </row>
    <row r="1020" spans="1:11" x14ac:dyDescent="0.2">
      <c r="A1020" s="2">
        <v>1019</v>
      </c>
      <c r="B1020" s="2" t="s">
        <v>143</v>
      </c>
      <c r="C1020" s="2">
        <v>1</v>
      </c>
      <c r="D1020" s="2">
        <v>1</v>
      </c>
      <c r="E1020" s="2">
        <v>0</v>
      </c>
      <c r="F1020" s="2" t="s">
        <v>123</v>
      </c>
      <c r="G1020" s="2">
        <v>0</v>
      </c>
      <c r="H1020" s="2" t="s">
        <v>11</v>
      </c>
      <c r="I1020" s="2">
        <v>8702695</v>
      </c>
      <c r="J1020" s="2" t="s">
        <v>125</v>
      </c>
      <c r="K1020" s="2" t="s">
        <v>126</v>
      </c>
    </row>
    <row r="1021" spans="1:11" x14ac:dyDescent="0.2">
      <c r="A1021" s="2">
        <v>1020</v>
      </c>
      <c r="B1021" s="2" t="s">
        <v>24</v>
      </c>
      <c r="C1021" s="2">
        <v>2</v>
      </c>
      <c r="D1021" s="2">
        <v>1</v>
      </c>
      <c r="E1021" s="2">
        <v>1</v>
      </c>
      <c r="F1021" s="2" t="s">
        <v>44</v>
      </c>
      <c r="G1021" s="2" t="s">
        <v>34</v>
      </c>
      <c r="H1021" s="2" t="s">
        <v>11</v>
      </c>
      <c r="I1021" s="2">
        <v>4283887</v>
      </c>
      <c r="J1021" s="2" t="s">
        <v>669</v>
      </c>
      <c r="K1021" s="2" t="s">
        <v>670</v>
      </c>
    </row>
    <row r="1022" spans="1:11" x14ac:dyDescent="0.2">
      <c r="A1022" s="2">
        <v>1021</v>
      </c>
      <c r="B1022" s="2" t="s">
        <v>17</v>
      </c>
      <c r="C1022" s="2">
        <v>1</v>
      </c>
      <c r="D1022" s="2">
        <v>1</v>
      </c>
      <c r="E1022" s="2">
        <v>0</v>
      </c>
      <c r="F1022" s="2" t="s">
        <v>65</v>
      </c>
      <c r="G1022" s="2">
        <v>0</v>
      </c>
      <c r="H1022" s="2" t="s">
        <v>11</v>
      </c>
      <c r="I1022" s="2">
        <v>3944700</v>
      </c>
      <c r="J1022" s="2" t="s">
        <v>863</v>
      </c>
      <c r="K1022" s="2" t="s">
        <v>864</v>
      </c>
    </row>
    <row r="1023" spans="1:11" x14ac:dyDescent="0.2">
      <c r="A1023" s="2">
        <v>1022</v>
      </c>
      <c r="B1023" s="2" t="s">
        <v>9</v>
      </c>
      <c r="C1023" s="2">
        <v>0</v>
      </c>
      <c r="D1023" s="2">
        <v>0</v>
      </c>
      <c r="E1023" s="2">
        <v>0</v>
      </c>
      <c r="F1023" s="2">
        <v>0</v>
      </c>
      <c r="G1023" s="2">
        <v>0</v>
      </c>
      <c r="H1023" s="2" t="s">
        <v>26</v>
      </c>
      <c r="I1023" s="2">
        <v>10957416</v>
      </c>
      <c r="J1023" s="2" t="s">
        <v>863</v>
      </c>
      <c r="K1023" s="2" t="s">
        <v>864</v>
      </c>
    </row>
    <row r="1024" spans="1:11" x14ac:dyDescent="0.2">
      <c r="A1024" s="2">
        <v>1023</v>
      </c>
      <c r="B1024" s="2" t="s">
        <v>9</v>
      </c>
      <c r="C1024" s="2">
        <v>1</v>
      </c>
      <c r="D1024" s="2">
        <v>1</v>
      </c>
      <c r="E1024" s="2">
        <v>0</v>
      </c>
      <c r="F1024" s="2" t="s">
        <v>149</v>
      </c>
      <c r="G1024" s="2">
        <v>0</v>
      </c>
      <c r="H1024" s="2" t="s">
        <v>26</v>
      </c>
      <c r="I1024" s="2">
        <v>9506647</v>
      </c>
      <c r="J1024" s="2" t="s">
        <v>58</v>
      </c>
      <c r="K1024" s="2" t="s">
        <v>59</v>
      </c>
    </row>
    <row r="1025" spans="1:11" x14ac:dyDescent="0.2">
      <c r="A1025" s="2">
        <v>1024</v>
      </c>
      <c r="B1025" s="2" t="s">
        <v>92</v>
      </c>
      <c r="C1025" s="2">
        <v>2</v>
      </c>
      <c r="D1025" s="2">
        <v>1</v>
      </c>
      <c r="E1025" s="2">
        <v>1</v>
      </c>
      <c r="F1025" s="2" t="s">
        <v>44</v>
      </c>
      <c r="G1025" s="2" t="s">
        <v>34</v>
      </c>
      <c r="H1025" s="2" t="s">
        <v>11</v>
      </c>
      <c r="I1025" s="2">
        <v>7493925</v>
      </c>
      <c r="J1025" s="2" t="s">
        <v>141</v>
      </c>
      <c r="K1025" s="2" t="s">
        <v>142</v>
      </c>
    </row>
    <row r="1026" spans="1:11" x14ac:dyDescent="0.2">
      <c r="A1026" s="2">
        <v>1025</v>
      </c>
      <c r="B1026" s="2" t="s">
        <v>50</v>
      </c>
      <c r="C1026" s="2">
        <v>2</v>
      </c>
      <c r="D1026" s="2">
        <v>1</v>
      </c>
      <c r="E1026" s="2">
        <v>1</v>
      </c>
      <c r="F1026" s="2" t="s">
        <v>106</v>
      </c>
      <c r="G1026" s="2" t="s">
        <v>34</v>
      </c>
      <c r="H1026" s="2" t="s">
        <v>11</v>
      </c>
      <c r="I1026" s="2">
        <v>5790700</v>
      </c>
      <c r="J1026" s="2" t="s">
        <v>35</v>
      </c>
      <c r="K1026" s="2" t="s">
        <v>36</v>
      </c>
    </row>
    <row r="1027" spans="1:11" x14ac:dyDescent="0.2">
      <c r="A1027" s="2">
        <v>1026</v>
      </c>
      <c r="B1027" s="2" t="s">
        <v>117</v>
      </c>
      <c r="C1027" s="2">
        <v>3</v>
      </c>
      <c r="D1027" s="2">
        <v>2</v>
      </c>
      <c r="E1027" s="2">
        <v>1</v>
      </c>
      <c r="F1027" s="2" t="s">
        <v>1468</v>
      </c>
      <c r="G1027" s="2" t="s">
        <v>34</v>
      </c>
      <c r="H1027" s="2" t="s">
        <v>11</v>
      </c>
      <c r="I1027" s="2">
        <v>7140931</v>
      </c>
      <c r="J1027" s="2" t="s">
        <v>1660</v>
      </c>
      <c r="K1027" s="2" t="s">
        <v>1661</v>
      </c>
    </row>
    <row r="1028" spans="1:11" x14ac:dyDescent="0.2">
      <c r="A1028" s="2">
        <v>1027</v>
      </c>
      <c r="B1028" s="2" t="s">
        <v>550</v>
      </c>
      <c r="C1028" s="2">
        <v>2</v>
      </c>
      <c r="D1028" s="2">
        <v>1</v>
      </c>
      <c r="E1028" s="2">
        <v>1</v>
      </c>
      <c r="F1028" s="2" t="s">
        <v>44</v>
      </c>
      <c r="G1028" s="2" t="s">
        <v>34</v>
      </c>
      <c r="H1028" s="2" t="s">
        <v>11</v>
      </c>
      <c r="I1028" s="2">
        <v>7912292</v>
      </c>
      <c r="J1028" s="2" t="s">
        <v>141</v>
      </c>
      <c r="K1028" s="2" t="s">
        <v>142</v>
      </c>
    </row>
    <row r="1029" spans="1:11" x14ac:dyDescent="0.2">
      <c r="A1029" s="2">
        <v>1028</v>
      </c>
      <c r="B1029" s="2" t="s">
        <v>212</v>
      </c>
      <c r="C1029" s="2">
        <v>1</v>
      </c>
      <c r="D1029" s="2">
        <v>1</v>
      </c>
      <c r="E1029" s="2">
        <v>0</v>
      </c>
      <c r="F1029" s="2" t="s">
        <v>123</v>
      </c>
      <c r="G1029" s="2">
        <v>0</v>
      </c>
      <c r="H1029" s="2" t="s">
        <v>11</v>
      </c>
      <c r="I1029" s="2">
        <v>3875085</v>
      </c>
      <c r="J1029" s="2" t="s">
        <v>125</v>
      </c>
      <c r="K1029" s="2" t="s">
        <v>126</v>
      </c>
    </row>
    <row r="1030" spans="1:11" x14ac:dyDescent="0.2">
      <c r="A1030" s="2">
        <v>1029</v>
      </c>
      <c r="B1030" s="2" t="s">
        <v>143</v>
      </c>
      <c r="C1030" s="2">
        <v>2</v>
      </c>
      <c r="D1030" s="2">
        <v>1</v>
      </c>
      <c r="E1030" s="2">
        <v>1</v>
      </c>
      <c r="F1030" s="2" t="s">
        <v>467</v>
      </c>
      <c r="G1030" s="2" t="s">
        <v>34</v>
      </c>
      <c r="H1030" s="2" t="s">
        <v>11</v>
      </c>
      <c r="I1030" s="2">
        <v>3994422</v>
      </c>
      <c r="J1030" s="2" t="s">
        <v>35</v>
      </c>
      <c r="K1030" s="2" t="s">
        <v>36</v>
      </c>
    </row>
    <row r="1031" spans="1:11" x14ac:dyDescent="0.2">
      <c r="A1031" s="2">
        <v>1030</v>
      </c>
      <c r="B1031" s="2" t="s">
        <v>9</v>
      </c>
      <c r="C1031" s="2">
        <v>1</v>
      </c>
      <c r="D1031" s="2">
        <v>0</v>
      </c>
      <c r="E1031" s="2">
        <v>1</v>
      </c>
      <c r="F1031" s="2">
        <v>0</v>
      </c>
      <c r="G1031" s="2" t="s">
        <v>124</v>
      </c>
      <c r="H1031" s="2" t="s">
        <v>26</v>
      </c>
      <c r="I1031" s="2">
        <v>14472618</v>
      </c>
      <c r="J1031" s="2" t="s">
        <v>214</v>
      </c>
      <c r="K1031" s="2" t="s">
        <v>215</v>
      </c>
    </row>
    <row r="1032" spans="1:11" x14ac:dyDescent="0.2">
      <c r="A1032" s="2">
        <v>1031</v>
      </c>
      <c r="B1032" s="2" t="s">
        <v>64</v>
      </c>
      <c r="C1032" s="2">
        <v>2</v>
      </c>
      <c r="D1032" s="2">
        <v>1</v>
      </c>
      <c r="E1032" s="2">
        <v>1</v>
      </c>
      <c r="F1032" s="2" t="s">
        <v>106</v>
      </c>
      <c r="G1032" s="2" t="s">
        <v>34</v>
      </c>
      <c r="H1032" s="2" t="s">
        <v>11</v>
      </c>
      <c r="I1032" s="2">
        <v>6074869</v>
      </c>
      <c r="J1032" s="2" t="s">
        <v>107</v>
      </c>
      <c r="K1032" s="2" t="s">
        <v>108</v>
      </c>
    </row>
    <row r="1033" spans="1:11" x14ac:dyDescent="0.2">
      <c r="A1033" s="2">
        <v>1032</v>
      </c>
      <c r="B1033" s="2" t="s">
        <v>32</v>
      </c>
      <c r="C1033" s="2">
        <v>2</v>
      </c>
      <c r="D1033" s="2">
        <v>1</v>
      </c>
      <c r="E1033" s="2">
        <v>1</v>
      </c>
      <c r="F1033" s="2" t="s">
        <v>341</v>
      </c>
      <c r="G1033" s="2" t="s">
        <v>34</v>
      </c>
      <c r="H1033" s="2" t="s">
        <v>11</v>
      </c>
      <c r="I1033" s="2">
        <v>4527414</v>
      </c>
      <c r="J1033" s="2" t="s">
        <v>853</v>
      </c>
      <c r="K1033" s="2" t="s">
        <v>854</v>
      </c>
    </row>
    <row r="1034" spans="1:11" x14ac:dyDescent="0.2">
      <c r="A1034" s="2">
        <v>1033</v>
      </c>
      <c r="B1034" s="2" t="s">
        <v>17</v>
      </c>
      <c r="C1034" s="2">
        <v>2</v>
      </c>
      <c r="D1034" s="2">
        <v>1</v>
      </c>
      <c r="E1034" s="2">
        <v>1</v>
      </c>
      <c r="F1034" s="2" t="s">
        <v>273</v>
      </c>
      <c r="G1034" s="2" t="s">
        <v>34</v>
      </c>
      <c r="H1034" s="2" t="s">
        <v>11</v>
      </c>
      <c r="I1034" s="2">
        <v>6148593</v>
      </c>
      <c r="J1034" s="2" t="s">
        <v>274</v>
      </c>
      <c r="K1034" s="2" t="s">
        <v>275</v>
      </c>
    </row>
    <row r="1035" spans="1:11" x14ac:dyDescent="0.2">
      <c r="A1035" s="2">
        <v>1034</v>
      </c>
      <c r="B1035" s="2" t="s">
        <v>50</v>
      </c>
      <c r="C1035" s="2">
        <v>1</v>
      </c>
      <c r="D1035" s="2">
        <v>1</v>
      </c>
      <c r="E1035" s="2">
        <v>0</v>
      </c>
      <c r="F1035" s="2" t="s">
        <v>25</v>
      </c>
      <c r="G1035" s="2">
        <v>0</v>
      </c>
      <c r="H1035" s="2" t="s">
        <v>11</v>
      </c>
      <c r="I1035" s="2">
        <v>2678336</v>
      </c>
      <c r="J1035" s="2" t="s">
        <v>3400</v>
      </c>
      <c r="K1035" s="2" t="s">
        <v>3401</v>
      </c>
    </row>
    <row r="1036" spans="1:11" x14ac:dyDescent="0.2">
      <c r="A1036" s="2">
        <v>1035</v>
      </c>
      <c r="B1036" s="2" t="s">
        <v>143</v>
      </c>
      <c r="C1036" s="2">
        <v>2</v>
      </c>
      <c r="D1036" s="2">
        <v>1</v>
      </c>
      <c r="E1036" s="2">
        <v>1</v>
      </c>
      <c r="F1036" s="2" t="s">
        <v>341</v>
      </c>
      <c r="G1036" s="2" t="s">
        <v>34</v>
      </c>
      <c r="H1036" s="2" t="s">
        <v>11</v>
      </c>
      <c r="I1036" s="2">
        <v>4595580</v>
      </c>
      <c r="J1036" s="2" t="s">
        <v>35</v>
      </c>
      <c r="K1036" s="2" t="s">
        <v>36</v>
      </c>
    </row>
    <row r="1037" spans="1:11" x14ac:dyDescent="0.2">
      <c r="A1037" s="2">
        <v>1036</v>
      </c>
      <c r="B1037" s="2" t="s">
        <v>212</v>
      </c>
      <c r="C1037" s="2">
        <v>1</v>
      </c>
      <c r="D1037" s="2">
        <v>1</v>
      </c>
      <c r="E1037" s="2">
        <v>0</v>
      </c>
      <c r="F1037" s="2" t="s">
        <v>25</v>
      </c>
      <c r="G1037" s="2">
        <v>0</v>
      </c>
      <c r="H1037" s="2" t="s">
        <v>26</v>
      </c>
      <c r="I1037" s="2">
        <v>10083720</v>
      </c>
      <c r="J1037" s="2" t="s">
        <v>58</v>
      </c>
      <c r="K1037" s="2" t="s">
        <v>59</v>
      </c>
    </row>
    <row r="1038" spans="1:11" x14ac:dyDescent="0.2">
      <c r="A1038" s="2">
        <v>1037</v>
      </c>
      <c r="B1038" s="2" t="s">
        <v>32</v>
      </c>
      <c r="C1038" s="2">
        <v>2</v>
      </c>
      <c r="D1038" s="2">
        <v>1</v>
      </c>
      <c r="E1038" s="2">
        <v>1</v>
      </c>
      <c r="F1038" s="2" t="s">
        <v>668</v>
      </c>
      <c r="G1038" s="2" t="s">
        <v>34</v>
      </c>
      <c r="H1038" s="2" t="s">
        <v>11</v>
      </c>
      <c r="I1038" s="2">
        <v>14742708</v>
      </c>
      <c r="J1038" s="2" t="s">
        <v>669</v>
      </c>
      <c r="K1038" s="2" t="s">
        <v>670</v>
      </c>
    </row>
    <row r="1039" spans="1:11" x14ac:dyDescent="0.2">
      <c r="A1039" s="2">
        <v>1038</v>
      </c>
      <c r="B1039" s="2" t="s">
        <v>9</v>
      </c>
      <c r="C1039" s="2">
        <v>2</v>
      </c>
      <c r="D1039" s="2">
        <v>1</v>
      </c>
      <c r="E1039" s="2">
        <v>1</v>
      </c>
      <c r="F1039" s="2" t="s">
        <v>33</v>
      </c>
      <c r="G1039" s="2" t="s">
        <v>34</v>
      </c>
      <c r="H1039" s="2" t="s">
        <v>11</v>
      </c>
      <c r="I1039" s="2">
        <v>3600000</v>
      </c>
      <c r="J1039" s="2" t="s">
        <v>141</v>
      </c>
      <c r="K1039" s="2" t="s">
        <v>142</v>
      </c>
    </row>
    <row r="1040" spans="1:11" x14ac:dyDescent="0.2">
      <c r="A1040" s="2">
        <v>1039</v>
      </c>
      <c r="B1040" s="2" t="s">
        <v>92</v>
      </c>
      <c r="C1040" s="2">
        <v>0</v>
      </c>
      <c r="D1040" s="2">
        <v>0</v>
      </c>
      <c r="E1040" s="2">
        <v>0</v>
      </c>
      <c r="F1040" s="2">
        <v>0</v>
      </c>
      <c r="G1040" s="2">
        <v>0</v>
      </c>
      <c r="H1040" s="2" t="s">
        <v>26</v>
      </c>
      <c r="I1040" s="2">
        <v>8079965</v>
      </c>
      <c r="J1040" s="2" t="s">
        <v>2018</v>
      </c>
      <c r="K1040" s="2" t="s">
        <v>2019</v>
      </c>
    </row>
    <row r="1041" spans="1:11" x14ac:dyDescent="0.2">
      <c r="A1041" s="2">
        <v>1040</v>
      </c>
      <c r="B1041" s="2" t="s">
        <v>9</v>
      </c>
      <c r="C1041" s="2">
        <v>3</v>
      </c>
      <c r="D1041" s="2">
        <v>2</v>
      </c>
      <c r="E1041" s="2">
        <v>1</v>
      </c>
      <c r="F1041" s="2" t="s">
        <v>71</v>
      </c>
      <c r="G1041" s="2" t="s">
        <v>52</v>
      </c>
      <c r="H1041" s="2" t="s">
        <v>11</v>
      </c>
      <c r="I1041" s="2">
        <v>16242505</v>
      </c>
      <c r="J1041" s="2" t="s">
        <v>722</v>
      </c>
      <c r="K1041" s="2" t="s">
        <v>723</v>
      </c>
    </row>
    <row r="1042" spans="1:11" x14ac:dyDescent="0.2">
      <c r="A1042" s="2">
        <v>1041</v>
      </c>
      <c r="B1042" s="2" t="s">
        <v>101</v>
      </c>
      <c r="C1042" s="2">
        <v>1</v>
      </c>
      <c r="D1042" s="2">
        <v>1</v>
      </c>
      <c r="E1042" s="2">
        <v>0</v>
      </c>
      <c r="F1042" s="2" t="s">
        <v>640</v>
      </c>
      <c r="G1042" s="2">
        <v>0</v>
      </c>
      <c r="H1042" s="2" t="s">
        <v>11</v>
      </c>
      <c r="I1042" s="2">
        <v>11105811</v>
      </c>
      <c r="J1042" s="2" t="s">
        <v>1547</v>
      </c>
      <c r="K1042" s="2" t="s">
        <v>1548</v>
      </c>
    </row>
    <row r="1043" spans="1:11" x14ac:dyDescent="0.2">
      <c r="A1043" s="2">
        <v>1042</v>
      </c>
      <c r="B1043" s="2" t="s">
        <v>9</v>
      </c>
      <c r="C1043" s="2">
        <v>2</v>
      </c>
      <c r="D1043" s="2">
        <v>1</v>
      </c>
      <c r="E1043" s="2">
        <v>1</v>
      </c>
      <c r="F1043" s="2" t="s">
        <v>44</v>
      </c>
      <c r="G1043" s="2" t="s">
        <v>34</v>
      </c>
      <c r="H1043" s="2" t="s">
        <v>11</v>
      </c>
      <c r="I1043" s="2">
        <v>5649492</v>
      </c>
      <c r="J1043" s="2" t="s">
        <v>2715</v>
      </c>
      <c r="K1043" s="2" t="s">
        <v>2716</v>
      </c>
    </row>
    <row r="1044" spans="1:11" x14ac:dyDescent="0.2">
      <c r="A1044" s="2">
        <v>1043</v>
      </c>
      <c r="B1044" s="2" t="s">
        <v>9</v>
      </c>
      <c r="C1044" s="2">
        <v>2</v>
      </c>
      <c r="D1044" s="2">
        <v>1</v>
      </c>
      <c r="E1044" s="2">
        <v>1</v>
      </c>
      <c r="F1044" s="2" t="s">
        <v>467</v>
      </c>
      <c r="G1044" s="2" t="s">
        <v>34</v>
      </c>
      <c r="H1044" s="2" t="s">
        <v>11</v>
      </c>
      <c r="I1044" s="2">
        <v>3461038</v>
      </c>
      <c r="J1044" s="2" t="s">
        <v>35</v>
      </c>
      <c r="K1044" s="2" t="s">
        <v>36</v>
      </c>
    </row>
    <row r="1045" spans="1:11" x14ac:dyDescent="0.2">
      <c r="A1045" s="2">
        <v>1044</v>
      </c>
      <c r="B1045" s="2" t="s">
        <v>92</v>
      </c>
      <c r="C1045" s="2">
        <v>2</v>
      </c>
      <c r="D1045" s="2">
        <v>1</v>
      </c>
      <c r="E1045" s="2">
        <v>1</v>
      </c>
      <c r="F1045" s="2" t="s">
        <v>467</v>
      </c>
      <c r="G1045" s="2" t="s">
        <v>34</v>
      </c>
      <c r="H1045" s="2" t="s">
        <v>11</v>
      </c>
      <c r="I1045" s="2">
        <v>17710366</v>
      </c>
      <c r="J1045" s="2" t="s">
        <v>45</v>
      </c>
      <c r="K1045" s="2" t="s">
        <v>46</v>
      </c>
    </row>
    <row r="1046" spans="1:11" x14ac:dyDescent="0.2">
      <c r="A1046" s="2">
        <v>1045</v>
      </c>
      <c r="B1046" s="2" t="s">
        <v>24</v>
      </c>
      <c r="C1046" s="2">
        <v>3</v>
      </c>
      <c r="D1046" s="2">
        <v>2</v>
      </c>
      <c r="E1046" s="2">
        <v>1</v>
      </c>
      <c r="F1046" s="2" t="s">
        <v>40</v>
      </c>
      <c r="G1046" s="2" t="s">
        <v>34</v>
      </c>
      <c r="H1046" s="2" t="s">
        <v>11</v>
      </c>
      <c r="I1046" s="2">
        <v>7430697</v>
      </c>
      <c r="J1046" s="2" t="s">
        <v>646</v>
      </c>
      <c r="K1046" s="2" t="s">
        <v>647</v>
      </c>
    </row>
    <row r="1047" spans="1:11" x14ac:dyDescent="0.2">
      <c r="A1047" s="2">
        <v>1046</v>
      </c>
      <c r="B1047" s="2" t="s">
        <v>99</v>
      </c>
      <c r="C1047" s="2">
        <v>2</v>
      </c>
      <c r="D1047" s="2">
        <v>1</v>
      </c>
      <c r="E1047" s="2">
        <v>1</v>
      </c>
      <c r="F1047" s="2" t="s">
        <v>467</v>
      </c>
      <c r="G1047" s="2" t="s">
        <v>34</v>
      </c>
      <c r="H1047" s="2" t="s">
        <v>11</v>
      </c>
      <c r="I1047" s="2">
        <v>8946323</v>
      </c>
      <c r="J1047" s="2" t="s">
        <v>363</v>
      </c>
      <c r="K1047" s="2" t="s">
        <v>364</v>
      </c>
    </row>
    <row r="1048" spans="1:11" x14ac:dyDescent="0.2">
      <c r="A1048" s="2">
        <v>1047</v>
      </c>
      <c r="B1048" s="2" t="s">
        <v>92</v>
      </c>
      <c r="C1048" s="2">
        <v>3</v>
      </c>
      <c r="D1048" s="2">
        <v>2</v>
      </c>
      <c r="E1048" s="2">
        <v>1</v>
      </c>
      <c r="F1048" s="2" t="s">
        <v>40</v>
      </c>
      <c r="G1048" s="2" t="s">
        <v>34</v>
      </c>
      <c r="H1048" s="2" t="s">
        <v>11</v>
      </c>
      <c r="I1048" s="2">
        <v>4320858</v>
      </c>
      <c r="J1048" s="2" t="s">
        <v>141</v>
      </c>
      <c r="K1048" s="2" t="s">
        <v>142</v>
      </c>
    </row>
    <row r="1049" spans="1:11" x14ac:dyDescent="0.2">
      <c r="A1049" s="2">
        <v>1048</v>
      </c>
      <c r="B1049" s="2" t="s">
        <v>64</v>
      </c>
      <c r="C1049" s="2">
        <v>3</v>
      </c>
      <c r="D1049" s="2">
        <v>2</v>
      </c>
      <c r="E1049" s="2">
        <v>1</v>
      </c>
      <c r="F1049" s="2" t="s">
        <v>40</v>
      </c>
      <c r="G1049" s="2" t="s">
        <v>34</v>
      </c>
      <c r="H1049" s="2" t="s">
        <v>11</v>
      </c>
      <c r="I1049" s="2">
        <v>7317151</v>
      </c>
      <c r="J1049" s="2" t="s">
        <v>45</v>
      </c>
      <c r="K1049" s="2" t="s">
        <v>46</v>
      </c>
    </row>
    <row r="1050" spans="1:11" x14ac:dyDescent="0.2">
      <c r="A1050" s="2">
        <v>1049</v>
      </c>
      <c r="B1050" s="2" t="s">
        <v>17</v>
      </c>
      <c r="C1050" s="2">
        <v>2</v>
      </c>
      <c r="D1050" s="2">
        <v>1</v>
      </c>
      <c r="E1050" s="2">
        <v>1</v>
      </c>
      <c r="F1050" s="2" t="s">
        <v>467</v>
      </c>
      <c r="G1050" s="2" t="s">
        <v>34</v>
      </c>
      <c r="H1050" s="2" t="s">
        <v>11</v>
      </c>
      <c r="I1050" s="2">
        <v>5149155</v>
      </c>
      <c r="J1050" s="2" t="s">
        <v>363</v>
      </c>
      <c r="K1050" s="2" t="s">
        <v>364</v>
      </c>
    </row>
    <row r="1051" spans="1:11" x14ac:dyDescent="0.2">
      <c r="A1051" s="2">
        <v>1050</v>
      </c>
      <c r="B1051" s="2" t="s">
        <v>64</v>
      </c>
      <c r="C1051" s="2">
        <v>2</v>
      </c>
      <c r="D1051" s="2">
        <v>1</v>
      </c>
      <c r="E1051" s="2">
        <v>1</v>
      </c>
      <c r="F1051" s="2" t="s">
        <v>467</v>
      </c>
      <c r="G1051" s="2" t="s">
        <v>34</v>
      </c>
      <c r="H1051" s="2" t="s">
        <v>11</v>
      </c>
      <c r="I1051" s="2">
        <v>8764183</v>
      </c>
      <c r="J1051" s="2" t="s">
        <v>363</v>
      </c>
      <c r="K1051" s="2" t="s">
        <v>364</v>
      </c>
    </row>
    <row r="1052" spans="1:11" x14ac:dyDescent="0.2">
      <c r="A1052" s="2">
        <v>1051</v>
      </c>
      <c r="B1052" s="2" t="s">
        <v>550</v>
      </c>
      <c r="C1052" s="2">
        <v>2</v>
      </c>
      <c r="D1052" s="2">
        <v>1</v>
      </c>
      <c r="E1052" s="2">
        <v>1</v>
      </c>
      <c r="F1052" s="2" t="s">
        <v>467</v>
      </c>
      <c r="G1052" s="2" t="s">
        <v>34</v>
      </c>
      <c r="H1052" s="2" t="s">
        <v>11</v>
      </c>
      <c r="I1052" s="2">
        <v>9048958</v>
      </c>
      <c r="J1052" s="2" t="s">
        <v>363</v>
      </c>
      <c r="K1052" s="2" t="s">
        <v>364</v>
      </c>
    </row>
    <row r="1053" spans="1:11" x14ac:dyDescent="0.2">
      <c r="A1053" s="2">
        <v>1052</v>
      </c>
      <c r="B1053" s="2" t="s">
        <v>17</v>
      </c>
      <c r="C1053" s="2">
        <v>2</v>
      </c>
      <c r="D1053" s="2">
        <v>1</v>
      </c>
      <c r="E1053" s="2">
        <v>1</v>
      </c>
      <c r="F1053" s="2" t="s">
        <v>467</v>
      </c>
      <c r="G1053" s="2" t="s">
        <v>34</v>
      </c>
      <c r="H1053" s="2" t="s">
        <v>11</v>
      </c>
      <c r="I1053" s="2">
        <v>4953722</v>
      </c>
      <c r="J1053" s="2" t="s">
        <v>363</v>
      </c>
      <c r="K1053" s="2" t="s">
        <v>364</v>
      </c>
    </row>
    <row r="1054" spans="1:11" x14ac:dyDescent="0.2">
      <c r="A1054" s="2">
        <v>1053</v>
      </c>
      <c r="B1054" s="2" t="s">
        <v>17</v>
      </c>
      <c r="C1054" s="2">
        <v>2</v>
      </c>
      <c r="D1054" s="2">
        <v>1</v>
      </c>
      <c r="E1054" s="2">
        <v>1</v>
      </c>
      <c r="F1054" s="2" t="s">
        <v>467</v>
      </c>
      <c r="G1054" s="2" t="s">
        <v>34</v>
      </c>
      <c r="H1054" s="2" t="s">
        <v>11</v>
      </c>
      <c r="I1054" s="2">
        <v>3005000</v>
      </c>
      <c r="J1054" s="2" t="s">
        <v>363</v>
      </c>
      <c r="K1054" s="2" t="s">
        <v>364</v>
      </c>
    </row>
    <row r="1055" spans="1:11" x14ac:dyDescent="0.2">
      <c r="A1055" s="2">
        <v>1054</v>
      </c>
      <c r="B1055" s="2" t="s">
        <v>85</v>
      </c>
      <c r="C1055" s="2">
        <v>2</v>
      </c>
      <c r="D1055" s="2">
        <v>1</v>
      </c>
      <c r="E1055" s="2">
        <v>1</v>
      </c>
      <c r="F1055" s="2" t="s">
        <v>467</v>
      </c>
      <c r="G1055" s="2" t="s">
        <v>34</v>
      </c>
      <c r="H1055" s="2" t="s">
        <v>11</v>
      </c>
      <c r="I1055" s="2">
        <v>7732306</v>
      </c>
      <c r="J1055" s="2" t="s">
        <v>363</v>
      </c>
      <c r="K1055" s="2" t="s">
        <v>364</v>
      </c>
    </row>
    <row r="1056" spans="1:11" x14ac:dyDescent="0.2">
      <c r="A1056" s="2">
        <v>1055</v>
      </c>
      <c r="B1056" s="2" t="s">
        <v>101</v>
      </c>
      <c r="C1056" s="2">
        <v>2</v>
      </c>
      <c r="D1056" s="2">
        <v>1</v>
      </c>
      <c r="E1056" s="2">
        <v>1</v>
      </c>
      <c r="F1056" s="2" t="s">
        <v>467</v>
      </c>
      <c r="G1056" s="2" t="s">
        <v>34</v>
      </c>
      <c r="H1056" s="2" t="s">
        <v>11</v>
      </c>
      <c r="I1056" s="2">
        <v>5025559</v>
      </c>
      <c r="J1056" s="2" t="s">
        <v>363</v>
      </c>
      <c r="K1056" s="2" t="s">
        <v>364</v>
      </c>
    </row>
    <row r="1057" spans="1:11" x14ac:dyDescent="0.2">
      <c r="A1057" s="2">
        <v>1056</v>
      </c>
      <c r="B1057" s="2" t="s">
        <v>105</v>
      </c>
      <c r="C1057" s="2">
        <v>2</v>
      </c>
      <c r="D1057" s="2">
        <v>1</v>
      </c>
      <c r="E1057" s="2">
        <v>1</v>
      </c>
      <c r="F1057" s="2" t="s">
        <v>467</v>
      </c>
      <c r="G1057" s="2" t="s">
        <v>34</v>
      </c>
      <c r="H1057" s="2" t="s">
        <v>11</v>
      </c>
      <c r="I1057" s="2">
        <v>7580448</v>
      </c>
      <c r="J1057" s="2" t="s">
        <v>363</v>
      </c>
      <c r="K1057" s="2" t="s">
        <v>364</v>
      </c>
    </row>
    <row r="1058" spans="1:11" x14ac:dyDescent="0.2">
      <c r="A1058" s="2">
        <v>1057</v>
      </c>
      <c r="B1058" s="2" t="s">
        <v>9</v>
      </c>
      <c r="C1058" s="2">
        <v>2</v>
      </c>
      <c r="D1058" s="2">
        <v>1</v>
      </c>
      <c r="E1058" s="2">
        <v>1</v>
      </c>
      <c r="F1058" s="2" t="s">
        <v>467</v>
      </c>
      <c r="G1058" s="2" t="s">
        <v>34</v>
      </c>
      <c r="H1058" s="2" t="s">
        <v>11</v>
      </c>
      <c r="I1058" s="2">
        <v>5568781</v>
      </c>
      <c r="J1058" s="2" t="s">
        <v>363</v>
      </c>
      <c r="K1058" s="2" t="s">
        <v>364</v>
      </c>
    </row>
    <row r="1059" spans="1:11" x14ac:dyDescent="0.2">
      <c r="A1059" s="2">
        <v>1058</v>
      </c>
      <c r="B1059" s="2" t="s">
        <v>64</v>
      </c>
      <c r="C1059" s="2">
        <v>2</v>
      </c>
      <c r="D1059" s="2">
        <v>1</v>
      </c>
      <c r="E1059" s="2">
        <v>1</v>
      </c>
      <c r="F1059" s="2" t="s">
        <v>467</v>
      </c>
      <c r="G1059" s="2" t="s">
        <v>34</v>
      </c>
      <c r="H1059" s="2" t="s">
        <v>11</v>
      </c>
      <c r="I1059" s="2">
        <v>4577137</v>
      </c>
      <c r="J1059" s="2" t="s">
        <v>363</v>
      </c>
      <c r="K1059" s="2" t="s">
        <v>364</v>
      </c>
    </row>
    <row r="1060" spans="1:11" x14ac:dyDescent="0.2">
      <c r="A1060" s="2">
        <v>1059</v>
      </c>
      <c r="B1060" s="2" t="s">
        <v>9</v>
      </c>
      <c r="C1060" s="2">
        <v>2</v>
      </c>
      <c r="D1060" s="2">
        <v>1</v>
      </c>
      <c r="E1060" s="2">
        <v>1</v>
      </c>
      <c r="F1060" s="2" t="s">
        <v>467</v>
      </c>
      <c r="G1060" s="2" t="s">
        <v>34</v>
      </c>
      <c r="H1060" s="2" t="s">
        <v>11</v>
      </c>
      <c r="I1060" s="2">
        <v>4919063</v>
      </c>
      <c r="J1060" s="2" t="s">
        <v>363</v>
      </c>
      <c r="K1060" s="2" t="s">
        <v>364</v>
      </c>
    </row>
    <row r="1061" spans="1:11" x14ac:dyDescent="0.2">
      <c r="A1061" s="2">
        <v>1060</v>
      </c>
      <c r="B1061" s="2" t="s">
        <v>17</v>
      </c>
      <c r="C1061" s="2">
        <v>2</v>
      </c>
      <c r="D1061" s="2">
        <v>1</v>
      </c>
      <c r="E1061" s="2">
        <v>1</v>
      </c>
      <c r="F1061" s="2" t="s">
        <v>467</v>
      </c>
      <c r="G1061" s="2" t="s">
        <v>34</v>
      </c>
      <c r="H1061" s="2" t="s">
        <v>11</v>
      </c>
      <c r="I1061" s="2">
        <v>7333828</v>
      </c>
      <c r="J1061" s="2" t="s">
        <v>363</v>
      </c>
      <c r="K1061" s="2" t="s">
        <v>364</v>
      </c>
    </row>
    <row r="1062" spans="1:11" x14ac:dyDescent="0.2">
      <c r="A1062" s="2">
        <v>1061</v>
      </c>
      <c r="B1062" s="2" t="s">
        <v>50</v>
      </c>
      <c r="C1062" s="2">
        <v>2</v>
      </c>
      <c r="D1062" s="2">
        <v>1</v>
      </c>
      <c r="E1062" s="2">
        <v>1</v>
      </c>
      <c r="F1062" s="2" t="s">
        <v>467</v>
      </c>
      <c r="G1062" s="2" t="s">
        <v>34</v>
      </c>
      <c r="H1062" s="2" t="s">
        <v>11</v>
      </c>
      <c r="I1062" s="2">
        <v>6642855</v>
      </c>
      <c r="J1062" s="2" t="s">
        <v>35</v>
      </c>
      <c r="K1062" s="2" t="s">
        <v>36</v>
      </c>
    </row>
    <row r="1063" spans="1:11" x14ac:dyDescent="0.2">
      <c r="A1063" s="2">
        <v>1062</v>
      </c>
      <c r="B1063" s="2" t="s">
        <v>101</v>
      </c>
      <c r="C1063" s="2">
        <v>2</v>
      </c>
      <c r="D1063" s="2">
        <v>1</v>
      </c>
      <c r="E1063" s="2">
        <v>1</v>
      </c>
      <c r="F1063" s="2" t="s">
        <v>467</v>
      </c>
      <c r="G1063" s="2" t="s">
        <v>34</v>
      </c>
      <c r="H1063" s="2" t="s">
        <v>11</v>
      </c>
      <c r="I1063" s="2">
        <v>4805297</v>
      </c>
      <c r="J1063" s="2" t="s">
        <v>363</v>
      </c>
      <c r="K1063" s="2" t="s">
        <v>364</v>
      </c>
    </row>
    <row r="1064" spans="1:11" x14ac:dyDescent="0.2">
      <c r="A1064" s="2">
        <v>1063</v>
      </c>
      <c r="B1064" s="2" t="s">
        <v>85</v>
      </c>
      <c r="C1064" s="2">
        <v>2</v>
      </c>
      <c r="D1064" s="2">
        <v>1</v>
      </c>
      <c r="E1064" s="2">
        <v>1</v>
      </c>
      <c r="F1064" s="2" t="s">
        <v>467</v>
      </c>
      <c r="G1064" s="2" t="s">
        <v>34</v>
      </c>
      <c r="H1064" s="2" t="s">
        <v>11</v>
      </c>
      <c r="I1064" s="2">
        <v>6845434</v>
      </c>
      <c r="J1064" s="2" t="s">
        <v>363</v>
      </c>
      <c r="K1064" s="2" t="s">
        <v>364</v>
      </c>
    </row>
    <row r="1065" spans="1:11" x14ac:dyDescent="0.2">
      <c r="A1065" s="2">
        <v>1064</v>
      </c>
      <c r="B1065" s="2" t="s">
        <v>17</v>
      </c>
      <c r="C1065" s="2">
        <v>2</v>
      </c>
      <c r="D1065" s="2">
        <v>1</v>
      </c>
      <c r="E1065" s="2">
        <v>1</v>
      </c>
      <c r="F1065" s="2" t="s">
        <v>467</v>
      </c>
      <c r="G1065" s="2" t="s">
        <v>34</v>
      </c>
      <c r="H1065" s="2" t="s">
        <v>11</v>
      </c>
      <c r="I1065" s="2">
        <v>15128603</v>
      </c>
      <c r="J1065" s="2" t="s">
        <v>363</v>
      </c>
      <c r="K1065" s="2" t="s">
        <v>364</v>
      </c>
    </row>
    <row r="1066" spans="1:11" x14ac:dyDescent="0.2">
      <c r="A1066" s="2">
        <v>1065</v>
      </c>
      <c r="B1066" s="2" t="s">
        <v>85</v>
      </c>
      <c r="C1066" s="2">
        <v>2</v>
      </c>
      <c r="D1066" s="2">
        <v>1</v>
      </c>
      <c r="E1066" s="2">
        <v>1</v>
      </c>
      <c r="F1066" s="2" t="s">
        <v>467</v>
      </c>
      <c r="G1066" s="2" t="s">
        <v>34</v>
      </c>
      <c r="H1066" s="2" t="s">
        <v>11</v>
      </c>
      <c r="I1066" s="2">
        <v>6886192</v>
      </c>
      <c r="J1066" s="2" t="s">
        <v>363</v>
      </c>
      <c r="K1066" s="2" t="s">
        <v>364</v>
      </c>
    </row>
    <row r="1067" spans="1:11" x14ac:dyDescent="0.2">
      <c r="A1067" s="2">
        <v>1066</v>
      </c>
      <c r="B1067" s="2" t="s">
        <v>9</v>
      </c>
      <c r="C1067" s="2">
        <v>2</v>
      </c>
      <c r="D1067" s="2">
        <v>1</v>
      </c>
      <c r="E1067" s="2">
        <v>1</v>
      </c>
      <c r="F1067" s="2" t="s">
        <v>467</v>
      </c>
      <c r="G1067" s="2" t="s">
        <v>34</v>
      </c>
      <c r="H1067" s="2" t="s">
        <v>11</v>
      </c>
      <c r="I1067" s="2">
        <v>5942300</v>
      </c>
      <c r="J1067" s="2" t="s">
        <v>363</v>
      </c>
      <c r="K1067" s="2" t="s">
        <v>364</v>
      </c>
    </row>
    <row r="1068" spans="1:11" x14ac:dyDescent="0.2">
      <c r="A1068" s="2">
        <v>1067</v>
      </c>
      <c r="B1068" s="2" t="s">
        <v>32</v>
      </c>
      <c r="C1068" s="2">
        <v>2</v>
      </c>
      <c r="D1068" s="2">
        <v>1</v>
      </c>
      <c r="E1068" s="2">
        <v>1</v>
      </c>
      <c r="F1068" s="2" t="s">
        <v>467</v>
      </c>
      <c r="G1068" s="2" t="s">
        <v>34</v>
      </c>
      <c r="H1068" s="2" t="s">
        <v>11</v>
      </c>
      <c r="I1068" s="2">
        <v>8448615</v>
      </c>
      <c r="J1068" s="2" t="s">
        <v>363</v>
      </c>
      <c r="K1068" s="2" t="s">
        <v>364</v>
      </c>
    </row>
    <row r="1069" spans="1:11" x14ac:dyDescent="0.2">
      <c r="A1069" s="2">
        <v>1068</v>
      </c>
      <c r="B1069" s="2" t="s">
        <v>32</v>
      </c>
      <c r="C1069" s="2">
        <v>2</v>
      </c>
      <c r="D1069" s="2">
        <v>1</v>
      </c>
      <c r="E1069" s="2">
        <v>1</v>
      </c>
      <c r="F1069" s="2" t="s">
        <v>467</v>
      </c>
      <c r="G1069" s="2" t="s">
        <v>34</v>
      </c>
      <c r="H1069" s="2" t="s">
        <v>11</v>
      </c>
      <c r="I1069" s="2">
        <v>7614881</v>
      </c>
      <c r="J1069" s="2" t="s">
        <v>486</v>
      </c>
      <c r="K1069" s="2" t="s">
        <v>487</v>
      </c>
    </row>
    <row r="1070" spans="1:11" x14ac:dyDescent="0.2">
      <c r="A1070" s="2">
        <v>1069</v>
      </c>
      <c r="B1070" s="2" t="s">
        <v>212</v>
      </c>
      <c r="C1070" s="2">
        <v>2</v>
      </c>
      <c r="D1070" s="2">
        <v>1</v>
      </c>
      <c r="E1070" s="2">
        <v>1</v>
      </c>
      <c r="F1070" s="2" t="s">
        <v>467</v>
      </c>
      <c r="G1070" s="2" t="s">
        <v>34</v>
      </c>
      <c r="H1070" s="2" t="s">
        <v>11</v>
      </c>
      <c r="I1070" s="2">
        <v>9747312</v>
      </c>
      <c r="J1070" s="2" t="s">
        <v>363</v>
      </c>
      <c r="K1070" s="2" t="s">
        <v>364</v>
      </c>
    </row>
    <row r="1071" spans="1:11" x14ac:dyDescent="0.2">
      <c r="A1071" s="2">
        <v>1070</v>
      </c>
      <c r="B1071" s="2" t="s">
        <v>77</v>
      </c>
      <c r="C1071" s="2">
        <v>2</v>
      </c>
      <c r="D1071" s="2">
        <v>1</v>
      </c>
      <c r="E1071" s="2">
        <v>1</v>
      </c>
      <c r="F1071" s="2" t="s">
        <v>467</v>
      </c>
      <c r="G1071" s="2" t="s">
        <v>34</v>
      </c>
      <c r="H1071" s="2" t="s">
        <v>11</v>
      </c>
      <c r="I1071" s="2">
        <v>8217710</v>
      </c>
      <c r="J1071" s="2" t="s">
        <v>363</v>
      </c>
      <c r="K1071" s="2" t="s">
        <v>364</v>
      </c>
    </row>
    <row r="1072" spans="1:11" x14ac:dyDescent="0.2">
      <c r="A1072" s="2">
        <v>1071</v>
      </c>
      <c r="B1072" s="2" t="s">
        <v>9</v>
      </c>
      <c r="C1072" s="2">
        <v>2</v>
      </c>
      <c r="D1072" s="2">
        <v>1</v>
      </c>
      <c r="E1072" s="2">
        <v>1</v>
      </c>
      <c r="F1072" s="2" t="s">
        <v>467</v>
      </c>
      <c r="G1072" s="2" t="s">
        <v>34</v>
      </c>
      <c r="H1072" s="2" t="s">
        <v>11</v>
      </c>
      <c r="I1072" s="2">
        <v>11908837</v>
      </c>
      <c r="J1072" s="2" t="s">
        <v>363</v>
      </c>
      <c r="K1072" s="2" t="s">
        <v>364</v>
      </c>
    </row>
    <row r="1073" spans="1:11" x14ac:dyDescent="0.2">
      <c r="A1073" s="2">
        <v>1072</v>
      </c>
      <c r="B1073" s="2" t="s">
        <v>101</v>
      </c>
      <c r="C1073" s="2">
        <v>2</v>
      </c>
      <c r="D1073" s="2">
        <v>1</v>
      </c>
      <c r="E1073" s="2">
        <v>1</v>
      </c>
      <c r="F1073" s="2" t="s">
        <v>467</v>
      </c>
      <c r="G1073" s="2" t="s">
        <v>34</v>
      </c>
      <c r="H1073" s="2" t="s">
        <v>11</v>
      </c>
      <c r="I1073" s="2">
        <v>7276825</v>
      </c>
      <c r="J1073" s="2" t="s">
        <v>363</v>
      </c>
      <c r="K1073" s="2" t="s">
        <v>364</v>
      </c>
    </row>
    <row r="1074" spans="1:11" x14ac:dyDescent="0.2">
      <c r="A1074" s="2">
        <v>1073</v>
      </c>
      <c r="B1074" s="2" t="s">
        <v>105</v>
      </c>
      <c r="C1074" s="2">
        <v>1</v>
      </c>
      <c r="D1074" s="2">
        <v>1</v>
      </c>
      <c r="E1074" s="2">
        <v>0</v>
      </c>
      <c r="F1074" s="2" t="s">
        <v>25</v>
      </c>
      <c r="G1074" s="2">
        <v>0</v>
      </c>
      <c r="H1074" s="2" t="s">
        <v>11</v>
      </c>
      <c r="I1074" s="2">
        <v>3602392</v>
      </c>
      <c r="J1074" s="2" t="s">
        <v>53</v>
      </c>
      <c r="K1074" s="2" t="s">
        <v>54</v>
      </c>
    </row>
    <row r="1075" spans="1:11" x14ac:dyDescent="0.2">
      <c r="A1075" s="2">
        <v>1074</v>
      </c>
      <c r="B1075" s="2" t="s">
        <v>9</v>
      </c>
      <c r="C1075" s="2">
        <v>0</v>
      </c>
      <c r="D1075" s="2">
        <v>0</v>
      </c>
      <c r="E1075" s="2">
        <v>0</v>
      </c>
      <c r="F1075" s="2">
        <v>0</v>
      </c>
      <c r="G1075" s="2">
        <v>0</v>
      </c>
      <c r="H1075" s="2" t="s">
        <v>26</v>
      </c>
      <c r="I1075" s="2">
        <v>11248259</v>
      </c>
      <c r="J1075" s="2" t="s">
        <v>3510</v>
      </c>
      <c r="K1075" s="2" t="s">
        <v>3511</v>
      </c>
    </row>
    <row r="1076" spans="1:11" x14ac:dyDescent="0.2">
      <c r="A1076" s="2">
        <v>1075</v>
      </c>
      <c r="B1076" s="2" t="s">
        <v>143</v>
      </c>
      <c r="C1076" s="2">
        <v>2</v>
      </c>
      <c r="D1076" s="2">
        <v>1</v>
      </c>
      <c r="E1076" s="2">
        <v>1</v>
      </c>
      <c r="F1076" s="2" t="s">
        <v>415</v>
      </c>
      <c r="G1076" s="2" t="s">
        <v>34</v>
      </c>
      <c r="H1076" s="2" t="s">
        <v>11</v>
      </c>
      <c r="I1076" s="2">
        <v>2000000</v>
      </c>
      <c r="J1076" s="2" t="s">
        <v>2715</v>
      </c>
      <c r="K1076" s="2" t="s">
        <v>2716</v>
      </c>
    </row>
    <row r="1077" spans="1:11" x14ac:dyDescent="0.2">
      <c r="A1077" s="2">
        <v>1076</v>
      </c>
      <c r="B1077" s="2" t="s">
        <v>85</v>
      </c>
      <c r="C1077" s="2">
        <v>1</v>
      </c>
      <c r="D1077" s="2">
        <v>1</v>
      </c>
      <c r="E1077" s="2">
        <v>0</v>
      </c>
      <c r="F1077" s="2" t="s">
        <v>822</v>
      </c>
      <c r="G1077" s="2">
        <v>0</v>
      </c>
      <c r="H1077" s="2" t="s">
        <v>26</v>
      </c>
      <c r="I1077" s="2">
        <v>10593039</v>
      </c>
      <c r="J1077" s="2" t="s">
        <v>987</v>
      </c>
      <c r="K1077" s="2" t="s">
        <v>988</v>
      </c>
    </row>
    <row r="1078" spans="1:11" x14ac:dyDescent="0.2">
      <c r="A1078" s="2">
        <v>1077</v>
      </c>
      <c r="B1078" s="2" t="s">
        <v>92</v>
      </c>
      <c r="C1078" s="2">
        <v>3</v>
      </c>
      <c r="D1078" s="2">
        <v>2</v>
      </c>
      <c r="E1078" s="2">
        <v>1</v>
      </c>
      <c r="F1078" s="2" t="s">
        <v>1500</v>
      </c>
      <c r="G1078" s="2" t="s">
        <v>34</v>
      </c>
      <c r="H1078" s="2" t="s">
        <v>11</v>
      </c>
      <c r="I1078" s="2">
        <v>4562136</v>
      </c>
      <c r="J1078" s="2" t="s">
        <v>45</v>
      </c>
      <c r="K1078" s="2" t="s">
        <v>46</v>
      </c>
    </row>
    <row r="1079" spans="1:11" x14ac:dyDescent="0.2">
      <c r="A1079" s="2">
        <v>1078</v>
      </c>
      <c r="B1079" s="2" t="s">
        <v>143</v>
      </c>
      <c r="C1079" s="2">
        <v>1</v>
      </c>
      <c r="D1079" s="2">
        <v>1</v>
      </c>
      <c r="E1079" s="2">
        <v>0</v>
      </c>
      <c r="F1079" s="2" t="s">
        <v>25</v>
      </c>
      <c r="G1079" s="2">
        <v>0</v>
      </c>
      <c r="H1079" s="2" t="s">
        <v>11</v>
      </c>
      <c r="I1079" s="2">
        <v>12368875</v>
      </c>
      <c r="J1079" s="2" t="s">
        <v>196</v>
      </c>
      <c r="K1079" s="2" t="s">
        <v>197</v>
      </c>
    </row>
    <row r="1080" spans="1:11" x14ac:dyDescent="0.2">
      <c r="A1080" s="2">
        <v>1079</v>
      </c>
      <c r="B1080" s="2" t="s">
        <v>212</v>
      </c>
      <c r="C1080" s="2">
        <v>1</v>
      </c>
      <c r="D1080" s="2">
        <v>1</v>
      </c>
      <c r="E1080" s="2">
        <v>0</v>
      </c>
      <c r="F1080" s="2" t="s">
        <v>123</v>
      </c>
      <c r="G1080" s="2">
        <v>0</v>
      </c>
      <c r="H1080" s="2" t="s">
        <v>11</v>
      </c>
      <c r="I1080" s="2">
        <v>6667815</v>
      </c>
      <c r="J1080" s="2" t="s">
        <v>315</v>
      </c>
      <c r="K1080" s="2" t="s">
        <v>316</v>
      </c>
    </row>
    <row r="1081" spans="1:11" x14ac:dyDescent="0.2">
      <c r="A1081" s="2">
        <v>1080</v>
      </c>
      <c r="B1081" s="2" t="s">
        <v>550</v>
      </c>
      <c r="C1081" s="2">
        <v>1</v>
      </c>
      <c r="D1081" s="2">
        <v>1</v>
      </c>
      <c r="E1081" s="2">
        <v>0</v>
      </c>
      <c r="F1081" s="2" t="s">
        <v>25</v>
      </c>
      <c r="G1081" s="2">
        <v>0</v>
      </c>
      <c r="H1081" s="2" t="s">
        <v>26</v>
      </c>
      <c r="I1081" s="2">
        <v>10663466</v>
      </c>
      <c r="J1081" s="2" t="s">
        <v>301</v>
      </c>
      <c r="K1081" s="2" t="s">
        <v>302</v>
      </c>
    </row>
    <row r="1082" spans="1:11" x14ac:dyDescent="0.2">
      <c r="A1082" s="2">
        <v>1081</v>
      </c>
      <c r="B1082" s="2" t="s">
        <v>50</v>
      </c>
      <c r="C1082" s="2">
        <v>2</v>
      </c>
      <c r="D1082" s="2">
        <v>1</v>
      </c>
      <c r="E1082" s="2">
        <v>1</v>
      </c>
      <c r="F1082" s="2" t="s">
        <v>341</v>
      </c>
      <c r="G1082" s="2" t="s">
        <v>34</v>
      </c>
      <c r="H1082" s="2" t="s">
        <v>11</v>
      </c>
      <c r="I1082" s="2">
        <v>4890719</v>
      </c>
      <c r="J1082" s="2" t="s">
        <v>45</v>
      </c>
      <c r="K1082" s="2" t="s">
        <v>46</v>
      </c>
    </row>
    <row r="1083" spans="1:11" x14ac:dyDescent="0.2">
      <c r="A1083" s="2">
        <v>1082</v>
      </c>
      <c r="B1083" s="2" t="s">
        <v>143</v>
      </c>
      <c r="C1083" s="2">
        <v>2</v>
      </c>
      <c r="D1083" s="2">
        <v>1</v>
      </c>
      <c r="E1083" s="2">
        <v>1</v>
      </c>
      <c r="F1083" s="2" t="s">
        <v>467</v>
      </c>
      <c r="G1083" s="2" t="s">
        <v>34</v>
      </c>
      <c r="H1083" s="2" t="s">
        <v>11</v>
      </c>
      <c r="I1083" s="2">
        <v>7281339</v>
      </c>
      <c r="J1083" s="2" t="s">
        <v>363</v>
      </c>
      <c r="K1083" s="2" t="s">
        <v>364</v>
      </c>
    </row>
    <row r="1084" spans="1:11" x14ac:dyDescent="0.2">
      <c r="A1084" s="2">
        <v>1083</v>
      </c>
      <c r="B1084" s="2" t="s">
        <v>101</v>
      </c>
      <c r="C1084" s="2">
        <v>3</v>
      </c>
      <c r="D1084" s="2">
        <v>2</v>
      </c>
      <c r="E1084" s="2">
        <v>1</v>
      </c>
      <c r="F1084" s="2" t="s">
        <v>1636</v>
      </c>
      <c r="G1084" s="2" t="s">
        <v>34</v>
      </c>
      <c r="H1084" s="2" t="s">
        <v>11</v>
      </c>
      <c r="I1084" s="2">
        <v>8847908</v>
      </c>
      <c r="J1084" s="2" t="s">
        <v>45</v>
      </c>
      <c r="K1084" s="2" t="s">
        <v>46</v>
      </c>
    </row>
    <row r="1085" spans="1:11" x14ac:dyDescent="0.2">
      <c r="A1085" s="2">
        <v>1084</v>
      </c>
      <c r="B1085" s="2" t="s">
        <v>9</v>
      </c>
      <c r="C1085" s="2">
        <v>2</v>
      </c>
      <c r="D1085" s="2">
        <v>1</v>
      </c>
      <c r="E1085" s="2">
        <v>1</v>
      </c>
      <c r="F1085" s="2" t="s">
        <v>33</v>
      </c>
      <c r="G1085" s="2" t="s">
        <v>34</v>
      </c>
      <c r="H1085" s="2" t="s">
        <v>11</v>
      </c>
      <c r="I1085" s="2">
        <v>8138572</v>
      </c>
      <c r="J1085" s="2" t="s">
        <v>141</v>
      </c>
      <c r="K1085" s="2" t="s">
        <v>142</v>
      </c>
    </row>
    <row r="1086" spans="1:11" x14ac:dyDescent="0.2">
      <c r="A1086" s="2">
        <v>1085</v>
      </c>
      <c r="B1086" s="2" t="s">
        <v>85</v>
      </c>
      <c r="C1086" s="2">
        <v>1</v>
      </c>
      <c r="D1086" s="2">
        <v>1</v>
      </c>
      <c r="E1086" s="2">
        <v>0</v>
      </c>
      <c r="F1086" s="2" t="s">
        <v>25</v>
      </c>
      <c r="G1086" s="2">
        <v>0</v>
      </c>
      <c r="H1086" s="2" t="s">
        <v>11</v>
      </c>
      <c r="I1086" s="2">
        <v>8761383</v>
      </c>
      <c r="J1086" s="2" t="s">
        <v>301</v>
      </c>
      <c r="K1086" s="2" t="s">
        <v>302</v>
      </c>
    </row>
    <row r="1087" spans="1:11" x14ac:dyDescent="0.2">
      <c r="A1087" s="2">
        <v>1086</v>
      </c>
      <c r="B1087" s="2" t="s">
        <v>9</v>
      </c>
      <c r="C1087" s="2">
        <v>1</v>
      </c>
      <c r="D1087" s="2">
        <v>0</v>
      </c>
      <c r="E1087" s="2">
        <v>1</v>
      </c>
      <c r="F1087" s="2">
        <v>0</v>
      </c>
      <c r="G1087" s="2" t="s">
        <v>352</v>
      </c>
      <c r="H1087" s="2" t="s">
        <v>26</v>
      </c>
      <c r="I1087" s="2">
        <v>4760463</v>
      </c>
      <c r="J1087" s="2" t="s">
        <v>3543</v>
      </c>
      <c r="K1087" s="2" t="s">
        <v>3544</v>
      </c>
    </row>
    <row r="1088" spans="1:11" x14ac:dyDescent="0.2">
      <c r="A1088" s="2">
        <v>1087</v>
      </c>
      <c r="B1088" s="2" t="s">
        <v>101</v>
      </c>
      <c r="C1088" s="2">
        <v>2</v>
      </c>
      <c r="D1088" s="2">
        <v>1</v>
      </c>
      <c r="E1088" s="2">
        <v>1</v>
      </c>
      <c r="F1088" s="2" t="s">
        <v>3260</v>
      </c>
      <c r="G1088" s="2" t="s">
        <v>34</v>
      </c>
      <c r="H1088" s="2" t="s">
        <v>11</v>
      </c>
      <c r="I1088" s="2">
        <v>4601219</v>
      </c>
      <c r="J1088" s="2" t="s">
        <v>3261</v>
      </c>
      <c r="K1088" s="2" t="s">
        <v>3262</v>
      </c>
    </row>
    <row r="1089" spans="1:11" x14ac:dyDescent="0.2">
      <c r="A1089" s="2">
        <v>1088</v>
      </c>
      <c r="B1089" s="2" t="s">
        <v>24</v>
      </c>
      <c r="C1089" s="2">
        <v>1</v>
      </c>
      <c r="D1089" s="2">
        <v>1</v>
      </c>
      <c r="E1089" s="2">
        <v>0</v>
      </c>
      <c r="F1089" s="2" t="s">
        <v>65</v>
      </c>
      <c r="G1089" s="2">
        <v>0</v>
      </c>
      <c r="H1089" s="2" t="s">
        <v>11</v>
      </c>
      <c r="I1089" s="2">
        <v>4536284</v>
      </c>
      <c r="J1089" s="2" t="s">
        <v>66</v>
      </c>
      <c r="K1089" s="2" t="s">
        <v>67</v>
      </c>
    </row>
    <row r="1090" spans="1:11" x14ac:dyDescent="0.2">
      <c r="A1090" s="2">
        <v>1089</v>
      </c>
      <c r="B1090" s="2" t="s">
        <v>9</v>
      </c>
      <c r="C1090" s="2">
        <v>3</v>
      </c>
      <c r="D1090" s="2">
        <v>2</v>
      </c>
      <c r="E1090" s="2">
        <v>1</v>
      </c>
      <c r="F1090" s="2" t="s">
        <v>462</v>
      </c>
      <c r="G1090" s="2" t="s">
        <v>34</v>
      </c>
      <c r="H1090" s="2" t="s">
        <v>11</v>
      </c>
      <c r="I1090" s="2">
        <v>6611826</v>
      </c>
      <c r="J1090" s="2" t="s">
        <v>141</v>
      </c>
      <c r="K1090" s="2" t="s">
        <v>142</v>
      </c>
    </row>
    <row r="1091" spans="1:11" x14ac:dyDescent="0.2">
      <c r="A1091" s="2">
        <v>1090</v>
      </c>
      <c r="B1091" s="2" t="s">
        <v>117</v>
      </c>
      <c r="C1091" s="2">
        <v>2</v>
      </c>
      <c r="D1091" s="2">
        <v>1</v>
      </c>
      <c r="E1091" s="2">
        <v>1</v>
      </c>
      <c r="F1091" s="2" t="s">
        <v>341</v>
      </c>
      <c r="G1091" s="2" t="s">
        <v>34</v>
      </c>
      <c r="H1091" s="2" t="s">
        <v>11</v>
      </c>
      <c r="I1091" s="2">
        <v>4178408</v>
      </c>
      <c r="J1091" s="2" t="s">
        <v>646</v>
      </c>
      <c r="K1091" s="2" t="s">
        <v>647</v>
      </c>
    </row>
    <row r="1092" spans="1:11" x14ac:dyDescent="0.2">
      <c r="A1092" s="2">
        <v>1091</v>
      </c>
      <c r="B1092" s="2" t="s">
        <v>117</v>
      </c>
      <c r="C1092" s="2">
        <v>3</v>
      </c>
      <c r="D1092" s="2">
        <v>2</v>
      </c>
      <c r="E1092" s="2">
        <v>1</v>
      </c>
      <c r="F1092" s="2" t="s">
        <v>185</v>
      </c>
      <c r="G1092" s="2" t="s">
        <v>34</v>
      </c>
      <c r="H1092" s="2" t="s">
        <v>11</v>
      </c>
      <c r="I1092" s="2">
        <v>4999726</v>
      </c>
      <c r="J1092" s="2" t="s">
        <v>45</v>
      </c>
      <c r="K1092" s="2" t="s">
        <v>46</v>
      </c>
    </row>
    <row r="1093" spans="1:11" x14ac:dyDescent="0.2">
      <c r="A1093" s="2">
        <v>1092</v>
      </c>
      <c r="B1093" s="2" t="s">
        <v>85</v>
      </c>
      <c r="C1093" s="2">
        <v>3</v>
      </c>
      <c r="D1093" s="2">
        <v>1</v>
      </c>
      <c r="E1093" s="2">
        <v>2</v>
      </c>
      <c r="F1093" s="2" t="s">
        <v>351</v>
      </c>
      <c r="G1093" s="2" t="s">
        <v>3563</v>
      </c>
      <c r="H1093" s="2" t="s">
        <v>11</v>
      </c>
      <c r="I1093" s="2">
        <v>24040863</v>
      </c>
      <c r="J1093" s="2" t="s">
        <v>722</v>
      </c>
      <c r="K1093" s="2" t="s">
        <v>723</v>
      </c>
    </row>
    <row r="1094" spans="1:11" x14ac:dyDescent="0.2">
      <c r="A1094" s="2">
        <v>1093</v>
      </c>
      <c r="B1094" s="2" t="s">
        <v>9</v>
      </c>
      <c r="C1094" s="2">
        <v>1</v>
      </c>
      <c r="D1094" s="2">
        <v>1</v>
      </c>
      <c r="E1094" s="2">
        <v>0</v>
      </c>
      <c r="F1094" s="2" t="s">
        <v>65</v>
      </c>
      <c r="G1094" s="2">
        <v>0</v>
      </c>
      <c r="H1094" s="2" t="s">
        <v>26</v>
      </c>
      <c r="I1094" s="2">
        <v>8784727</v>
      </c>
      <c r="J1094" s="2" t="s">
        <v>874</v>
      </c>
      <c r="K1094" s="2" t="s">
        <v>875</v>
      </c>
    </row>
    <row r="1095" spans="1:11" x14ac:dyDescent="0.2">
      <c r="A1095" s="2">
        <v>1094</v>
      </c>
      <c r="B1095" s="2" t="s">
        <v>9</v>
      </c>
      <c r="C1095" s="2">
        <v>3</v>
      </c>
      <c r="D1095" s="2">
        <v>2</v>
      </c>
      <c r="E1095" s="2">
        <v>1</v>
      </c>
      <c r="F1095" s="2" t="s">
        <v>3569</v>
      </c>
      <c r="G1095" s="2" t="s">
        <v>34</v>
      </c>
      <c r="H1095" s="2" t="s">
        <v>11</v>
      </c>
      <c r="I1095" s="2">
        <v>5750000</v>
      </c>
      <c r="J1095" s="2" t="s">
        <v>279</v>
      </c>
      <c r="K1095" s="2" t="s">
        <v>280</v>
      </c>
    </row>
    <row r="1096" spans="1:11" x14ac:dyDescent="0.2">
      <c r="A1096" s="2">
        <v>1095</v>
      </c>
      <c r="B1096" s="2" t="s">
        <v>9</v>
      </c>
      <c r="C1096" s="2">
        <v>0</v>
      </c>
      <c r="D1096" s="2">
        <v>0</v>
      </c>
      <c r="E1096" s="2">
        <v>0</v>
      </c>
      <c r="F1096" s="2">
        <v>0</v>
      </c>
      <c r="G1096" s="2">
        <v>0</v>
      </c>
      <c r="H1096" s="2" t="s">
        <v>26</v>
      </c>
      <c r="I1096" s="2">
        <v>23654513</v>
      </c>
      <c r="J1096" s="2" t="s">
        <v>722</v>
      </c>
      <c r="K1096" s="2" t="s">
        <v>723</v>
      </c>
    </row>
    <row r="1097" spans="1:11" x14ac:dyDescent="0.2">
      <c r="A1097" s="2">
        <v>1096</v>
      </c>
      <c r="B1097" s="2" t="s">
        <v>9</v>
      </c>
      <c r="C1097" s="2">
        <v>1</v>
      </c>
      <c r="D1097" s="2">
        <v>1</v>
      </c>
      <c r="E1097" s="2">
        <v>0</v>
      </c>
      <c r="F1097" s="2" t="s">
        <v>158</v>
      </c>
      <c r="G1097" s="2">
        <v>0</v>
      </c>
      <c r="H1097" s="2" t="s">
        <v>26</v>
      </c>
      <c r="I1097" s="2">
        <v>4394922</v>
      </c>
      <c r="J1097" s="2" t="s">
        <v>160</v>
      </c>
      <c r="K1097" s="2" t="s">
        <v>161</v>
      </c>
    </row>
    <row r="1098" spans="1:11" x14ac:dyDescent="0.2">
      <c r="A1098" s="2">
        <v>1097</v>
      </c>
      <c r="B1098" s="2" t="s">
        <v>64</v>
      </c>
      <c r="C1098" s="2">
        <v>1</v>
      </c>
      <c r="D1098" s="2">
        <v>1</v>
      </c>
      <c r="E1098" s="2">
        <v>0</v>
      </c>
      <c r="F1098" s="2" t="s">
        <v>51</v>
      </c>
      <c r="G1098" s="2">
        <v>0</v>
      </c>
      <c r="H1098" s="2" t="s">
        <v>11</v>
      </c>
      <c r="I1098" s="2">
        <v>4020384</v>
      </c>
      <c r="J1098" s="2" t="s">
        <v>53</v>
      </c>
      <c r="K1098" s="2" t="s">
        <v>54</v>
      </c>
    </row>
    <row r="1099" spans="1:11" x14ac:dyDescent="0.2">
      <c r="A1099" s="2">
        <v>1098</v>
      </c>
      <c r="B1099" s="2" t="s">
        <v>9</v>
      </c>
      <c r="C1099" s="2">
        <v>1</v>
      </c>
      <c r="D1099" s="2">
        <v>0</v>
      </c>
      <c r="E1099" s="2">
        <v>1</v>
      </c>
      <c r="F1099" s="2">
        <v>0</v>
      </c>
      <c r="G1099" s="2" t="s">
        <v>52</v>
      </c>
      <c r="H1099" s="2" t="s">
        <v>26</v>
      </c>
      <c r="I1099" s="2">
        <v>5000000</v>
      </c>
      <c r="J1099" s="2" t="s">
        <v>1823</v>
      </c>
      <c r="K1099" s="2" t="s">
        <v>1824</v>
      </c>
    </row>
    <row r="1100" spans="1:11" x14ac:dyDescent="0.2">
      <c r="A1100" s="2">
        <v>1099</v>
      </c>
      <c r="B1100" s="2" t="s">
        <v>212</v>
      </c>
      <c r="C1100" s="2">
        <v>1</v>
      </c>
      <c r="D1100" s="2">
        <v>0</v>
      </c>
      <c r="E1100" s="2">
        <v>1</v>
      </c>
      <c r="F1100" s="2">
        <v>0</v>
      </c>
      <c r="G1100" s="2" t="s">
        <v>352</v>
      </c>
      <c r="H1100" s="2" t="s">
        <v>11</v>
      </c>
      <c r="I1100" s="2">
        <v>17016925</v>
      </c>
      <c r="J1100" s="2" t="s">
        <v>1253</v>
      </c>
      <c r="K1100" s="2" t="s">
        <v>1254</v>
      </c>
    </row>
    <row r="1101" spans="1:11" x14ac:dyDescent="0.2">
      <c r="A1101" s="2">
        <v>1100</v>
      </c>
      <c r="B1101" s="2" t="s">
        <v>212</v>
      </c>
      <c r="C1101" s="2">
        <v>1</v>
      </c>
      <c r="D1101" s="2">
        <v>1</v>
      </c>
      <c r="E1101" s="2">
        <v>0</v>
      </c>
      <c r="F1101" s="2" t="s">
        <v>25</v>
      </c>
      <c r="G1101" s="2">
        <v>0</v>
      </c>
      <c r="H1101" s="2" t="s">
        <v>11</v>
      </c>
      <c r="I1101" s="2">
        <v>10016881</v>
      </c>
      <c r="J1101" s="2" t="s">
        <v>1888</v>
      </c>
      <c r="K1101" s="2" t="s">
        <v>1889</v>
      </c>
    </row>
    <row r="1102" spans="1:11" x14ac:dyDescent="0.2">
      <c r="A1102" s="2">
        <v>1101</v>
      </c>
      <c r="B1102" s="2" t="s">
        <v>9</v>
      </c>
      <c r="C1102" s="2">
        <v>2</v>
      </c>
      <c r="D1102" s="2">
        <v>1</v>
      </c>
      <c r="E1102" s="2">
        <v>1</v>
      </c>
      <c r="F1102" s="2" t="s">
        <v>106</v>
      </c>
      <c r="G1102" s="2" t="s">
        <v>34</v>
      </c>
      <c r="H1102" s="2" t="s">
        <v>11</v>
      </c>
      <c r="I1102" s="2">
        <v>18729739</v>
      </c>
      <c r="J1102" s="2" t="s">
        <v>279</v>
      </c>
      <c r="K1102" s="2" t="s">
        <v>280</v>
      </c>
    </row>
    <row r="1103" spans="1:11" x14ac:dyDescent="0.2">
      <c r="A1103" s="2">
        <v>1102</v>
      </c>
      <c r="B1103" s="2" t="s">
        <v>9</v>
      </c>
      <c r="C1103" s="2">
        <v>1</v>
      </c>
      <c r="D1103" s="2">
        <v>1</v>
      </c>
      <c r="E1103" s="2">
        <v>0</v>
      </c>
      <c r="F1103" s="2" t="s">
        <v>93</v>
      </c>
      <c r="G1103" s="2">
        <v>0</v>
      </c>
      <c r="H1103" s="2" t="s">
        <v>11</v>
      </c>
      <c r="I1103" s="2">
        <v>8046806</v>
      </c>
      <c r="J1103" s="2" t="s">
        <v>3590</v>
      </c>
      <c r="K1103" s="2" t="s">
        <v>3591</v>
      </c>
    </row>
    <row r="1104" spans="1:11" x14ac:dyDescent="0.2">
      <c r="A1104" s="2">
        <v>1103</v>
      </c>
      <c r="B1104" s="2" t="s">
        <v>50</v>
      </c>
      <c r="C1104" s="2">
        <v>1</v>
      </c>
      <c r="D1104" s="2">
        <v>1</v>
      </c>
      <c r="E1104" s="2">
        <v>0</v>
      </c>
      <c r="F1104" s="2" t="s">
        <v>351</v>
      </c>
      <c r="G1104" s="2">
        <v>0</v>
      </c>
      <c r="H1104" s="2" t="s">
        <v>11</v>
      </c>
      <c r="I1104" s="2">
        <v>3617005</v>
      </c>
      <c r="J1104" s="2" t="s">
        <v>3595</v>
      </c>
      <c r="K1104" s="2" t="s">
        <v>3596</v>
      </c>
    </row>
    <row r="1105" spans="1:11" x14ac:dyDescent="0.2">
      <c r="A1105" s="2">
        <v>1104</v>
      </c>
      <c r="B1105" s="2" t="s">
        <v>101</v>
      </c>
      <c r="C1105" s="2">
        <v>2</v>
      </c>
      <c r="D1105" s="2">
        <v>1</v>
      </c>
      <c r="E1105" s="2">
        <v>1</v>
      </c>
      <c r="F1105" s="2" t="s">
        <v>123</v>
      </c>
      <c r="G1105" s="2" t="s">
        <v>124</v>
      </c>
      <c r="H1105" s="2" t="s">
        <v>11</v>
      </c>
      <c r="I1105" s="2">
        <v>3891220</v>
      </c>
      <c r="J1105" s="2" t="s">
        <v>125</v>
      </c>
      <c r="K1105" s="2" t="s">
        <v>126</v>
      </c>
    </row>
    <row r="1106" spans="1:11" x14ac:dyDescent="0.2">
      <c r="A1106" s="2">
        <v>1105</v>
      </c>
      <c r="B1106" s="2" t="s">
        <v>32</v>
      </c>
      <c r="C1106" s="2">
        <v>1</v>
      </c>
      <c r="D1106" s="2">
        <v>1</v>
      </c>
      <c r="E1106" s="2">
        <v>0</v>
      </c>
      <c r="F1106" s="2" t="s">
        <v>65</v>
      </c>
      <c r="G1106" s="2">
        <v>0</v>
      </c>
      <c r="H1106" s="2" t="s">
        <v>11</v>
      </c>
      <c r="I1106" s="2">
        <v>14764350</v>
      </c>
      <c r="J1106" s="2" t="s">
        <v>66</v>
      </c>
      <c r="K1106" s="2" t="s">
        <v>67</v>
      </c>
    </row>
    <row r="1107" spans="1:11" x14ac:dyDescent="0.2">
      <c r="A1107" s="2">
        <v>1106</v>
      </c>
      <c r="B1107" s="2" t="s">
        <v>9</v>
      </c>
      <c r="C1107" s="2">
        <v>1</v>
      </c>
      <c r="D1107" s="2">
        <v>0</v>
      </c>
      <c r="E1107" s="2">
        <v>1</v>
      </c>
      <c r="F1107" s="2">
        <v>0</v>
      </c>
      <c r="G1107" s="2" t="s">
        <v>159</v>
      </c>
      <c r="H1107" s="2" t="s">
        <v>26</v>
      </c>
      <c r="I1107" s="2">
        <v>17760000</v>
      </c>
      <c r="J1107" s="2" t="s">
        <v>2504</v>
      </c>
      <c r="K1107" s="2" t="s">
        <v>2505</v>
      </c>
    </row>
    <row r="1108" spans="1:11" x14ac:dyDescent="0.2">
      <c r="A1108" s="2">
        <v>1107</v>
      </c>
      <c r="B1108" s="2" t="s">
        <v>9</v>
      </c>
      <c r="C1108" s="2">
        <v>2</v>
      </c>
      <c r="D1108" s="2">
        <v>1</v>
      </c>
      <c r="E1108" s="2">
        <v>1</v>
      </c>
      <c r="F1108" s="2" t="s">
        <v>106</v>
      </c>
      <c r="G1108" s="2" t="s">
        <v>34</v>
      </c>
      <c r="H1108" s="2" t="s">
        <v>11</v>
      </c>
      <c r="I1108" s="2">
        <v>10194094</v>
      </c>
      <c r="J1108" s="2" t="s">
        <v>545</v>
      </c>
      <c r="K1108" s="2" t="s">
        <v>546</v>
      </c>
    </row>
    <row r="1109" spans="1:11" x14ac:dyDescent="0.2">
      <c r="A1109" s="2">
        <v>1108</v>
      </c>
      <c r="B1109" s="2" t="s">
        <v>9</v>
      </c>
      <c r="C1109" s="2">
        <v>2</v>
      </c>
      <c r="D1109" s="2">
        <v>1</v>
      </c>
      <c r="E1109" s="2">
        <v>1</v>
      </c>
      <c r="F1109" s="2" t="s">
        <v>668</v>
      </c>
      <c r="G1109" s="2" t="s">
        <v>34</v>
      </c>
      <c r="H1109" s="2" t="s">
        <v>11</v>
      </c>
      <c r="I1109" s="2">
        <v>8850856</v>
      </c>
      <c r="J1109" s="2" t="s">
        <v>669</v>
      </c>
      <c r="K1109" s="2" t="s">
        <v>670</v>
      </c>
    </row>
    <row r="1110" spans="1:11" x14ac:dyDescent="0.2">
      <c r="A1110" s="2">
        <v>1109</v>
      </c>
      <c r="B1110" s="2" t="s">
        <v>105</v>
      </c>
      <c r="C1110" s="2">
        <v>2</v>
      </c>
      <c r="D1110" s="2">
        <v>1</v>
      </c>
      <c r="E1110" s="2">
        <v>1</v>
      </c>
      <c r="F1110" s="2" t="s">
        <v>896</v>
      </c>
      <c r="G1110" s="2" t="s">
        <v>897</v>
      </c>
      <c r="H1110" s="2" t="s">
        <v>11</v>
      </c>
      <c r="I1110" s="2">
        <v>10929260</v>
      </c>
      <c r="J1110" s="2" t="s">
        <v>2132</v>
      </c>
      <c r="K1110" s="2" t="s">
        <v>2133</v>
      </c>
    </row>
    <row r="1111" spans="1:11" x14ac:dyDescent="0.2">
      <c r="A1111" s="2">
        <v>1110</v>
      </c>
      <c r="B1111" s="2" t="s">
        <v>9</v>
      </c>
      <c r="C1111" s="2">
        <v>2</v>
      </c>
      <c r="D1111" s="2">
        <v>1</v>
      </c>
      <c r="E1111" s="2">
        <v>1</v>
      </c>
      <c r="F1111" s="2" t="s">
        <v>106</v>
      </c>
      <c r="G1111" s="2" t="s">
        <v>34</v>
      </c>
      <c r="H1111" s="2" t="s">
        <v>11</v>
      </c>
      <c r="I1111" s="2">
        <v>7460776</v>
      </c>
      <c r="J1111" s="2" t="s">
        <v>45</v>
      </c>
      <c r="K1111" s="2" t="s">
        <v>46</v>
      </c>
    </row>
    <row r="1112" spans="1:11" x14ac:dyDescent="0.2">
      <c r="A1112" s="2">
        <v>1111</v>
      </c>
      <c r="B1112" s="2" t="s">
        <v>85</v>
      </c>
      <c r="C1112" s="2">
        <v>1</v>
      </c>
      <c r="D1112" s="2">
        <v>1</v>
      </c>
      <c r="E1112" s="2">
        <v>0</v>
      </c>
      <c r="F1112" s="2" t="s">
        <v>25</v>
      </c>
      <c r="G1112" s="2">
        <v>0</v>
      </c>
      <c r="H1112" s="2" t="s">
        <v>11</v>
      </c>
      <c r="I1112" s="2">
        <v>12485910</v>
      </c>
      <c r="J1112" s="2" t="s">
        <v>1092</v>
      </c>
      <c r="K1112" s="2" t="s">
        <v>1093</v>
      </c>
    </row>
    <row r="1113" spans="1:11" x14ac:dyDescent="0.2">
      <c r="A1113" s="2">
        <v>1112</v>
      </c>
      <c r="B1113" s="2" t="s">
        <v>9</v>
      </c>
      <c r="C1113" s="2">
        <v>2</v>
      </c>
      <c r="D1113" s="2">
        <v>1</v>
      </c>
      <c r="E1113" s="2">
        <v>1</v>
      </c>
      <c r="F1113" s="2" t="s">
        <v>44</v>
      </c>
      <c r="G1113" s="2" t="s">
        <v>34</v>
      </c>
      <c r="H1113" s="2" t="s">
        <v>11</v>
      </c>
      <c r="I1113" s="2">
        <v>3115223</v>
      </c>
      <c r="J1113" s="2" t="s">
        <v>141</v>
      </c>
      <c r="K1113" s="2" t="s">
        <v>142</v>
      </c>
    </row>
    <row r="1114" spans="1:11" x14ac:dyDescent="0.2">
      <c r="A1114" s="2">
        <v>1113</v>
      </c>
      <c r="B1114" s="2" t="s">
        <v>9</v>
      </c>
      <c r="C1114" s="2">
        <v>2</v>
      </c>
      <c r="D1114" s="2">
        <v>1</v>
      </c>
      <c r="E1114" s="2">
        <v>1</v>
      </c>
      <c r="F1114" s="2" t="s">
        <v>896</v>
      </c>
      <c r="G1114" s="2" t="s">
        <v>897</v>
      </c>
      <c r="H1114" s="2" t="s">
        <v>11</v>
      </c>
      <c r="I1114" s="2">
        <v>13834478</v>
      </c>
      <c r="J1114" s="2" t="s">
        <v>3624</v>
      </c>
      <c r="K1114" s="2" t="s">
        <v>3625</v>
      </c>
    </row>
    <row r="1115" spans="1:11" x14ac:dyDescent="0.2">
      <c r="A1115" s="2">
        <v>1114</v>
      </c>
      <c r="B1115" s="2" t="s">
        <v>9</v>
      </c>
      <c r="C1115" s="2">
        <v>2</v>
      </c>
      <c r="D1115" s="2">
        <v>1</v>
      </c>
      <c r="E1115" s="2">
        <v>1</v>
      </c>
      <c r="F1115" s="2" t="s">
        <v>106</v>
      </c>
      <c r="G1115" s="2" t="s">
        <v>34</v>
      </c>
      <c r="H1115" s="2" t="s">
        <v>11</v>
      </c>
      <c r="I1115" s="2">
        <v>3200000</v>
      </c>
      <c r="J1115" s="2" t="s">
        <v>1087</v>
      </c>
      <c r="K1115" s="2" t="s">
        <v>1088</v>
      </c>
    </row>
    <row r="1116" spans="1:11" x14ac:dyDescent="0.2">
      <c r="A1116" s="2">
        <v>1115</v>
      </c>
      <c r="B1116" s="2" t="s">
        <v>64</v>
      </c>
      <c r="C1116" s="2">
        <v>1</v>
      </c>
      <c r="D1116" s="2">
        <v>1</v>
      </c>
      <c r="E1116" s="2">
        <v>0</v>
      </c>
      <c r="F1116" s="2" t="s">
        <v>351</v>
      </c>
      <c r="G1116" s="2">
        <v>0</v>
      </c>
      <c r="H1116" s="2" t="s">
        <v>11</v>
      </c>
      <c r="I1116" s="2">
        <v>9036331</v>
      </c>
      <c r="J1116" s="2" t="s">
        <v>1873</v>
      </c>
      <c r="K1116" s="2" t="s">
        <v>1874</v>
      </c>
    </row>
    <row r="1117" spans="1:11" x14ac:dyDescent="0.2">
      <c r="A1117" s="2">
        <v>1116</v>
      </c>
      <c r="B1117" s="2" t="s">
        <v>101</v>
      </c>
      <c r="C1117" s="2">
        <v>1</v>
      </c>
      <c r="D1117" s="2">
        <v>1</v>
      </c>
      <c r="E1117" s="2">
        <v>0</v>
      </c>
      <c r="F1117" s="2" t="s">
        <v>25</v>
      </c>
      <c r="G1117" s="2">
        <v>0</v>
      </c>
      <c r="H1117" s="2" t="s">
        <v>11</v>
      </c>
      <c r="I1117" s="2">
        <v>6257404</v>
      </c>
      <c r="J1117" s="2" t="s">
        <v>927</v>
      </c>
      <c r="K1117" s="2" t="s">
        <v>928</v>
      </c>
    </row>
    <row r="1118" spans="1:11" x14ac:dyDescent="0.2">
      <c r="A1118" s="2">
        <v>1117</v>
      </c>
      <c r="B1118" s="2" t="s">
        <v>9</v>
      </c>
      <c r="C1118" s="2">
        <v>3</v>
      </c>
      <c r="D1118" s="2">
        <v>2</v>
      </c>
      <c r="E1118" s="2">
        <v>1</v>
      </c>
      <c r="F1118" s="2" t="s">
        <v>71</v>
      </c>
      <c r="G1118" s="2" t="s">
        <v>124</v>
      </c>
      <c r="H1118" s="2" t="s">
        <v>11</v>
      </c>
      <c r="I1118" s="2">
        <v>9720791</v>
      </c>
      <c r="J1118" s="2" t="s">
        <v>125</v>
      </c>
      <c r="K1118" s="2" t="s">
        <v>126</v>
      </c>
    </row>
    <row r="1119" spans="1:11" x14ac:dyDescent="0.2">
      <c r="A1119" s="2">
        <v>1118</v>
      </c>
      <c r="B1119" s="2" t="s">
        <v>50</v>
      </c>
      <c r="C1119" s="2">
        <v>1</v>
      </c>
      <c r="D1119" s="2">
        <v>1</v>
      </c>
      <c r="E1119" s="2">
        <v>0</v>
      </c>
      <c r="F1119" s="2" t="s">
        <v>25</v>
      </c>
      <c r="G1119" s="2">
        <v>0</v>
      </c>
      <c r="H1119" s="2" t="s">
        <v>11</v>
      </c>
      <c r="I1119" s="2">
        <v>12268268</v>
      </c>
      <c r="J1119" s="2" t="s">
        <v>58</v>
      </c>
      <c r="K1119" s="2" t="s">
        <v>59</v>
      </c>
    </row>
    <row r="1120" spans="1:11" x14ac:dyDescent="0.2">
      <c r="A1120" s="2">
        <v>1119</v>
      </c>
      <c r="B1120" s="2" t="s">
        <v>24</v>
      </c>
      <c r="C1120" s="2">
        <v>1</v>
      </c>
      <c r="D1120" s="2">
        <v>1</v>
      </c>
      <c r="E1120" s="2">
        <v>0</v>
      </c>
      <c r="F1120" s="2" t="s">
        <v>93</v>
      </c>
      <c r="G1120" s="2">
        <v>0</v>
      </c>
      <c r="H1120" s="2" t="s">
        <v>11</v>
      </c>
      <c r="I1120" s="2">
        <v>4033449</v>
      </c>
      <c r="J1120" s="2" t="s">
        <v>3642</v>
      </c>
      <c r="K1120" s="2" t="s">
        <v>3643</v>
      </c>
    </row>
    <row r="1121" spans="1:11" x14ac:dyDescent="0.2">
      <c r="A1121" s="2">
        <v>1120</v>
      </c>
      <c r="B1121" s="2" t="s">
        <v>85</v>
      </c>
      <c r="C1121" s="2">
        <v>0</v>
      </c>
      <c r="D1121" s="2">
        <v>0</v>
      </c>
      <c r="E1121" s="2">
        <v>0</v>
      </c>
      <c r="F1121" s="2">
        <v>0</v>
      </c>
      <c r="G1121" s="2">
        <v>0</v>
      </c>
      <c r="H1121" s="2" t="s">
        <v>11</v>
      </c>
      <c r="I1121" s="2">
        <v>5377406</v>
      </c>
      <c r="J1121" s="2" t="s">
        <v>112</v>
      </c>
      <c r="K1121" s="2" t="s">
        <v>113</v>
      </c>
    </row>
    <row r="1122" spans="1:11" x14ac:dyDescent="0.2">
      <c r="A1122" s="2">
        <v>1121</v>
      </c>
      <c r="B1122" s="2" t="s">
        <v>85</v>
      </c>
      <c r="C1122" s="2">
        <v>0</v>
      </c>
      <c r="D1122" s="2">
        <v>0</v>
      </c>
      <c r="E1122" s="2">
        <v>0</v>
      </c>
      <c r="F1122" s="2">
        <v>0</v>
      </c>
      <c r="G1122" s="2">
        <v>0</v>
      </c>
      <c r="H1122" s="2" t="s">
        <v>11</v>
      </c>
      <c r="I1122" s="2">
        <v>5176756</v>
      </c>
      <c r="J1122" s="2" t="s">
        <v>3647</v>
      </c>
      <c r="K1122" s="2" t="s">
        <v>3648</v>
      </c>
    </row>
    <row r="1123" spans="1:11" x14ac:dyDescent="0.2">
      <c r="A1123" s="2">
        <v>1122</v>
      </c>
      <c r="B1123" s="2" t="s">
        <v>85</v>
      </c>
      <c r="C1123" s="2">
        <v>2</v>
      </c>
      <c r="D1123" s="2">
        <v>1</v>
      </c>
      <c r="E1123" s="2">
        <v>1</v>
      </c>
      <c r="F1123" s="2" t="s">
        <v>341</v>
      </c>
      <c r="G1123" s="2" t="s">
        <v>34</v>
      </c>
      <c r="H1123" s="2" t="s">
        <v>11</v>
      </c>
      <c r="I1123" s="2">
        <v>5585937</v>
      </c>
      <c r="J1123" s="2" t="s">
        <v>35</v>
      </c>
      <c r="K1123" s="2" t="s">
        <v>36</v>
      </c>
    </row>
    <row r="1124" spans="1:11" x14ac:dyDescent="0.2">
      <c r="A1124" s="2">
        <v>1123</v>
      </c>
      <c r="B1124" s="2" t="s">
        <v>85</v>
      </c>
      <c r="C1124" s="2">
        <v>2</v>
      </c>
      <c r="D1124" s="2">
        <v>1</v>
      </c>
      <c r="E1124" s="2">
        <v>1</v>
      </c>
      <c r="F1124" s="2" t="s">
        <v>524</v>
      </c>
      <c r="G1124" s="2" t="s">
        <v>34</v>
      </c>
      <c r="H1124" s="2" t="s">
        <v>11</v>
      </c>
      <c r="I1124" s="2">
        <v>13281170</v>
      </c>
      <c r="J1124" s="2" t="s">
        <v>35</v>
      </c>
      <c r="K1124" s="2" t="s">
        <v>36</v>
      </c>
    </row>
    <row r="1125" spans="1:11" x14ac:dyDescent="0.2">
      <c r="A1125" s="2">
        <v>1124</v>
      </c>
      <c r="B1125" s="2" t="s">
        <v>85</v>
      </c>
      <c r="C1125" s="2">
        <v>1</v>
      </c>
      <c r="D1125" s="2">
        <v>1</v>
      </c>
      <c r="E1125" s="2">
        <v>0</v>
      </c>
      <c r="F1125" s="2" t="s">
        <v>25</v>
      </c>
      <c r="G1125" s="2">
        <v>0</v>
      </c>
      <c r="H1125" s="2" t="s">
        <v>11</v>
      </c>
      <c r="I1125" s="2">
        <v>5591549</v>
      </c>
      <c r="J1125" s="2" t="s">
        <v>556</v>
      </c>
      <c r="K1125" s="2" t="s">
        <v>557</v>
      </c>
    </row>
    <row r="1126" spans="1:11" x14ac:dyDescent="0.2">
      <c r="A1126" s="2">
        <v>1125</v>
      </c>
      <c r="B1126" s="2" t="s">
        <v>64</v>
      </c>
      <c r="C1126" s="2">
        <v>1</v>
      </c>
      <c r="D1126" s="2">
        <v>1</v>
      </c>
      <c r="E1126" s="2">
        <v>0</v>
      </c>
      <c r="F1126" s="2" t="s">
        <v>25</v>
      </c>
      <c r="G1126" s="2">
        <v>0</v>
      </c>
      <c r="H1126" s="2" t="s">
        <v>11</v>
      </c>
      <c r="I1126" s="2">
        <v>11431241</v>
      </c>
      <c r="J1126" s="2" t="s">
        <v>3661</v>
      </c>
      <c r="K1126" s="2" t="s">
        <v>3662</v>
      </c>
    </row>
    <row r="1127" spans="1:11" x14ac:dyDescent="0.2">
      <c r="A1127" s="2">
        <v>1126</v>
      </c>
      <c r="B1127" s="2" t="s">
        <v>101</v>
      </c>
      <c r="C1127" s="2">
        <v>1</v>
      </c>
      <c r="D1127" s="2">
        <v>1</v>
      </c>
      <c r="E1127" s="2">
        <v>0</v>
      </c>
      <c r="F1127" s="2" t="s">
        <v>25</v>
      </c>
      <c r="G1127" s="2">
        <v>0</v>
      </c>
      <c r="H1127" s="2" t="s">
        <v>11</v>
      </c>
      <c r="I1127" s="2">
        <v>6898610</v>
      </c>
      <c r="J1127" s="2" t="s">
        <v>722</v>
      </c>
      <c r="K1127" s="2" t="s">
        <v>723</v>
      </c>
    </row>
    <row r="1128" spans="1:11" x14ac:dyDescent="0.2">
      <c r="A1128" s="2">
        <v>1127</v>
      </c>
      <c r="B1128" s="2" t="s">
        <v>99</v>
      </c>
      <c r="C1128" s="2">
        <v>1</v>
      </c>
      <c r="D1128" s="2">
        <v>1</v>
      </c>
      <c r="E1128" s="2">
        <v>0</v>
      </c>
      <c r="F1128" s="2" t="s">
        <v>2336</v>
      </c>
      <c r="G1128" s="2">
        <v>0</v>
      </c>
      <c r="H1128" s="2" t="s">
        <v>11</v>
      </c>
      <c r="I1128" s="2">
        <v>3973318</v>
      </c>
      <c r="J1128" s="2" t="s">
        <v>2299</v>
      </c>
      <c r="K1128" s="2" t="s">
        <v>2300</v>
      </c>
    </row>
    <row r="1129" spans="1:11" x14ac:dyDescent="0.2">
      <c r="A1129" s="2">
        <v>1128</v>
      </c>
      <c r="B1129" s="2" t="s">
        <v>99</v>
      </c>
      <c r="C1129" s="2">
        <v>1</v>
      </c>
      <c r="D1129" s="2">
        <v>1</v>
      </c>
      <c r="E1129" s="2">
        <v>0</v>
      </c>
      <c r="F1129" s="2" t="s">
        <v>25</v>
      </c>
      <c r="G1129" s="2">
        <v>0</v>
      </c>
      <c r="H1129" s="2" t="s">
        <v>26</v>
      </c>
      <c r="I1129" s="2">
        <v>5711536</v>
      </c>
      <c r="J1129" s="2" t="s">
        <v>301</v>
      </c>
      <c r="K1129" s="2" t="s">
        <v>302</v>
      </c>
    </row>
    <row r="1130" spans="1:11" x14ac:dyDescent="0.2">
      <c r="A1130" s="2">
        <v>1129</v>
      </c>
      <c r="B1130" s="2" t="s">
        <v>9</v>
      </c>
      <c r="C1130" s="2">
        <v>0</v>
      </c>
      <c r="D1130" s="2">
        <v>0</v>
      </c>
      <c r="E1130" s="2">
        <v>0</v>
      </c>
      <c r="F1130" s="2">
        <v>0</v>
      </c>
      <c r="G1130" s="2">
        <v>0</v>
      </c>
      <c r="H1130" s="2" t="s">
        <v>26</v>
      </c>
      <c r="I1130" s="2">
        <v>17042694</v>
      </c>
      <c r="J1130" s="2" t="s">
        <v>1992</v>
      </c>
      <c r="K1130" s="2" t="s">
        <v>1993</v>
      </c>
    </row>
    <row r="1131" spans="1:11" x14ac:dyDescent="0.2">
      <c r="A1131" s="2">
        <v>1130</v>
      </c>
      <c r="B1131" s="2" t="s">
        <v>212</v>
      </c>
      <c r="C1131" s="2">
        <v>1</v>
      </c>
      <c r="D1131" s="2">
        <v>0</v>
      </c>
      <c r="E1131" s="2">
        <v>1</v>
      </c>
      <c r="F1131" s="2">
        <v>0</v>
      </c>
      <c r="G1131" s="2" t="s">
        <v>52</v>
      </c>
      <c r="H1131" s="2" t="s">
        <v>26</v>
      </c>
      <c r="I1131" s="2">
        <v>9577758</v>
      </c>
      <c r="J1131" s="2" t="s">
        <v>144</v>
      </c>
      <c r="K1131" s="2" t="s">
        <v>145</v>
      </c>
    </row>
    <row r="1132" spans="1:11" x14ac:dyDescent="0.2">
      <c r="A1132" s="2">
        <v>1131</v>
      </c>
      <c r="B1132" s="2" t="s">
        <v>9</v>
      </c>
      <c r="C1132" s="2">
        <v>2</v>
      </c>
      <c r="D1132" s="2">
        <v>2</v>
      </c>
      <c r="E1132" s="2">
        <v>0</v>
      </c>
      <c r="F1132" s="2" t="s">
        <v>71</v>
      </c>
      <c r="G1132" s="2">
        <v>0</v>
      </c>
      <c r="H1132" s="2" t="s">
        <v>26</v>
      </c>
      <c r="I1132" s="2">
        <v>6653437</v>
      </c>
      <c r="J1132" s="2" t="s">
        <v>874</v>
      </c>
      <c r="K1132" s="2" t="s">
        <v>875</v>
      </c>
    </row>
    <row r="1133" spans="1:11" x14ac:dyDescent="0.2">
      <c r="A1133" s="2">
        <v>1132</v>
      </c>
      <c r="B1133" s="2" t="s">
        <v>9</v>
      </c>
      <c r="C1133" s="2">
        <v>2</v>
      </c>
      <c r="D1133" s="2">
        <v>1</v>
      </c>
      <c r="E1133" s="2">
        <v>1</v>
      </c>
      <c r="F1133" s="2" t="s">
        <v>3681</v>
      </c>
      <c r="G1133" s="2" t="s">
        <v>594</v>
      </c>
      <c r="H1133" s="2" t="s">
        <v>26</v>
      </c>
      <c r="I1133" s="2">
        <v>8300000</v>
      </c>
      <c r="J1133" s="2" t="s">
        <v>3682</v>
      </c>
      <c r="K1133" s="2" t="s">
        <v>3683</v>
      </c>
    </row>
    <row r="1134" spans="1:11" x14ac:dyDescent="0.2">
      <c r="A1134" s="2">
        <v>1133</v>
      </c>
      <c r="B1134" s="2" t="s">
        <v>9</v>
      </c>
      <c r="C1134" s="2">
        <v>1</v>
      </c>
      <c r="D1134" s="2">
        <v>0</v>
      </c>
      <c r="E1134" s="2">
        <v>1</v>
      </c>
      <c r="F1134" s="2">
        <v>0</v>
      </c>
      <c r="G1134" s="2" t="s">
        <v>159</v>
      </c>
      <c r="H1134" s="2" t="s">
        <v>26</v>
      </c>
      <c r="I1134" s="2">
        <v>4373679</v>
      </c>
      <c r="J1134" s="2" t="s">
        <v>1124</v>
      </c>
      <c r="K1134" s="2" t="s">
        <v>1125</v>
      </c>
    </row>
    <row r="1135" spans="1:11" x14ac:dyDescent="0.2">
      <c r="A1135" s="2">
        <v>1134</v>
      </c>
      <c r="B1135" s="2" t="s">
        <v>9</v>
      </c>
      <c r="C1135" s="2">
        <v>2</v>
      </c>
      <c r="D1135" s="2">
        <v>1</v>
      </c>
      <c r="E1135" s="2">
        <v>1</v>
      </c>
      <c r="F1135" s="2" t="s">
        <v>10</v>
      </c>
      <c r="G1135" s="2" t="s">
        <v>159</v>
      </c>
      <c r="H1135" s="2" t="s">
        <v>11</v>
      </c>
      <c r="I1135" s="2">
        <v>9261733</v>
      </c>
      <c r="J1135" s="2" t="s">
        <v>12</v>
      </c>
      <c r="K1135" s="2" t="s">
        <v>13</v>
      </c>
    </row>
    <row r="1136" spans="1:11" x14ac:dyDescent="0.2">
      <c r="A1136" s="2">
        <v>1135</v>
      </c>
      <c r="B1136" s="2" t="s">
        <v>17</v>
      </c>
      <c r="C1136" s="2">
        <v>3</v>
      </c>
      <c r="D1136" s="2">
        <v>1</v>
      </c>
      <c r="E1136" s="2">
        <v>2</v>
      </c>
      <c r="F1136" s="2" t="s">
        <v>537</v>
      </c>
      <c r="G1136" s="2" t="s">
        <v>985</v>
      </c>
      <c r="H1136" s="2" t="s">
        <v>11</v>
      </c>
      <c r="I1136" s="2">
        <v>8213662</v>
      </c>
      <c r="J1136" s="2" t="s">
        <v>3690</v>
      </c>
      <c r="K1136" s="2" t="s">
        <v>3691</v>
      </c>
    </row>
    <row r="1137" spans="1:11" x14ac:dyDescent="0.2">
      <c r="A1137" s="2">
        <v>1136</v>
      </c>
      <c r="B1137" s="2" t="s">
        <v>24</v>
      </c>
      <c r="C1137" s="2">
        <v>1</v>
      </c>
      <c r="D1137" s="2">
        <v>1</v>
      </c>
      <c r="E1137" s="2">
        <v>0</v>
      </c>
      <c r="F1137" s="2" t="s">
        <v>3695</v>
      </c>
      <c r="G1137" s="2">
        <v>0</v>
      </c>
      <c r="H1137" s="2" t="s">
        <v>26</v>
      </c>
      <c r="I1137" s="2">
        <v>14238665</v>
      </c>
      <c r="J1137" s="2" t="s">
        <v>3696</v>
      </c>
      <c r="K1137" s="2" t="s">
        <v>3697</v>
      </c>
    </row>
    <row r="1138" spans="1:11" x14ac:dyDescent="0.2">
      <c r="A1138" s="2">
        <v>1137</v>
      </c>
      <c r="B1138" s="2" t="s">
        <v>9</v>
      </c>
      <c r="C1138" s="2">
        <v>1</v>
      </c>
      <c r="D1138" s="2">
        <v>0</v>
      </c>
      <c r="E1138" s="2">
        <v>1</v>
      </c>
      <c r="F1138" s="2">
        <v>0</v>
      </c>
      <c r="G1138" s="2" t="s">
        <v>52</v>
      </c>
      <c r="H1138" s="2" t="s">
        <v>26</v>
      </c>
      <c r="I1138" s="2">
        <v>3181000</v>
      </c>
      <c r="J1138" s="2" t="s">
        <v>214</v>
      </c>
      <c r="K1138" s="2" t="s">
        <v>215</v>
      </c>
    </row>
    <row r="1139" spans="1:11" x14ac:dyDescent="0.2">
      <c r="A1139" s="2">
        <v>1138</v>
      </c>
      <c r="B1139" s="2" t="s">
        <v>17</v>
      </c>
      <c r="C1139" s="2">
        <v>2</v>
      </c>
      <c r="D1139" s="2">
        <v>1</v>
      </c>
      <c r="E1139" s="2">
        <v>1</v>
      </c>
      <c r="F1139" s="2" t="s">
        <v>341</v>
      </c>
      <c r="G1139" s="2" t="s">
        <v>34</v>
      </c>
      <c r="H1139" s="2" t="s">
        <v>11</v>
      </c>
      <c r="I1139" s="2">
        <v>6218559</v>
      </c>
      <c r="J1139" s="2" t="s">
        <v>131</v>
      </c>
      <c r="K1139" s="2" t="s">
        <v>132</v>
      </c>
    </row>
    <row r="1140" spans="1:11" x14ac:dyDescent="0.2">
      <c r="A1140" s="2">
        <v>1139</v>
      </c>
      <c r="B1140" s="2" t="s">
        <v>64</v>
      </c>
      <c r="C1140" s="2">
        <v>2</v>
      </c>
      <c r="D1140" s="2">
        <v>1</v>
      </c>
      <c r="E1140" s="2">
        <v>1</v>
      </c>
      <c r="F1140" s="2" t="s">
        <v>3706</v>
      </c>
      <c r="G1140" s="2" t="s">
        <v>34</v>
      </c>
      <c r="H1140" s="2" t="s">
        <v>11</v>
      </c>
      <c r="I1140" s="2">
        <v>8881538</v>
      </c>
      <c r="J1140" s="2" t="s">
        <v>107</v>
      </c>
      <c r="K1140" s="2" t="s">
        <v>108</v>
      </c>
    </row>
    <row r="1141" spans="1:11" x14ac:dyDescent="0.2">
      <c r="A1141" s="2">
        <v>1140</v>
      </c>
      <c r="B1141" s="2" t="s">
        <v>85</v>
      </c>
      <c r="C1141" s="2">
        <v>1</v>
      </c>
      <c r="D1141" s="2">
        <v>1</v>
      </c>
      <c r="E1141" s="2">
        <v>0</v>
      </c>
      <c r="F1141" s="2" t="s">
        <v>25</v>
      </c>
      <c r="G1141" s="2">
        <v>0</v>
      </c>
      <c r="H1141" s="2" t="s">
        <v>11</v>
      </c>
      <c r="I1141" s="2">
        <v>7015765</v>
      </c>
      <c r="J1141" s="2" t="s">
        <v>301</v>
      </c>
      <c r="K1141" s="2" t="s">
        <v>302</v>
      </c>
    </row>
    <row r="1142" spans="1:11" x14ac:dyDescent="0.2">
      <c r="A1142" s="2">
        <v>1141</v>
      </c>
      <c r="B1142" s="2" t="s">
        <v>50</v>
      </c>
      <c r="C1142" s="2">
        <v>0</v>
      </c>
      <c r="D1142" s="2">
        <v>0</v>
      </c>
      <c r="E1142" s="2">
        <v>0</v>
      </c>
      <c r="F1142" s="2">
        <v>0</v>
      </c>
      <c r="G1142" s="2">
        <v>0</v>
      </c>
      <c r="H1142" s="2" t="s">
        <v>11</v>
      </c>
      <c r="I1142" s="2">
        <v>5577253</v>
      </c>
      <c r="J1142" s="2" t="s">
        <v>706</v>
      </c>
      <c r="K1142" s="2" t="s">
        <v>707</v>
      </c>
    </row>
    <row r="1143" spans="1:11" x14ac:dyDescent="0.2">
      <c r="A1143" s="2">
        <v>1142</v>
      </c>
      <c r="B1143" s="2" t="s">
        <v>85</v>
      </c>
      <c r="C1143" s="2">
        <v>2</v>
      </c>
      <c r="D1143" s="2">
        <v>1</v>
      </c>
      <c r="E1143" s="2">
        <v>1</v>
      </c>
      <c r="F1143" s="2" t="s">
        <v>341</v>
      </c>
      <c r="G1143" s="2" t="s">
        <v>34</v>
      </c>
      <c r="H1143" s="2" t="s">
        <v>11</v>
      </c>
      <c r="I1143" s="2">
        <v>5404896</v>
      </c>
      <c r="J1143" s="2" t="s">
        <v>486</v>
      </c>
      <c r="K1143" s="2" t="s">
        <v>487</v>
      </c>
    </row>
    <row r="1144" spans="1:11" x14ac:dyDescent="0.2">
      <c r="A1144" s="2">
        <v>1143</v>
      </c>
      <c r="B1144" s="2" t="s">
        <v>105</v>
      </c>
      <c r="C1144" s="2">
        <v>1</v>
      </c>
      <c r="D1144" s="2">
        <v>1</v>
      </c>
      <c r="E1144" s="2">
        <v>0</v>
      </c>
      <c r="F1144" s="2" t="s">
        <v>25</v>
      </c>
      <c r="G1144" s="2">
        <v>0</v>
      </c>
      <c r="H1144" s="2" t="s">
        <v>11</v>
      </c>
      <c r="I1144" s="2">
        <v>3843332</v>
      </c>
      <c r="J1144" s="2" t="s">
        <v>58</v>
      </c>
      <c r="K1144" s="2" t="s">
        <v>59</v>
      </c>
    </row>
    <row r="1145" spans="1:11" x14ac:dyDescent="0.2">
      <c r="A1145" s="2">
        <v>1144</v>
      </c>
      <c r="B1145" s="2" t="s">
        <v>85</v>
      </c>
      <c r="C1145" s="2">
        <v>1</v>
      </c>
      <c r="D1145" s="2">
        <v>1</v>
      </c>
      <c r="E1145" s="2">
        <v>0</v>
      </c>
      <c r="F1145" s="2" t="s">
        <v>25</v>
      </c>
      <c r="G1145" s="2">
        <v>0</v>
      </c>
      <c r="H1145" s="2" t="s">
        <v>11</v>
      </c>
      <c r="I1145" s="2">
        <v>10888639</v>
      </c>
      <c r="J1145" s="2" t="s">
        <v>58</v>
      </c>
      <c r="K1145" s="2" t="s">
        <v>59</v>
      </c>
    </row>
    <row r="1146" spans="1:11" x14ac:dyDescent="0.2">
      <c r="A1146" s="2">
        <v>1145</v>
      </c>
      <c r="B1146" s="2" t="s">
        <v>50</v>
      </c>
      <c r="C1146" s="2">
        <v>1</v>
      </c>
      <c r="D1146" s="2">
        <v>1</v>
      </c>
      <c r="E1146" s="2">
        <v>0</v>
      </c>
      <c r="F1146" s="2" t="s">
        <v>65</v>
      </c>
      <c r="G1146" s="2">
        <v>0</v>
      </c>
      <c r="H1146" s="2" t="s">
        <v>11</v>
      </c>
      <c r="I1146" s="2">
        <v>15027852</v>
      </c>
      <c r="J1146" s="2" t="s">
        <v>66</v>
      </c>
      <c r="K1146" s="2" t="s">
        <v>67</v>
      </c>
    </row>
    <row r="1147" spans="1:11" x14ac:dyDescent="0.2">
      <c r="A1147" s="2">
        <v>1146</v>
      </c>
      <c r="B1147" s="2" t="s">
        <v>50</v>
      </c>
      <c r="C1147" s="2">
        <v>2</v>
      </c>
      <c r="D1147" s="2">
        <v>1</v>
      </c>
      <c r="E1147" s="2">
        <v>1</v>
      </c>
      <c r="F1147" s="2" t="s">
        <v>3260</v>
      </c>
      <c r="G1147" s="2" t="s">
        <v>34</v>
      </c>
      <c r="H1147" s="2" t="s">
        <v>11</v>
      </c>
      <c r="I1147" s="2">
        <v>9164584</v>
      </c>
      <c r="J1147" s="2" t="s">
        <v>486</v>
      </c>
      <c r="K1147" s="2" t="s">
        <v>487</v>
      </c>
    </row>
    <row r="1148" spans="1:11" x14ac:dyDescent="0.2">
      <c r="A1148" s="2">
        <v>1147</v>
      </c>
      <c r="B1148" s="2" t="s">
        <v>50</v>
      </c>
      <c r="C1148" s="2">
        <v>1</v>
      </c>
      <c r="D1148" s="2">
        <v>1</v>
      </c>
      <c r="E1148" s="2">
        <v>0</v>
      </c>
      <c r="F1148" s="2" t="s">
        <v>25</v>
      </c>
      <c r="G1148" s="2">
        <v>0</v>
      </c>
      <c r="H1148" s="2" t="s">
        <v>11</v>
      </c>
      <c r="I1148" s="2">
        <v>6174557</v>
      </c>
      <c r="J1148" s="2" t="s">
        <v>1106</v>
      </c>
      <c r="K1148" s="2" t="s">
        <v>1107</v>
      </c>
    </row>
    <row r="1149" spans="1:11" x14ac:dyDescent="0.2">
      <c r="A1149" s="2">
        <v>1148</v>
      </c>
      <c r="B1149" s="2" t="s">
        <v>24</v>
      </c>
      <c r="C1149" s="2">
        <v>1</v>
      </c>
      <c r="D1149" s="2">
        <v>1</v>
      </c>
      <c r="E1149" s="2">
        <v>0</v>
      </c>
      <c r="F1149" s="2" t="s">
        <v>2169</v>
      </c>
      <c r="G1149" s="2">
        <v>0</v>
      </c>
      <c r="H1149" s="2" t="s">
        <v>11</v>
      </c>
      <c r="I1149" s="2">
        <v>5232675</v>
      </c>
      <c r="J1149" s="2" t="s">
        <v>3734</v>
      </c>
      <c r="K1149" s="2" t="s">
        <v>3735</v>
      </c>
    </row>
    <row r="1150" spans="1:11" x14ac:dyDescent="0.2">
      <c r="A1150" s="2">
        <v>1149</v>
      </c>
      <c r="B1150" s="2" t="s">
        <v>64</v>
      </c>
      <c r="C1150" s="2">
        <v>1</v>
      </c>
      <c r="D1150" s="2">
        <v>1</v>
      </c>
      <c r="E1150" s="2">
        <v>0</v>
      </c>
      <c r="F1150" s="2" t="s">
        <v>25</v>
      </c>
      <c r="G1150" s="2">
        <v>0</v>
      </c>
      <c r="H1150" s="2" t="s">
        <v>11</v>
      </c>
      <c r="I1150" s="2">
        <v>11872189</v>
      </c>
      <c r="J1150" s="2" t="s">
        <v>27</v>
      </c>
      <c r="K1150" s="2" t="s">
        <v>28</v>
      </c>
    </row>
    <row r="1151" spans="1:11" x14ac:dyDescent="0.2">
      <c r="A1151" s="2">
        <v>1150</v>
      </c>
      <c r="B1151" s="2" t="s">
        <v>32</v>
      </c>
      <c r="C1151" s="2">
        <v>2</v>
      </c>
      <c r="D1151" s="2">
        <v>1</v>
      </c>
      <c r="E1151" s="2">
        <v>1</v>
      </c>
      <c r="F1151" s="2" t="s">
        <v>273</v>
      </c>
      <c r="G1151" s="2" t="s">
        <v>34</v>
      </c>
      <c r="H1151" s="2" t="s">
        <v>11</v>
      </c>
      <c r="I1151" s="2">
        <v>5573606</v>
      </c>
      <c r="J1151" s="2" t="s">
        <v>274</v>
      </c>
      <c r="K1151" s="2" t="s">
        <v>275</v>
      </c>
    </row>
    <row r="1152" spans="1:11" x14ac:dyDescent="0.2">
      <c r="A1152" s="2">
        <v>1151</v>
      </c>
      <c r="B1152" s="2" t="s">
        <v>9</v>
      </c>
      <c r="C1152" s="2">
        <v>2</v>
      </c>
      <c r="D1152" s="2">
        <v>0</v>
      </c>
      <c r="E1152" s="2">
        <v>2</v>
      </c>
      <c r="F1152" s="2">
        <v>0</v>
      </c>
      <c r="G1152" s="2" t="s">
        <v>3744</v>
      </c>
      <c r="H1152" s="2" t="s">
        <v>26</v>
      </c>
      <c r="I1152" s="2">
        <v>4800000</v>
      </c>
      <c r="J1152" s="2" t="s">
        <v>1208</v>
      </c>
      <c r="K1152" s="2" t="s">
        <v>1209</v>
      </c>
    </row>
    <row r="1153" spans="1:11" x14ac:dyDescent="0.2">
      <c r="A1153" s="2">
        <v>1152</v>
      </c>
      <c r="B1153" s="2" t="s">
        <v>17</v>
      </c>
      <c r="C1153" s="2">
        <v>2</v>
      </c>
      <c r="D1153" s="2">
        <v>1</v>
      </c>
      <c r="E1153" s="2">
        <v>1</v>
      </c>
      <c r="F1153" s="2" t="s">
        <v>1032</v>
      </c>
      <c r="G1153" s="2" t="s">
        <v>34</v>
      </c>
      <c r="H1153" s="2" t="s">
        <v>11</v>
      </c>
      <c r="I1153" s="2">
        <v>9011815</v>
      </c>
      <c r="J1153" s="2" t="s">
        <v>1033</v>
      </c>
      <c r="K1153" s="2" t="s">
        <v>1034</v>
      </c>
    </row>
    <row r="1154" spans="1:11" x14ac:dyDescent="0.2">
      <c r="A1154" s="2">
        <v>1153</v>
      </c>
      <c r="B1154" s="2" t="s">
        <v>64</v>
      </c>
      <c r="C1154" s="2">
        <v>1</v>
      </c>
      <c r="D1154" s="2">
        <v>1</v>
      </c>
      <c r="E1154" s="2">
        <v>0</v>
      </c>
      <c r="F1154" s="2" t="s">
        <v>25</v>
      </c>
      <c r="G1154" s="2">
        <v>0</v>
      </c>
      <c r="H1154" s="2" t="s">
        <v>11</v>
      </c>
      <c r="I1154" s="2">
        <v>11357742</v>
      </c>
      <c r="J1154" s="2" t="s">
        <v>27</v>
      </c>
      <c r="K1154" s="2" t="s">
        <v>28</v>
      </c>
    </row>
    <row r="1155" spans="1:11" x14ac:dyDescent="0.2">
      <c r="A1155" s="2">
        <v>1154</v>
      </c>
      <c r="B1155" s="2" t="s">
        <v>101</v>
      </c>
      <c r="C1155" s="2">
        <v>1</v>
      </c>
      <c r="D1155" s="2">
        <v>0</v>
      </c>
      <c r="E1155" s="2">
        <v>1</v>
      </c>
      <c r="F1155" s="2">
        <v>0</v>
      </c>
      <c r="G1155" s="2" t="s">
        <v>159</v>
      </c>
      <c r="H1155" s="2" t="s">
        <v>26</v>
      </c>
      <c r="I1155" s="2">
        <v>15274142</v>
      </c>
      <c r="J1155" s="2" t="s">
        <v>3176</v>
      </c>
      <c r="K1155" s="2" t="s">
        <v>3177</v>
      </c>
    </row>
    <row r="1156" spans="1:11" x14ac:dyDescent="0.2">
      <c r="A1156" s="2">
        <v>1155</v>
      </c>
      <c r="B1156" s="2" t="s">
        <v>17</v>
      </c>
      <c r="C1156" s="2">
        <v>1</v>
      </c>
      <c r="D1156" s="2">
        <v>1</v>
      </c>
      <c r="E1156" s="2">
        <v>0</v>
      </c>
      <c r="F1156" s="2" t="s">
        <v>25</v>
      </c>
      <c r="G1156" s="2">
        <v>0</v>
      </c>
      <c r="H1156" s="2" t="s">
        <v>11</v>
      </c>
      <c r="I1156" s="2">
        <v>14348642</v>
      </c>
      <c r="J1156" s="2" t="s">
        <v>3757</v>
      </c>
      <c r="K1156" s="2" t="s">
        <v>3758</v>
      </c>
    </row>
    <row r="1157" spans="1:11" x14ac:dyDescent="0.2">
      <c r="A1157" s="2">
        <v>1156</v>
      </c>
      <c r="B1157" s="2" t="s">
        <v>212</v>
      </c>
      <c r="C1157" s="2">
        <v>1</v>
      </c>
      <c r="D1157" s="2">
        <v>1</v>
      </c>
      <c r="E1157" s="2">
        <v>0</v>
      </c>
      <c r="F1157" s="2" t="s">
        <v>25</v>
      </c>
      <c r="G1157" s="2">
        <v>0</v>
      </c>
      <c r="H1157" s="2" t="s">
        <v>11</v>
      </c>
      <c r="I1157" s="2">
        <v>7177892</v>
      </c>
      <c r="J1157" s="2" t="s">
        <v>2844</v>
      </c>
      <c r="K1157" s="2" t="s">
        <v>2845</v>
      </c>
    </row>
    <row r="1158" spans="1:11" x14ac:dyDescent="0.2">
      <c r="A1158" s="2">
        <v>1157</v>
      </c>
      <c r="B1158" s="2" t="s">
        <v>212</v>
      </c>
      <c r="C1158" s="2">
        <v>1</v>
      </c>
      <c r="D1158" s="2">
        <v>1</v>
      </c>
      <c r="E1158" s="2">
        <v>0</v>
      </c>
      <c r="F1158" s="2" t="s">
        <v>400</v>
      </c>
      <c r="G1158" s="2">
        <v>0</v>
      </c>
      <c r="H1158" s="2" t="s">
        <v>11</v>
      </c>
      <c r="I1158" s="2">
        <v>5865335</v>
      </c>
      <c r="J1158" s="2" t="s">
        <v>401</v>
      </c>
      <c r="K1158" s="2" t="s">
        <v>402</v>
      </c>
    </row>
    <row r="1159" spans="1:11" x14ac:dyDescent="0.2">
      <c r="A1159" s="2">
        <v>1158</v>
      </c>
      <c r="B1159" s="2" t="s">
        <v>212</v>
      </c>
      <c r="C1159" s="2">
        <v>5</v>
      </c>
      <c r="D1159" s="2">
        <v>3</v>
      </c>
      <c r="E1159" s="2">
        <v>2</v>
      </c>
      <c r="F1159" s="2" t="s">
        <v>3768</v>
      </c>
      <c r="G1159" s="2" t="s">
        <v>239</v>
      </c>
      <c r="H1159" s="2" t="s">
        <v>11</v>
      </c>
      <c r="I1159" s="2">
        <v>5094720</v>
      </c>
      <c r="J1159" s="2" t="s">
        <v>125</v>
      </c>
      <c r="K1159" s="2" t="s">
        <v>126</v>
      </c>
    </row>
    <row r="1160" spans="1:11" x14ac:dyDescent="0.2">
      <c r="A1160" s="2">
        <v>1159</v>
      </c>
      <c r="B1160" s="2" t="s">
        <v>101</v>
      </c>
      <c r="C1160" s="2">
        <v>2</v>
      </c>
      <c r="D1160" s="2">
        <v>1</v>
      </c>
      <c r="E1160" s="2">
        <v>1</v>
      </c>
      <c r="F1160" s="2" t="s">
        <v>2230</v>
      </c>
      <c r="G1160" s="2" t="s">
        <v>34</v>
      </c>
      <c r="H1160" s="2" t="s">
        <v>11</v>
      </c>
      <c r="I1160" s="2">
        <v>5883477</v>
      </c>
      <c r="J1160" s="2" t="s">
        <v>35</v>
      </c>
      <c r="K1160" s="2" t="s">
        <v>36</v>
      </c>
    </row>
    <row r="1161" spans="1:11" x14ac:dyDescent="0.2">
      <c r="A1161" s="2">
        <v>1160</v>
      </c>
      <c r="B1161" s="2" t="s">
        <v>101</v>
      </c>
      <c r="C1161" s="2">
        <v>1</v>
      </c>
      <c r="D1161" s="2">
        <v>1</v>
      </c>
      <c r="E1161" s="2">
        <v>0</v>
      </c>
      <c r="F1161" s="2" t="s">
        <v>25</v>
      </c>
      <c r="G1161" s="2">
        <v>0</v>
      </c>
      <c r="H1161" s="2" t="s">
        <v>11</v>
      </c>
      <c r="I1161" s="2">
        <v>3656204</v>
      </c>
      <c r="J1161" s="2" t="s">
        <v>722</v>
      </c>
      <c r="K1161" s="2" t="s">
        <v>723</v>
      </c>
    </row>
    <row r="1162" spans="1:11" x14ac:dyDescent="0.2">
      <c r="A1162" s="2">
        <v>1161</v>
      </c>
      <c r="B1162" s="2" t="s">
        <v>143</v>
      </c>
      <c r="C1162" s="2">
        <v>1</v>
      </c>
      <c r="D1162" s="2">
        <v>1</v>
      </c>
      <c r="E1162" s="2">
        <v>0</v>
      </c>
      <c r="F1162" s="2" t="s">
        <v>65</v>
      </c>
      <c r="G1162" s="2">
        <v>0</v>
      </c>
      <c r="H1162" s="2" t="s">
        <v>11</v>
      </c>
      <c r="I1162" s="2">
        <v>6051049</v>
      </c>
      <c r="J1162" s="2" t="s">
        <v>66</v>
      </c>
      <c r="K1162" s="2" t="s">
        <v>67</v>
      </c>
    </row>
    <row r="1163" spans="1:11" x14ac:dyDescent="0.2">
      <c r="A1163" s="2">
        <v>1162</v>
      </c>
      <c r="B1163" s="2" t="s">
        <v>101</v>
      </c>
      <c r="C1163" s="2">
        <v>2</v>
      </c>
      <c r="D1163" s="2">
        <v>1</v>
      </c>
      <c r="E1163" s="2">
        <v>1</v>
      </c>
      <c r="F1163" s="2" t="s">
        <v>273</v>
      </c>
      <c r="G1163" s="2" t="s">
        <v>34</v>
      </c>
      <c r="H1163" s="2" t="s">
        <v>11</v>
      </c>
      <c r="I1163" s="2">
        <v>7754982</v>
      </c>
      <c r="J1163" s="2" t="s">
        <v>274</v>
      </c>
      <c r="K1163" s="2" t="s">
        <v>275</v>
      </c>
    </row>
    <row r="1164" spans="1:11" x14ac:dyDescent="0.2">
      <c r="A1164" s="2">
        <v>1163</v>
      </c>
      <c r="B1164" s="2" t="s">
        <v>9</v>
      </c>
      <c r="C1164" s="2">
        <v>2</v>
      </c>
      <c r="D1164" s="2">
        <v>1</v>
      </c>
      <c r="E1164" s="2">
        <v>1</v>
      </c>
      <c r="F1164" s="2" t="s">
        <v>273</v>
      </c>
      <c r="G1164" s="2" t="s">
        <v>34</v>
      </c>
      <c r="H1164" s="2" t="s">
        <v>11</v>
      </c>
      <c r="I1164" s="2">
        <v>8973733</v>
      </c>
      <c r="J1164" s="2" t="s">
        <v>274</v>
      </c>
      <c r="K1164" s="2" t="s">
        <v>275</v>
      </c>
    </row>
    <row r="1165" spans="1:11" x14ac:dyDescent="0.2">
      <c r="A1165" s="2">
        <v>1164</v>
      </c>
      <c r="B1165" s="2" t="s">
        <v>9</v>
      </c>
      <c r="C1165" s="2">
        <v>2</v>
      </c>
      <c r="D1165" s="2">
        <v>1</v>
      </c>
      <c r="E1165" s="2">
        <v>1</v>
      </c>
      <c r="F1165" s="2" t="s">
        <v>123</v>
      </c>
      <c r="G1165" s="2" t="s">
        <v>124</v>
      </c>
      <c r="H1165" s="2" t="s">
        <v>11</v>
      </c>
      <c r="I1165" s="2">
        <v>5704445</v>
      </c>
      <c r="J1165" s="2" t="s">
        <v>125</v>
      </c>
      <c r="K1165" s="2" t="s">
        <v>126</v>
      </c>
    </row>
    <row r="1166" spans="1:11" x14ac:dyDescent="0.2">
      <c r="A1166" s="2">
        <v>1165</v>
      </c>
      <c r="B1166" s="2" t="s">
        <v>17</v>
      </c>
      <c r="C1166" s="2">
        <v>1</v>
      </c>
      <c r="D1166" s="2">
        <v>1</v>
      </c>
      <c r="E1166" s="2">
        <v>0</v>
      </c>
      <c r="F1166" s="2" t="s">
        <v>351</v>
      </c>
      <c r="G1166" s="2">
        <v>0</v>
      </c>
      <c r="H1166" s="2" t="s">
        <v>11</v>
      </c>
      <c r="I1166" s="2">
        <v>5089589</v>
      </c>
      <c r="J1166" s="2" t="s">
        <v>1452</v>
      </c>
      <c r="K1166" s="2" t="s">
        <v>1453</v>
      </c>
    </row>
    <row r="1167" spans="1:11" x14ac:dyDescent="0.2">
      <c r="A1167" s="2">
        <v>1166</v>
      </c>
      <c r="B1167" s="2" t="s">
        <v>143</v>
      </c>
      <c r="C1167" s="2">
        <v>1</v>
      </c>
      <c r="D1167" s="2">
        <v>1</v>
      </c>
      <c r="E1167" s="2">
        <v>0</v>
      </c>
      <c r="F1167" s="2" t="s">
        <v>25</v>
      </c>
      <c r="G1167" s="2">
        <v>0</v>
      </c>
      <c r="H1167" s="2" t="s">
        <v>11</v>
      </c>
      <c r="I1167" s="2">
        <v>16896906</v>
      </c>
      <c r="J1167" s="2" t="s">
        <v>3786</v>
      </c>
      <c r="K1167" s="2" t="s">
        <v>3787</v>
      </c>
    </row>
    <row r="1168" spans="1:11" x14ac:dyDescent="0.2">
      <c r="A1168" s="2">
        <v>1167</v>
      </c>
      <c r="B1168" s="2" t="s">
        <v>77</v>
      </c>
      <c r="C1168" s="2">
        <v>2</v>
      </c>
      <c r="D1168" s="2">
        <v>1</v>
      </c>
      <c r="E1168" s="2">
        <v>1</v>
      </c>
      <c r="F1168" s="2" t="s">
        <v>106</v>
      </c>
      <c r="G1168" s="2" t="s">
        <v>34</v>
      </c>
      <c r="H1168" s="2" t="s">
        <v>11</v>
      </c>
      <c r="I1168" s="2">
        <v>13022607</v>
      </c>
      <c r="J1168" s="2" t="s">
        <v>45</v>
      </c>
      <c r="K1168" s="2" t="s">
        <v>46</v>
      </c>
    </row>
    <row r="1169" spans="1:11" x14ac:dyDescent="0.2">
      <c r="A1169" s="2">
        <v>1168</v>
      </c>
      <c r="B1169" s="2" t="s">
        <v>212</v>
      </c>
      <c r="C1169" s="2">
        <v>2</v>
      </c>
      <c r="D1169" s="2">
        <v>1</v>
      </c>
      <c r="E1169" s="2">
        <v>1</v>
      </c>
      <c r="F1169" s="2" t="s">
        <v>896</v>
      </c>
      <c r="G1169" s="2" t="s">
        <v>897</v>
      </c>
      <c r="H1169" s="2" t="s">
        <v>11</v>
      </c>
      <c r="I1169" s="2">
        <v>2918304</v>
      </c>
      <c r="J1169" s="2" t="s">
        <v>2684</v>
      </c>
      <c r="K1169" s="2" t="s">
        <v>2685</v>
      </c>
    </row>
    <row r="1170" spans="1:11" x14ac:dyDescent="0.2">
      <c r="A1170" s="2">
        <v>1169</v>
      </c>
      <c r="B1170" s="2" t="s">
        <v>24</v>
      </c>
      <c r="C1170" s="2">
        <v>0</v>
      </c>
      <c r="D1170" s="2">
        <v>0</v>
      </c>
      <c r="E1170" s="2">
        <v>0</v>
      </c>
      <c r="F1170" s="2">
        <v>0</v>
      </c>
      <c r="G1170" s="2">
        <v>0</v>
      </c>
      <c r="H1170" s="2" t="s">
        <v>26</v>
      </c>
      <c r="I1170" s="2">
        <v>4909390</v>
      </c>
      <c r="J1170" s="2" t="s">
        <v>1858</v>
      </c>
      <c r="K1170" s="2" t="s">
        <v>1859</v>
      </c>
    </row>
    <row r="1171" spans="1:11" x14ac:dyDescent="0.2">
      <c r="A1171" s="2">
        <v>1170</v>
      </c>
      <c r="B1171" s="2" t="s">
        <v>9</v>
      </c>
      <c r="C1171" s="2">
        <v>0</v>
      </c>
      <c r="D1171" s="2">
        <v>0</v>
      </c>
      <c r="E1171" s="2">
        <v>0</v>
      </c>
      <c r="F1171" s="2">
        <v>0</v>
      </c>
      <c r="G1171" s="2">
        <v>0</v>
      </c>
      <c r="H1171" s="2" t="s">
        <v>26</v>
      </c>
      <c r="I1171" s="2">
        <v>3610607</v>
      </c>
      <c r="J1171" s="2" t="s">
        <v>150</v>
      </c>
      <c r="K1171" s="2" t="s">
        <v>151</v>
      </c>
    </row>
    <row r="1172" spans="1:11" x14ac:dyDescent="0.2">
      <c r="A1172" s="2">
        <v>1171</v>
      </c>
      <c r="B1172" s="2" t="s">
        <v>9</v>
      </c>
      <c r="C1172" s="2">
        <v>1</v>
      </c>
      <c r="D1172" s="2">
        <v>0</v>
      </c>
      <c r="E1172" s="2">
        <v>1</v>
      </c>
      <c r="F1172" s="2">
        <v>0</v>
      </c>
      <c r="G1172" s="2" t="s">
        <v>159</v>
      </c>
      <c r="H1172" s="2" t="s">
        <v>26</v>
      </c>
      <c r="I1172" s="2">
        <v>12785391</v>
      </c>
      <c r="J1172" s="2" t="s">
        <v>828</v>
      </c>
      <c r="K1172" s="2" t="s">
        <v>829</v>
      </c>
    </row>
    <row r="1173" spans="1:11" x14ac:dyDescent="0.2">
      <c r="A1173" s="2">
        <v>1172</v>
      </c>
      <c r="B1173" s="2" t="s">
        <v>64</v>
      </c>
      <c r="C1173" s="2">
        <v>1</v>
      </c>
      <c r="D1173" s="2">
        <v>1</v>
      </c>
      <c r="E1173" s="2">
        <v>0</v>
      </c>
      <c r="F1173" s="2" t="s">
        <v>25</v>
      </c>
      <c r="G1173" s="2">
        <v>0</v>
      </c>
      <c r="H1173" s="2" t="s">
        <v>26</v>
      </c>
      <c r="I1173" s="2">
        <v>6033801</v>
      </c>
      <c r="J1173" s="2" t="s">
        <v>556</v>
      </c>
      <c r="K1173" s="2" t="s">
        <v>557</v>
      </c>
    </row>
    <row r="1174" spans="1:11" x14ac:dyDescent="0.2">
      <c r="A1174" s="2">
        <v>1173</v>
      </c>
      <c r="B1174" s="2" t="s">
        <v>9</v>
      </c>
      <c r="C1174" s="2">
        <v>1</v>
      </c>
      <c r="D1174" s="2">
        <v>0</v>
      </c>
      <c r="E1174" s="2">
        <v>1</v>
      </c>
      <c r="F1174" s="2">
        <v>0</v>
      </c>
      <c r="G1174" s="2" t="s">
        <v>159</v>
      </c>
      <c r="H1174" s="2" t="s">
        <v>11</v>
      </c>
      <c r="I1174" s="2">
        <v>20086690</v>
      </c>
      <c r="J1174" s="2" t="s">
        <v>540</v>
      </c>
      <c r="K1174" s="2" t="s">
        <v>541</v>
      </c>
    </row>
    <row r="1175" spans="1:11" x14ac:dyDescent="0.2">
      <c r="A1175" s="2">
        <v>1174</v>
      </c>
      <c r="B1175" s="2" t="s">
        <v>243</v>
      </c>
      <c r="C1175" s="2">
        <v>2</v>
      </c>
      <c r="D1175" s="2">
        <v>2</v>
      </c>
      <c r="E1175" s="2">
        <v>0</v>
      </c>
      <c r="F1175" s="2" t="s">
        <v>172</v>
      </c>
      <c r="G1175" s="2">
        <v>0</v>
      </c>
      <c r="H1175" s="2" t="s">
        <v>11</v>
      </c>
      <c r="I1175" s="2">
        <v>3928455</v>
      </c>
      <c r="J1175" s="2" t="s">
        <v>3812</v>
      </c>
      <c r="K1175" s="2" t="s">
        <v>3813</v>
      </c>
    </row>
    <row r="1176" spans="1:11" x14ac:dyDescent="0.2">
      <c r="A1176" s="2">
        <v>1175</v>
      </c>
      <c r="B1176" s="2" t="s">
        <v>9</v>
      </c>
      <c r="C1176" s="2">
        <v>2</v>
      </c>
      <c r="D1176" s="2">
        <v>2</v>
      </c>
      <c r="E1176" s="2">
        <v>0</v>
      </c>
      <c r="F1176" s="2" t="s">
        <v>71</v>
      </c>
      <c r="G1176" s="2">
        <v>0</v>
      </c>
      <c r="H1176" s="2" t="s">
        <v>11</v>
      </c>
      <c r="I1176" s="2">
        <v>6346324</v>
      </c>
      <c r="J1176" s="2" t="s">
        <v>1046</v>
      </c>
      <c r="K1176" s="2" t="s">
        <v>1047</v>
      </c>
    </row>
    <row r="1177" spans="1:11" x14ac:dyDescent="0.2">
      <c r="A1177" s="2">
        <v>1176</v>
      </c>
      <c r="B1177" s="2" t="s">
        <v>105</v>
      </c>
      <c r="C1177" s="2">
        <v>2</v>
      </c>
      <c r="D1177" s="2">
        <v>1</v>
      </c>
      <c r="E1177" s="2">
        <v>1</v>
      </c>
      <c r="F1177" s="2" t="s">
        <v>123</v>
      </c>
      <c r="G1177" s="2" t="s">
        <v>124</v>
      </c>
      <c r="H1177" s="2" t="s">
        <v>11</v>
      </c>
      <c r="I1177" s="2">
        <v>7279856</v>
      </c>
      <c r="J1177" s="2" t="s">
        <v>125</v>
      </c>
      <c r="K1177" s="2" t="s">
        <v>126</v>
      </c>
    </row>
    <row r="1178" spans="1:11" x14ac:dyDescent="0.2">
      <c r="A1178" s="2">
        <v>1177</v>
      </c>
      <c r="B1178" s="2" t="s">
        <v>117</v>
      </c>
      <c r="C1178" s="2">
        <v>1</v>
      </c>
      <c r="D1178" s="2">
        <v>1</v>
      </c>
      <c r="E1178" s="2">
        <v>0</v>
      </c>
      <c r="F1178" s="2" t="s">
        <v>25</v>
      </c>
      <c r="G1178" s="2">
        <v>0</v>
      </c>
      <c r="H1178" s="2" t="s">
        <v>11</v>
      </c>
      <c r="I1178" s="2">
        <v>6247302</v>
      </c>
      <c r="J1178" s="2" t="s">
        <v>1459</v>
      </c>
      <c r="K1178" s="2" t="s">
        <v>1460</v>
      </c>
    </row>
    <row r="1179" spans="1:11" x14ac:dyDescent="0.2">
      <c r="A1179" s="2">
        <v>1178</v>
      </c>
      <c r="B1179" s="2" t="s">
        <v>64</v>
      </c>
      <c r="C1179" s="2">
        <v>2</v>
      </c>
      <c r="D1179" s="2">
        <v>1</v>
      </c>
      <c r="E1179" s="2">
        <v>1</v>
      </c>
      <c r="F1179" s="2" t="s">
        <v>337</v>
      </c>
      <c r="G1179" s="2" t="s">
        <v>34</v>
      </c>
      <c r="H1179" s="2" t="s">
        <v>11</v>
      </c>
      <c r="I1179" s="2">
        <v>3961430</v>
      </c>
      <c r="J1179" s="2" t="s">
        <v>35</v>
      </c>
      <c r="K1179" s="2" t="s">
        <v>36</v>
      </c>
    </row>
    <row r="1180" spans="1:11" x14ac:dyDescent="0.2">
      <c r="A1180" s="2">
        <v>1179</v>
      </c>
      <c r="B1180" s="2" t="s">
        <v>9</v>
      </c>
      <c r="C1180" s="2">
        <v>1</v>
      </c>
      <c r="D1180" s="2">
        <v>1</v>
      </c>
      <c r="E1180" s="2">
        <v>0</v>
      </c>
      <c r="F1180" s="2" t="s">
        <v>10</v>
      </c>
      <c r="G1180" s="2">
        <v>0</v>
      </c>
      <c r="H1180" s="2" t="s">
        <v>11</v>
      </c>
      <c r="I1180" s="2">
        <v>12277728</v>
      </c>
      <c r="J1180" s="2" t="s">
        <v>12</v>
      </c>
      <c r="K1180" s="2" t="s">
        <v>13</v>
      </c>
    </row>
    <row r="1181" spans="1:11" x14ac:dyDescent="0.2">
      <c r="A1181" s="2">
        <v>1180</v>
      </c>
      <c r="B1181" s="2" t="s">
        <v>77</v>
      </c>
      <c r="C1181" s="2">
        <v>2</v>
      </c>
      <c r="D1181" s="2">
        <v>1</v>
      </c>
      <c r="E1181" s="2">
        <v>1</v>
      </c>
      <c r="F1181" s="2" t="s">
        <v>537</v>
      </c>
      <c r="G1181" s="2" t="s">
        <v>124</v>
      </c>
      <c r="H1181" s="2" t="s">
        <v>11</v>
      </c>
      <c r="I1181" s="2">
        <v>16956010</v>
      </c>
      <c r="J1181" s="2" t="s">
        <v>454</v>
      </c>
      <c r="K1181" s="2" t="s">
        <v>455</v>
      </c>
    </row>
    <row r="1182" spans="1:11" x14ac:dyDescent="0.2">
      <c r="A1182" s="2">
        <v>1181</v>
      </c>
      <c r="B1182" s="2" t="s">
        <v>101</v>
      </c>
      <c r="C1182" s="2">
        <v>1</v>
      </c>
      <c r="D1182" s="2">
        <v>1</v>
      </c>
      <c r="E1182" s="2">
        <v>0</v>
      </c>
      <c r="F1182" s="2" t="s">
        <v>25</v>
      </c>
      <c r="G1182" s="2">
        <v>0</v>
      </c>
      <c r="H1182" s="2" t="s">
        <v>26</v>
      </c>
      <c r="I1182" s="2">
        <v>7078656</v>
      </c>
      <c r="J1182" s="2" t="s">
        <v>3835</v>
      </c>
      <c r="K1182" s="2" t="s">
        <v>3836</v>
      </c>
    </row>
    <row r="1183" spans="1:11" x14ac:dyDescent="0.2">
      <c r="A1183" s="2">
        <v>1182</v>
      </c>
      <c r="B1183" s="2" t="s">
        <v>143</v>
      </c>
      <c r="C1183" s="2">
        <v>2</v>
      </c>
      <c r="D1183" s="2">
        <v>1</v>
      </c>
      <c r="E1183" s="2">
        <v>1</v>
      </c>
      <c r="F1183" s="2" t="s">
        <v>1032</v>
      </c>
      <c r="G1183" s="2" t="s">
        <v>34</v>
      </c>
      <c r="H1183" s="2" t="s">
        <v>11</v>
      </c>
      <c r="I1183" s="2">
        <v>6844473</v>
      </c>
      <c r="J1183" s="2" t="s">
        <v>1106</v>
      </c>
      <c r="K1183" s="2" t="s">
        <v>1107</v>
      </c>
    </row>
    <row r="1184" spans="1:11" x14ac:dyDescent="0.2">
      <c r="A1184" s="2">
        <v>1183</v>
      </c>
      <c r="B1184" s="2" t="s">
        <v>243</v>
      </c>
      <c r="C1184" s="2">
        <v>3</v>
      </c>
      <c r="D1184" s="2">
        <v>1</v>
      </c>
      <c r="E1184" s="2">
        <v>2</v>
      </c>
      <c r="F1184" s="2" t="s">
        <v>537</v>
      </c>
      <c r="G1184" s="2" t="s">
        <v>985</v>
      </c>
      <c r="H1184" s="2" t="s">
        <v>11</v>
      </c>
      <c r="I1184" s="2">
        <v>7024819</v>
      </c>
      <c r="J1184" s="2" t="s">
        <v>144</v>
      </c>
      <c r="K1184" s="2" t="s">
        <v>145</v>
      </c>
    </row>
    <row r="1185" spans="1:11" x14ac:dyDescent="0.2">
      <c r="A1185" s="2">
        <v>1184</v>
      </c>
      <c r="B1185" s="2" t="s">
        <v>9</v>
      </c>
      <c r="C1185" s="2">
        <v>4</v>
      </c>
      <c r="D1185" s="2">
        <v>3</v>
      </c>
      <c r="E1185" s="2">
        <v>1</v>
      </c>
      <c r="F1185" s="2" t="s">
        <v>3012</v>
      </c>
      <c r="G1185" s="2" t="s">
        <v>34</v>
      </c>
      <c r="H1185" s="2" t="s">
        <v>11</v>
      </c>
      <c r="I1185" s="2">
        <v>5625109</v>
      </c>
      <c r="J1185" s="2" t="s">
        <v>706</v>
      </c>
      <c r="K1185" s="2" t="s">
        <v>707</v>
      </c>
    </row>
    <row r="1186" spans="1:11" x14ac:dyDescent="0.2">
      <c r="A1186" s="2">
        <v>1185</v>
      </c>
      <c r="B1186" s="2" t="s">
        <v>32</v>
      </c>
      <c r="C1186" s="2">
        <v>2</v>
      </c>
      <c r="D1186" s="2">
        <v>1</v>
      </c>
      <c r="E1186" s="2">
        <v>1</v>
      </c>
      <c r="F1186" s="2" t="s">
        <v>833</v>
      </c>
      <c r="G1186" s="2" t="s">
        <v>34</v>
      </c>
      <c r="H1186" s="2" t="s">
        <v>11</v>
      </c>
      <c r="I1186" s="2">
        <v>20125138</v>
      </c>
      <c r="J1186" s="2" t="s">
        <v>35</v>
      </c>
      <c r="K1186" s="2" t="s">
        <v>36</v>
      </c>
    </row>
    <row r="1187" spans="1:11" x14ac:dyDescent="0.2">
      <c r="A1187" s="2">
        <v>1186</v>
      </c>
      <c r="B1187" s="2" t="s">
        <v>92</v>
      </c>
      <c r="C1187" s="2">
        <v>2</v>
      </c>
      <c r="D1187" s="2">
        <v>1</v>
      </c>
      <c r="E1187" s="2">
        <v>1</v>
      </c>
      <c r="F1187" s="2" t="s">
        <v>10</v>
      </c>
      <c r="G1187" s="2" t="s">
        <v>159</v>
      </c>
      <c r="H1187" s="2" t="s">
        <v>11</v>
      </c>
      <c r="I1187" s="2">
        <v>10430504</v>
      </c>
      <c r="J1187" s="2" t="s">
        <v>12</v>
      </c>
      <c r="K1187" s="2" t="s">
        <v>13</v>
      </c>
    </row>
    <row r="1188" spans="1:11" x14ac:dyDescent="0.2">
      <c r="A1188" s="2">
        <v>1187</v>
      </c>
      <c r="B1188" s="2" t="s">
        <v>101</v>
      </c>
      <c r="C1188" s="2">
        <v>1</v>
      </c>
      <c r="D1188" s="2">
        <v>1</v>
      </c>
      <c r="E1188" s="2">
        <v>0</v>
      </c>
      <c r="F1188" s="2" t="s">
        <v>25</v>
      </c>
      <c r="G1188" s="2">
        <v>0</v>
      </c>
      <c r="H1188" s="2" t="s">
        <v>11</v>
      </c>
      <c r="I1188" s="2">
        <v>13549259</v>
      </c>
      <c r="J1188" s="2" t="s">
        <v>58</v>
      </c>
      <c r="K1188" s="2" t="s">
        <v>59</v>
      </c>
    </row>
    <row r="1189" spans="1:11" x14ac:dyDescent="0.2">
      <c r="A1189" s="2">
        <v>1188</v>
      </c>
      <c r="B1189" s="2" t="s">
        <v>24</v>
      </c>
      <c r="C1189" s="2">
        <v>1</v>
      </c>
      <c r="D1189" s="2">
        <v>1</v>
      </c>
      <c r="E1189" s="2">
        <v>0</v>
      </c>
      <c r="F1189" s="2" t="s">
        <v>2336</v>
      </c>
      <c r="G1189" s="2">
        <v>0</v>
      </c>
      <c r="H1189" s="2" t="s">
        <v>26</v>
      </c>
      <c r="I1189" s="2">
        <v>12743241</v>
      </c>
      <c r="J1189" s="2" t="s">
        <v>722</v>
      </c>
      <c r="K1189" s="2" t="s">
        <v>723</v>
      </c>
    </row>
    <row r="1190" spans="1:11" x14ac:dyDescent="0.2">
      <c r="A1190" s="2">
        <v>1189</v>
      </c>
      <c r="B1190" s="2" t="s">
        <v>143</v>
      </c>
      <c r="C1190" s="2">
        <v>2</v>
      </c>
      <c r="D1190" s="2">
        <v>1</v>
      </c>
      <c r="E1190" s="2">
        <v>1</v>
      </c>
      <c r="F1190" s="2" t="s">
        <v>123</v>
      </c>
      <c r="G1190" s="2" t="s">
        <v>124</v>
      </c>
      <c r="H1190" s="2" t="s">
        <v>11</v>
      </c>
      <c r="I1190" s="2">
        <v>5110772</v>
      </c>
      <c r="J1190" s="2" t="s">
        <v>1142</v>
      </c>
      <c r="K1190" s="2" t="s">
        <v>1143</v>
      </c>
    </row>
    <row r="1191" spans="1:11" x14ac:dyDescent="0.2">
      <c r="A1191" s="2">
        <v>1190</v>
      </c>
      <c r="B1191" s="2" t="s">
        <v>143</v>
      </c>
      <c r="C1191" s="2">
        <v>1</v>
      </c>
      <c r="D1191" s="2">
        <v>1</v>
      </c>
      <c r="E1191" s="2">
        <v>0</v>
      </c>
      <c r="F1191" s="2" t="s">
        <v>351</v>
      </c>
      <c r="G1191" s="2">
        <v>0</v>
      </c>
      <c r="H1191" s="2" t="s">
        <v>11</v>
      </c>
      <c r="I1191" s="2">
        <v>5596840</v>
      </c>
      <c r="J1191" s="2" t="s">
        <v>3862</v>
      </c>
      <c r="K1191" s="2" t="s">
        <v>3863</v>
      </c>
    </row>
    <row r="1192" spans="1:11" x14ac:dyDescent="0.2">
      <c r="A1192" s="2">
        <v>1191</v>
      </c>
      <c r="B1192" s="2" t="s">
        <v>50</v>
      </c>
      <c r="C1192" s="2">
        <v>1</v>
      </c>
      <c r="D1192" s="2">
        <v>1</v>
      </c>
      <c r="E1192" s="2">
        <v>0</v>
      </c>
      <c r="F1192" s="2" t="s">
        <v>25</v>
      </c>
      <c r="G1192" s="2">
        <v>0</v>
      </c>
      <c r="H1192" s="2" t="s">
        <v>11</v>
      </c>
      <c r="I1192" s="2">
        <v>4697345</v>
      </c>
      <c r="J1192" s="2" t="s">
        <v>196</v>
      </c>
      <c r="K1192" s="2" t="s">
        <v>197</v>
      </c>
    </row>
    <row r="1193" spans="1:11" x14ac:dyDescent="0.2">
      <c r="A1193" s="2">
        <v>1192</v>
      </c>
      <c r="B1193" s="2" t="s">
        <v>9</v>
      </c>
      <c r="C1193" s="2">
        <v>0</v>
      </c>
      <c r="D1193" s="2">
        <v>0</v>
      </c>
      <c r="E1193" s="2">
        <v>0</v>
      </c>
      <c r="F1193" s="2">
        <v>0</v>
      </c>
      <c r="G1193" s="2">
        <v>0</v>
      </c>
      <c r="H1193" s="2" t="s">
        <v>26</v>
      </c>
      <c r="I1193" s="2">
        <v>5889032</v>
      </c>
      <c r="J1193" s="2" t="s">
        <v>1730</v>
      </c>
      <c r="K1193" s="2" t="s">
        <v>1731</v>
      </c>
    </row>
    <row r="1194" spans="1:11" x14ac:dyDescent="0.2">
      <c r="A1194" s="2">
        <v>1193</v>
      </c>
      <c r="B1194" s="2" t="s">
        <v>9</v>
      </c>
      <c r="C1194" s="2">
        <v>2</v>
      </c>
      <c r="D1194" s="2">
        <v>0</v>
      </c>
      <c r="E1194" s="2">
        <v>2</v>
      </c>
      <c r="F1194" s="2">
        <v>0</v>
      </c>
      <c r="G1194" s="2" t="s">
        <v>2497</v>
      </c>
      <c r="H1194" s="2" t="s">
        <v>26</v>
      </c>
      <c r="I1194" s="2">
        <v>23777179</v>
      </c>
      <c r="J1194" s="2" t="s">
        <v>3873</v>
      </c>
      <c r="K1194" s="2" t="s">
        <v>3874</v>
      </c>
    </row>
    <row r="1195" spans="1:11" x14ac:dyDescent="0.2">
      <c r="A1195" s="2">
        <v>1194</v>
      </c>
      <c r="B1195" s="2" t="s">
        <v>105</v>
      </c>
      <c r="C1195" s="2">
        <v>1</v>
      </c>
      <c r="D1195" s="2">
        <v>1</v>
      </c>
      <c r="E1195" s="2">
        <v>0</v>
      </c>
      <c r="F1195" s="2" t="s">
        <v>93</v>
      </c>
      <c r="G1195" s="2">
        <v>0</v>
      </c>
      <c r="H1195" s="2" t="s">
        <v>11</v>
      </c>
      <c r="I1195" s="2">
        <v>7725268</v>
      </c>
      <c r="J1195" s="2" t="s">
        <v>233</v>
      </c>
      <c r="K1195" s="2" t="s">
        <v>234</v>
      </c>
    </row>
    <row r="1196" spans="1:11" x14ac:dyDescent="0.2">
      <c r="A1196" s="2">
        <v>1195</v>
      </c>
      <c r="B1196" s="2" t="s">
        <v>64</v>
      </c>
      <c r="C1196" s="2">
        <v>1</v>
      </c>
      <c r="D1196" s="2">
        <v>1</v>
      </c>
      <c r="E1196" s="2">
        <v>0</v>
      </c>
      <c r="F1196" s="2" t="s">
        <v>25</v>
      </c>
      <c r="G1196" s="2">
        <v>0</v>
      </c>
      <c r="H1196" s="2" t="s">
        <v>11</v>
      </c>
      <c r="I1196" s="2">
        <v>8470572</v>
      </c>
      <c r="J1196" s="2" t="s">
        <v>301</v>
      </c>
      <c r="K1196" s="2" t="s">
        <v>302</v>
      </c>
    </row>
    <row r="1197" spans="1:11" x14ac:dyDescent="0.2">
      <c r="A1197" s="2">
        <v>1196</v>
      </c>
      <c r="B1197" s="2" t="s">
        <v>77</v>
      </c>
      <c r="C1197" s="2">
        <v>1</v>
      </c>
      <c r="D1197" s="2">
        <v>1</v>
      </c>
      <c r="E1197" s="2">
        <v>0</v>
      </c>
      <c r="F1197" s="2" t="s">
        <v>25</v>
      </c>
      <c r="G1197" s="2">
        <v>0</v>
      </c>
      <c r="H1197" s="2" t="s">
        <v>11</v>
      </c>
      <c r="I1197" s="2">
        <v>13041214</v>
      </c>
      <c r="J1197" s="2" t="s">
        <v>27</v>
      </c>
      <c r="K1197" s="2" t="s">
        <v>28</v>
      </c>
    </row>
    <row r="1198" spans="1:11" x14ac:dyDescent="0.2">
      <c r="A1198" s="2">
        <v>1197</v>
      </c>
      <c r="B1198" s="2" t="s">
        <v>9</v>
      </c>
      <c r="C1198" s="2">
        <v>2</v>
      </c>
      <c r="D1198" s="2">
        <v>1</v>
      </c>
      <c r="E1198" s="2">
        <v>1</v>
      </c>
      <c r="F1198" s="2" t="s">
        <v>106</v>
      </c>
      <c r="G1198" s="2" t="s">
        <v>34</v>
      </c>
      <c r="H1198" s="2" t="s">
        <v>11</v>
      </c>
      <c r="I1198" s="2">
        <v>14446925</v>
      </c>
      <c r="J1198" s="2" t="s">
        <v>45</v>
      </c>
      <c r="K1198" s="2" t="s">
        <v>46</v>
      </c>
    </row>
    <row r="1199" spans="1:11" x14ac:dyDescent="0.2">
      <c r="A1199" s="2">
        <v>1198</v>
      </c>
      <c r="B1199" s="2" t="s">
        <v>85</v>
      </c>
      <c r="C1199" s="2">
        <v>2</v>
      </c>
      <c r="D1199" s="2">
        <v>1</v>
      </c>
      <c r="E1199" s="2">
        <v>1</v>
      </c>
      <c r="F1199" s="2" t="s">
        <v>467</v>
      </c>
      <c r="G1199" s="2" t="s">
        <v>34</v>
      </c>
      <c r="H1199" s="2" t="s">
        <v>11</v>
      </c>
      <c r="I1199" s="2">
        <v>4157011</v>
      </c>
      <c r="J1199" s="2" t="s">
        <v>363</v>
      </c>
      <c r="K1199" s="2" t="s">
        <v>364</v>
      </c>
    </row>
    <row r="1200" spans="1:11" x14ac:dyDescent="0.2">
      <c r="A1200" s="2">
        <v>1199</v>
      </c>
      <c r="B1200" s="2" t="s">
        <v>92</v>
      </c>
      <c r="C1200" s="2">
        <v>2</v>
      </c>
      <c r="D1200" s="2">
        <v>1</v>
      </c>
      <c r="E1200" s="2">
        <v>1</v>
      </c>
      <c r="F1200" s="2" t="s">
        <v>524</v>
      </c>
      <c r="G1200" s="2" t="s">
        <v>34</v>
      </c>
      <c r="H1200" s="2" t="s">
        <v>11</v>
      </c>
      <c r="I1200" s="2">
        <v>13768627</v>
      </c>
      <c r="J1200" s="2" t="s">
        <v>35</v>
      </c>
      <c r="K1200" s="2" t="s">
        <v>36</v>
      </c>
    </row>
    <row r="1201" spans="1:11" x14ac:dyDescent="0.2">
      <c r="A1201" s="2">
        <v>1200</v>
      </c>
      <c r="B1201" s="2" t="s">
        <v>77</v>
      </c>
      <c r="C1201" s="2">
        <v>2</v>
      </c>
      <c r="D1201" s="2">
        <v>1</v>
      </c>
      <c r="E1201" s="2">
        <v>1</v>
      </c>
      <c r="F1201" s="2" t="s">
        <v>123</v>
      </c>
      <c r="G1201" s="2" t="s">
        <v>124</v>
      </c>
      <c r="H1201" s="2" t="s">
        <v>11</v>
      </c>
      <c r="I1201" s="2">
        <v>17133005</v>
      </c>
      <c r="J1201" s="2" t="s">
        <v>125</v>
      </c>
      <c r="K1201" s="2" t="s">
        <v>126</v>
      </c>
    </row>
    <row r="1202" spans="1:11" x14ac:dyDescent="0.2">
      <c r="A1202" s="2">
        <v>1201</v>
      </c>
      <c r="B1202" s="2" t="s">
        <v>101</v>
      </c>
      <c r="C1202" s="2">
        <v>2</v>
      </c>
      <c r="D1202" s="2">
        <v>1</v>
      </c>
      <c r="E1202" s="2">
        <v>1</v>
      </c>
      <c r="F1202" s="2" t="s">
        <v>467</v>
      </c>
      <c r="G1202" s="2" t="s">
        <v>34</v>
      </c>
      <c r="H1202" s="2" t="s">
        <v>11</v>
      </c>
      <c r="I1202" s="2">
        <v>9065563</v>
      </c>
      <c r="J1202" s="2" t="s">
        <v>45</v>
      </c>
      <c r="K1202" s="2" t="s">
        <v>46</v>
      </c>
    </row>
    <row r="1203" spans="1:11" x14ac:dyDescent="0.2">
      <c r="A1203" s="2">
        <v>1202</v>
      </c>
      <c r="B1203" s="2" t="s">
        <v>101</v>
      </c>
      <c r="C1203" s="2">
        <v>2</v>
      </c>
      <c r="D1203" s="2">
        <v>1</v>
      </c>
      <c r="E1203" s="2">
        <v>1</v>
      </c>
      <c r="F1203" s="2" t="s">
        <v>44</v>
      </c>
      <c r="G1203" s="2" t="s">
        <v>34</v>
      </c>
      <c r="H1203" s="2" t="s">
        <v>11</v>
      </c>
      <c r="I1203" s="2">
        <v>5915535</v>
      </c>
      <c r="J1203" s="2" t="s">
        <v>141</v>
      </c>
      <c r="K1203" s="2" t="s">
        <v>142</v>
      </c>
    </row>
    <row r="1204" spans="1:11" x14ac:dyDescent="0.2">
      <c r="A1204" s="2">
        <v>1203</v>
      </c>
      <c r="B1204" s="2" t="s">
        <v>9</v>
      </c>
      <c r="C1204" s="2">
        <v>0</v>
      </c>
      <c r="D1204" s="2">
        <v>0</v>
      </c>
      <c r="E1204" s="2">
        <v>0</v>
      </c>
      <c r="F1204" s="2">
        <v>0</v>
      </c>
      <c r="G1204" s="2">
        <v>0</v>
      </c>
      <c r="H1204" s="2" t="s">
        <v>26</v>
      </c>
      <c r="I1204" s="2">
        <v>4801370</v>
      </c>
      <c r="J1204" s="2" t="s">
        <v>828</v>
      </c>
      <c r="K1204" s="2" t="s">
        <v>829</v>
      </c>
    </row>
    <row r="1205" spans="1:11" x14ac:dyDescent="0.2">
      <c r="A1205" s="2">
        <v>1204</v>
      </c>
      <c r="B1205" s="2" t="s">
        <v>582</v>
      </c>
      <c r="C1205" s="2">
        <v>0</v>
      </c>
      <c r="D1205" s="2">
        <v>0</v>
      </c>
      <c r="E1205" s="2">
        <v>0</v>
      </c>
      <c r="F1205" s="2">
        <v>0</v>
      </c>
      <c r="G1205" s="2">
        <v>0</v>
      </c>
      <c r="H1205" s="2" t="s">
        <v>11</v>
      </c>
      <c r="I1205" s="2">
        <v>6108911</v>
      </c>
      <c r="J1205" s="2" t="s">
        <v>3908</v>
      </c>
      <c r="K1205" s="2" t="s">
        <v>3909</v>
      </c>
    </row>
    <row r="1206" spans="1:11" x14ac:dyDescent="0.2">
      <c r="A1206" s="2">
        <v>1205</v>
      </c>
      <c r="B1206" s="2" t="s">
        <v>92</v>
      </c>
      <c r="C1206" s="2">
        <v>2</v>
      </c>
      <c r="D1206" s="2">
        <v>1</v>
      </c>
      <c r="E1206" s="2">
        <v>1</v>
      </c>
      <c r="F1206" s="2" t="s">
        <v>341</v>
      </c>
      <c r="G1206" s="2" t="s">
        <v>34</v>
      </c>
      <c r="H1206" s="2" t="s">
        <v>11</v>
      </c>
      <c r="I1206" s="2">
        <v>7641907</v>
      </c>
      <c r="J1206" s="2" t="s">
        <v>2715</v>
      </c>
      <c r="K1206" s="2" t="s">
        <v>2716</v>
      </c>
    </row>
    <row r="1207" spans="1:11" x14ac:dyDescent="0.2">
      <c r="A1207" s="2">
        <v>1206</v>
      </c>
      <c r="B1207" s="2" t="s">
        <v>17</v>
      </c>
      <c r="C1207" s="2">
        <v>2</v>
      </c>
      <c r="D1207" s="2">
        <v>1</v>
      </c>
      <c r="E1207" s="2">
        <v>1</v>
      </c>
      <c r="F1207" s="2" t="s">
        <v>123</v>
      </c>
      <c r="G1207" s="2" t="s">
        <v>124</v>
      </c>
      <c r="H1207" s="2" t="s">
        <v>11</v>
      </c>
      <c r="I1207" s="2">
        <v>4156984</v>
      </c>
      <c r="J1207" s="2" t="s">
        <v>125</v>
      </c>
      <c r="K1207" s="2" t="s">
        <v>126</v>
      </c>
    </row>
    <row r="1208" spans="1:11" x14ac:dyDescent="0.2">
      <c r="A1208" s="2">
        <v>1207</v>
      </c>
      <c r="B1208" s="2" t="s">
        <v>9</v>
      </c>
      <c r="C1208" s="2">
        <v>2</v>
      </c>
      <c r="D1208" s="2">
        <v>1</v>
      </c>
      <c r="E1208" s="2">
        <v>1</v>
      </c>
      <c r="F1208" s="2" t="s">
        <v>537</v>
      </c>
      <c r="G1208" s="2" t="s">
        <v>52</v>
      </c>
      <c r="H1208" s="2" t="s">
        <v>11</v>
      </c>
      <c r="I1208" s="2">
        <v>20055786</v>
      </c>
      <c r="J1208" s="2" t="s">
        <v>3919</v>
      </c>
      <c r="K1208" s="2" t="s">
        <v>3920</v>
      </c>
    </row>
    <row r="1209" spans="1:11" x14ac:dyDescent="0.2">
      <c r="A1209" s="2">
        <v>1208</v>
      </c>
      <c r="B1209" s="2" t="s">
        <v>101</v>
      </c>
      <c r="C1209" s="2">
        <v>2</v>
      </c>
      <c r="D1209" s="2">
        <v>1</v>
      </c>
      <c r="E1209" s="2">
        <v>1</v>
      </c>
      <c r="F1209" s="2" t="s">
        <v>44</v>
      </c>
      <c r="G1209" s="2" t="s">
        <v>34</v>
      </c>
      <c r="H1209" s="2" t="s">
        <v>11</v>
      </c>
      <c r="I1209" s="2">
        <v>4885645</v>
      </c>
      <c r="J1209" s="2" t="s">
        <v>233</v>
      </c>
      <c r="K1209" s="2" t="s">
        <v>234</v>
      </c>
    </row>
    <row r="1210" spans="1:11" x14ac:dyDescent="0.2">
      <c r="A1210" s="2">
        <v>1209</v>
      </c>
      <c r="B1210" s="2" t="s">
        <v>64</v>
      </c>
      <c r="C1210" s="2">
        <v>1</v>
      </c>
      <c r="D1210" s="2">
        <v>0</v>
      </c>
      <c r="E1210" s="2">
        <v>1</v>
      </c>
      <c r="F1210" s="2">
        <v>0</v>
      </c>
      <c r="G1210" s="2" t="s">
        <v>206</v>
      </c>
      <c r="H1210" s="2" t="s">
        <v>11</v>
      </c>
      <c r="I1210" s="2">
        <v>7057501</v>
      </c>
      <c r="J1210" s="2" t="s">
        <v>2844</v>
      </c>
      <c r="K1210" s="2" t="s">
        <v>2845</v>
      </c>
    </row>
    <row r="1211" spans="1:11" x14ac:dyDescent="0.2">
      <c r="A1211" s="2">
        <v>1210</v>
      </c>
      <c r="B1211" s="2" t="s">
        <v>243</v>
      </c>
      <c r="C1211" s="2">
        <v>1</v>
      </c>
      <c r="D1211" s="2">
        <v>1</v>
      </c>
      <c r="E1211" s="2">
        <v>0</v>
      </c>
      <c r="F1211" s="2" t="s">
        <v>93</v>
      </c>
      <c r="G1211" s="2">
        <v>0</v>
      </c>
      <c r="H1211" s="2" t="s">
        <v>11</v>
      </c>
      <c r="I1211" s="2">
        <v>4198005</v>
      </c>
      <c r="J1211" s="2" t="s">
        <v>3590</v>
      </c>
      <c r="K1211" s="2" t="s">
        <v>3591</v>
      </c>
    </row>
    <row r="1212" spans="1:11" x14ac:dyDescent="0.2">
      <c r="A1212" s="2">
        <v>1211</v>
      </c>
      <c r="B1212" s="2" t="s">
        <v>92</v>
      </c>
      <c r="C1212" s="2">
        <v>2</v>
      </c>
      <c r="D1212" s="2">
        <v>1</v>
      </c>
      <c r="E1212" s="2">
        <v>1</v>
      </c>
      <c r="F1212" s="2" t="s">
        <v>106</v>
      </c>
      <c r="G1212" s="2" t="s">
        <v>34</v>
      </c>
      <c r="H1212" s="2" t="s">
        <v>11</v>
      </c>
      <c r="I1212" s="2">
        <v>7440982</v>
      </c>
      <c r="J1212" s="2" t="s">
        <v>35</v>
      </c>
      <c r="K1212" s="2" t="s">
        <v>36</v>
      </c>
    </row>
    <row r="1213" spans="1:11" x14ac:dyDescent="0.2">
      <c r="A1213" s="2">
        <v>1212</v>
      </c>
      <c r="B1213" s="2" t="s">
        <v>101</v>
      </c>
      <c r="C1213" s="2">
        <v>2</v>
      </c>
      <c r="D1213" s="2">
        <v>1</v>
      </c>
      <c r="E1213" s="2">
        <v>1</v>
      </c>
      <c r="F1213" s="2" t="s">
        <v>668</v>
      </c>
      <c r="G1213" s="2" t="s">
        <v>34</v>
      </c>
      <c r="H1213" s="2" t="s">
        <v>11</v>
      </c>
      <c r="I1213" s="2">
        <v>12462492</v>
      </c>
      <c r="J1213" s="2" t="s">
        <v>669</v>
      </c>
      <c r="K1213" s="2" t="s">
        <v>670</v>
      </c>
    </row>
    <row r="1214" spans="1:11" x14ac:dyDescent="0.2">
      <c r="A1214" s="2">
        <v>1213</v>
      </c>
      <c r="B1214" s="2" t="s">
        <v>9</v>
      </c>
      <c r="C1214" s="2">
        <v>2</v>
      </c>
      <c r="D1214" s="2">
        <v>1</v>
      </c>
      <c r="E1214" s="2">
        <v>1</v>
      </c>
      <c r="F1214" s="2" t="s">
        <v>668</v>
      </c>
      <c r="G1214" s="2" t="s">
        <v>34</v>
      </c>
      <c r="H1214" s="2" t="s">
        <v>11</v>
      </c>
      <c r="I1214" s="2">
        <v>6147124</v>
      </c>
      <c r="J1214" s="2" t="s">
        <v>669</v>
      </c>
      <c r="K1214" s="2" t="s">
        <v>670</v>
      </c>
    </row>
    <row r="1215" spans="1:11" x14ac:dyDescent="0.2">
      <c r="A1215" s="2">
        <v>1214</v>
      </c>
      <c r="B1215" s="2" t="s">
        <v>85</v>
      </c>
      <c r="C1215" s="2">
        <v>2</v>
      </c>
      <c r="D1215" s="2">
        <v>1</v>
      </c>
      <c r="E1215" s="2">
        <v>1</v>
      </c>
      <c r="F1215" s="2" t="s">
        <v>668</v>
      </c>
      <c r="G1215" s="2" t="s">
        <v>34</v>
      </c>
      <c r="H1215" s="2" t="s">
        <v>11</v>
      </c>
      <c r="I1215" s="2">
        <v>13046591</v>
      </c>
      <c r="J1215" s="2" t="s">
        <v>669</v>
      </c>
      <c r="K1215" s="2" t="s">
        <v>670</v>
      </c>
    </row>
    <row r="1216" spans="1:11" x14ac:dyDescent="0.2">
      <c r="A1216" s="2">
        <v>1215</v>
      </c>
      <c r="B1216" s="2" t="s">
        <v>9</v>
      </c>
      <c r="C1216" s="2">
        <v>2</v>
      </c>
      <c r="D1216" s="2">
        <v>1</v>
      </c>
      <c r="E1216" s="2">
        <v>1</v>
      </c>
      <c r="F1216" s="2" t="s">
        <v>668</v>
      </c>
      <c r="G1216" s="2" t="s">
        <v>34</v>
      </c>
      <c r="H1216" s="2" t="s">
        <v>11</v>
      </c>
      <c r="I1216" s="2">
        <v>6954896</v>
      </c>
      <c r="J1216" s="2" t="s">
        <v>669</v>
      </c>
      <c r="K1216" s="2" t="s">
        <v>670</v>
      </c>
    </row>
    <row r="1217" spans="1:11" x14ac:dyDescent="0.2">
      <c r="A1217" s="2">
        <v>1216</v>
      </c>
      <c r="B1217" s="2" t="s">
        <v>77</v>
      </c>
      <c r="C1217" s="2">
        <v>2</v>
      </c>
      <c r="D1217" s="2">
        <v>1</v>
      </c>
      <c r="E1217" s="2">
        <v>1</v>
      </c>
      <c r="F1217" s="2" t="s">
        <v>668</v>
      </c>
      <c r="G1217" s="2" t="s">
        <v>34</v>
      </c>
      <c r="H1217" s="2" t="s">
        <v>11</v>
      </c>
      <c r="I1217" s="2">
        <v>12462492</v>
      </c>
      <c r="J1217" s="2" t="s">
        <v>669</v>
      </c>
      <c r="K1217" s="2" t="s">
        <v>670</v>
      </c>
    </row>
    <row r="1218" spans="1:11" x14ac:dyDescent="0.2">
      <c r="A1218" s="2">
        <v>1217</v>
      </c>
      <c r="B1218" s="2" t="s">
        <v>212</v>
      </c>
      <c r="C1218" s="2">
        <v>3</v>
      </c>
      <c r="D1218" s="2">
        <v>2</v>
      </c>
      <c r="E1218" s="2">
        <v>1</v>
      </c>
      <c r="F1218" s="2" t="s">
        <v>3947</v>
      </c>
      <c r="G1218" s="2" t="s">
        <v>34</v>
      </c>
      <c r="H1218" s="2" t="s">
        <v>11</v>
      </c>
      <c r="I1218" s="2">
        <v>12557524</v>
      </c>
      <c r="J1218" s="2" t="s">
        <v>669</v>
      </c>
      <c r="K1218" s="2" t="s">
        <v>670</v>
      </c>
    </row>
    <row r="1219" spans="1:11" x14ac:dyDescent="0.2">
      <c r="A1219" s="2">
        <v>1218</v>
      </c>
      <c r="B1219" s="2" t="s">
        <v>9</v>
      </c>
      <c r="C1219" s="2">
        <v>2</v>
      </c>
      <c r="D1219" s="2">
        <v>2</v>
      </c>
      <c r="E1219" s="2">
        <v>0</v>
      </c>
      <c r="F1219" s="2" t="s">
        <v>3951</v>
      </c>
      <c r="G1219" s="2">
        <v>0</v>
      </c>
      <c r="H1219" s="2" t="s">
        <v>11</v>
      </c>
      <c r="I1219" s="2">
        <v>8853464</v>
      </c>
      <c r="J1219" s="2" t="s">
        <v>863</v>
      </c>
      <c r="K1219" s="2" t="s">
        <v>864</v>
      </c>
    </row>
    <row r="1220" spans="1:11" x14ac:dyDescent="0.2">
      <c r="A1220" s="2">
        <v>1219</v>
      </c>
      <c r="B1220" s="2" t="s">
        <v>101</v>
      </c>
      <c r="C1220" s="2">
        <v>2</v>
      </c>
      <c r="D1220" s="2">
        <v>2</v>
      </c>
      <c r="E1220" s="2">
        <v>0</v>
      </c>
      <c r="F1220" s="2" t="s">
        <v>700</v>
      </c>
      <c r="G1220" s="2">
        <v>0</v>
      </c>
      <c r="H1220" s="2" t="s">
        <v>11</v>
      </c>
      <c r="I1220" s="2">
        <v>5657112</v>
      </c>
      <c r="J1220" s="2" t="s">
        <v>701</v>
      </c>
      <c r="K1220" s="2" t="s">
        <v>702</v>
      </c>
    </row>
    <row r="1221" spans="1:11" x14ac:dyDescent="0.2">
      <c r="A1221" s="2">
        <v>1220</v>
      </c>
      <c r="B1221" s="2" t="s">
        <v>64</v>
      </c>
      <c r="C1221" s="2">
        <v>1</v>
      </c>
      <c r="D1221" s="2">
        <v>1</v>
      </c>
      <c r="E1221" s="2">
        <v>0</v>
      </c>
      <c r="F1221" s="2" t="s">
        <v>25</v>
      </c>
      <c r="G1221" s="2">
        <v>0</v>
      </c>
      <c r="H1221" s="2" t="s">
        <v>11</v>
      </c>
      <c r="I1221" s="2">
        <v>3701645</v>
      </c>
      <c r="J1221" s="2" t="s">
        <v>27</v>
      </c>
      <c r="K1221" s="2" t="s">
        <v>28</v>
      </c>
    </row>
    <row r="1222" spans="1:11" x14ac:dyDescent="0.2">
      <c r="A1222" s="2">
        <v>1221</v>
      </c>
      <c r="B1222" s="2" t="s">
        <v>17</v>
      </c>
      <c r="C1222" s="2">
        <v>1</v>
      </c>
      <c r="D1222" s="2">
        <v>1</v>
      </c>
      <c r="E1222" s="2">
        <v>0</v>
      </c>
      <c r="F1222" s="2" t="s">
        <v>123</v>
      </c>
      <c r="G1222" s="2">
        <v>0</v>
      </c>
      <c r="H1222" s="2" t="s">
        <v>11</v>
      </c>
      <c r="I1222" s="2">
        <v>3867818</v>
      </c>
      <c r="J1222" s="2" t="s">
        <v>125</v>
      </c>
      <c r="K1222" s="2" t="s">
        <v>126</v>
      </c>
    </row>
    <row r="1223" spans="1:11" x14ac:dyDescent="0.2">
      <c r="A1223" s="2">
        <v>1222</v>
      </c>
      <c r="B1223" s="2" t="s">
        <v>64</v>
      </c>
      <c r="C1223" s="2">
        <v>2</v>
      </c>
      <c r="D1223" s="2">
        <v>1</v>
      </c>
      <c r="E1223" s="2">
        <v>1</v>
      </c>
      <c r="F1223" s="2" t="s">
        <v>106</v>
      </c>
      <c r="G1223" s="2" t="s">
        <v>34</v>
      </c>
      <c r="H1223" s="2" t="s">
        <v>11</v>
      </c>
      <c r="I1223" s="2">
        <v>18570723</v>
      </c>
      <c r="J1223" s="2" t="s">
        <v>706</v>
      </c>
      <c r="K1223" s="2" t="s">
        <v>707</v>
      </c>
    </row>
    <row r="1224" spans="1:11" x14ac:dyDescent="0.2">
      <c r="A1224" s="2">
        <v>1223</v>
      </c>
      <c r="B1224" s="2" t="s">
        <v>9</v>
      </c>
      <c r="C1224" s="2">
        <v>3</v>
      </c>
      <c r="D1224" s="2">
        <v>2</v>
      </c>
      <c r="E1224" s="2">
        <v>1</v>
      </c>
      <c r="F1224" s="2" t="s">
        <v>40</v>
      </c>
      <c r="G1224" s="2" t="s">
        <v>34</v>
      </c>
      <c r="H1224" s="2" t="s">
        <v>11</v>
      </c>
      <c r="I1224" s="2">
        <v>17330154</v>
      </c>
      <c r="J1224" s="2" t="s">
        <v>141</v>
      </c>
      <c r="K1224" s="2" t="s">
        <v>142</v>
      </c>
    </row>
    <row r="1225" spans="1:11" x14ac:dyDescent="0.2">
      <c r="A1225" s="2">
        <v>1224</v>
      </c>
      <c r="B1225" s="2" t="s">
        <v>9</v>
      </c>
      <c r="C1225" s="2">
        <v>1</v>
      </c>
      <c r="D1225" s="2">
        <v>0</v>
      </c>
      <c r="E1225" s="2">
        <v>1</v>
      </c>
      <c r="F1225" s="2">
        <v>0</v>
      </c>
      <c r="G1225" s="2" t="s">
        <v>52</v>
      </c>
      <c r="H1225" s="2" t="s">
        <v>11</v>
      </c>
      <c r="I1225" s="2">
        <v>5010818</v>
      </c>
      <c r="J1225" s="2" t="s">
        <v>1566</v>
      </c>
      <c r="K1225" s="2" t="s">
        <v>1567</v>
      </c>
    </row>
    <row r="1226" spans="1:11" x14ac:dyDescent="0.2">
      <c r="A1226" s="2">
        <v>1225</v>
      </c>
      <c r="B1226" s="2" t="s">
        <v>212</v>
      </c>
      <c r="C1226" s="2">
        <v>2</v>
      </c>
      <c r="D1226" s="2">
        <v>2</v>
      </c>
      <c r="E1226" s="2">
        <v>0</v>
      </c>
      <c r="F1226" s="2" t="s">
        <v>3966</v>
      </c>
      <c r="G1226" s="2">
        <v>0</v>
      </c>
      <c r="H1226" s="2" t="s">
        <v>11</v>
      </c>
      <c r="I1226" s="2">
        <v>5204664</v>
      </c>
      <c r="J1226" s="2" t="s">
        <v>3967</v>
      </c>
      <c r="K1226" s="2" t="s">
        <v>3968</v>
      </c>
    </row>
    <row r="1227" spans="1:11" x14ac:dyDescent="0.2">
      <c r="A1227" s="2">
        <v>1226</v>
      </c>
      <c r="B1227" s="2" t="s">
        <v>101</v>
      </c>
      <c r="C1227" s="2">
        <v>2</v>
      </c>
      <c r="D1227" s="2">
        <v>1</v>
      </c>
      <c r="E1227" s="2">
        <v>1</v>
      </c>
      <c r="F1227" s="2" t="s">
        <v>51</v>
      </c>
      <c r="G1227" s="2" t="s">
        <v>79</v>
      </c>
      <c r="H1227" s="2" t="s">
        <v>11</v>
      </c>
      <c r="I1227" s="2">
        <v>4874512</v>
      </c>
      <c r="J1227" s="2" t="s">
        <v>3972</v>
      </c>
      <c r="K1227" s="2" t="s">
        <v>3973</v>
      </c>
    </row>
    <row r="1228" spans="1:11" x14ac:dyDescent="0.2">
      <c r="A1228" s="2">
        <v>1227</v>
      </c>
      <c r="B1228" s="2" t="s">
        <v>9</v>
      </c>
      <c r="C1228" s="2">
        <v>2</v>
      </c>
      <c r="D1228" s="2">
        <v>1</v>
      </c>
      <c r="E1228" s="2">
        <v>1</v>
      </c>
      <c r="F1228" s="2" t="s">
        <v>351</v>
      </c>
      <c r="G1228" s="2" t="s">
        <v>594</v>
      </c>
      <c r="H1228" s="2" t="s">
        <v>11</v>
      </c>
      <c r="I1228" s="2">
        <v>5885956</v>
      </c>
      <c r="J1228" s="2" t="s">
        <v>3977</v>
      </c>
      <c r="K1228" s="2" t="s">
        <v>3978</v>
      </c>
    </row>
    <row r="1229" spans="1:11" x14ac:dyDescent="0.2">
      <c r="A1229" s="2">
        <v>1228</v>
      </c>
      <c r="B1229" s="2" t="s">
        <v>85</v>
      </c>
      <c r="C1229" s="2">
        <v>2</v>
      </c>
      <c r="D1229" s="2">
        <v>1</v>
      </c>
      <c r="E1229" s="2">
        <v>1</v>
      </c>
      <c r="F1229" s="2" t="s">
        <v>341</v>
      </c>
      <c r="G1229" s="2" t="s">
        <v>34</v>
      </c>
      <c r="H1229" s="2" t="s">
        <v>11</v>
      </c>
      <c r="I1229" s="2">
        <v>6112161</v>
      </c>
      <c r="J1229" s="2" t="s">
        <v>45</v>
      </c>
      <c r="K1229" s="2" t="s">
        <v>46</v>
      </c>
    </row>
    <row r="1230" spans="1:11" x14ac:dyDescent="0.2">
      <c r="A1230" s="2">
        <v>1229</v>
      </c>
      <c r="B1230" s="2" t="s">
        <v>101</v>
      </c>
      <c r="C1230" s="2">
        <v>2</v>
      </c>
      <c r="D1230" s="2">
        <v>1</v>
      </c>
      <c r="E1230" s="2">
        <v>1</v>
      </c>
      <c r="F1230" s="2" t="s">
        <v>44</v>
      </c>
      <c r="G1230" s="2" t="s">
        <v>34</v>
      </c>
      <c r="H1230" s="2" t="s">
        <v>11</v>
      </c>
      <c r="I1230" s="2">
        <v>17574050</v>
      </c>
      <c r="J1230" s="2" t="s">
        <v>141</v>
      </c>
      <c r="K1230" s="2" t="s">
        <v>142</v>
      </c>
    </row>
    <row r="1231" spans="1:11" x14ac:dyDescent="0.2">
      <c r="A1231" s="2">
        <v>1230</v>
      </c>
      <c r="B1231" s="2" t="s">
        <v>143</v>
      </c>
      <c r="C1231" s="2">
        <v>1</v>
      </c>
      <c r="D1231" s="2">
        <v>1</v>
      </c>
      <c r="E1231" s="2">
        <v>0</v>
      </c>
      <c r="F1231" s="2" t="s">
        <v>25</v>
      </c>
      <c r="G1231" s="2">
        <v>0</v>
      </c>
      <c r="H1231" s="2" t="s">
        <v>11</v>
      </c>
      <c r="I1231" s="2">
        <v>3995517</v>
      </c>
      <c r="J1231" s="2" t="s">
        <v>58</v>
      </c>
      <c r="K1231" s="2" t="s">
        <v>59</v>
      </c>
    </row>
    <row r="1232" spans="1:11" x14ac:dyDescent="0.2">
      <c r="A1232" s="2">
        <v>1231</v>
      </c>
      <c r="B1232" s="2" t="s">
        <v>32</v>
      </c>
      <c r="C1232" s="2">
        <v>1</v>
      </c>
      <c r="D1232" s="2">
        <v>1</v>
      </c>
      <c r="E1232" s="2">
        <v>0</v>
      </c>
      <c r="F1232" s="2" t="s">
        <v>25</v>
      </c>
      <c r="G1232" s="2">
        <v>0</v>
      </c>
      <c r="H1232" s="2" t="s">
        <v>11</v>
      </c>
      <c r="I1232" s="2">
        <v>5081370</v>
      </c>
      <c r="J1232" s="2" t="s">
        <v>3991</v>
      </c>
      <c r="K1232" s="2" t="s">
        <v>3992</v>
      </c>
    </row>
    <row r="1233" spans="1:11" x14ac:dyDescent="0.2">
      <c r="A1233" s="2">
        <v>1232</v>
      </c>
      <c r="B1233" s="2" t="s">
        <v>9</v>
      </c>
      <c r="C1233" s="2">
        <v>1</v>
      </c>
      <c r="D1233" s="2">
        <v>0</v>
      </c>
      <c r="E1233" s="2">
        <v>1</v>
      </c>
      <c r="F1233" s="2">
        <v>0</v>
      </c>
      <c r="G1233" s="2" t="s">
        <v>213</v>
      </c>
      <c r="H1233" s="2" t="s">
        <v>26</v>
      </c>
      <c r="I1233" s="2">
        <v>9838385</v>
      </c>
      <c r="J1233" s="2" t="s">
        <v>1780</v>
      </c>
      <c r="K1233" s="2" t="s">
        <v>1781</v>
      </c>
    </row>
    <row r="1234" spans="1:11" x14ac:dyDescent="0.2">
      <c r="A1234" s="2">
        <v>1233</v>
      </c>
      <c r="B1234" s="2" t="s">
        <v>9</v>
      </c>
      <c r="C1234" s="2">
        <v>3</v>
      </c>
      <c r="D1234" s="2">
        <v>1</v>
      </c>
      <c r="E1234" s="2">
        <v>2</v>
      </c>
      <c r="F1234" s="2" t="s">
        <v>351</v>
      </c>
      <c r="G1234" s="2" t="s">
        <v>2497</v>
      </c>
      <c r="H1234" s="2" t="s">
        <v>11</v>
      </c>
      <c r="I1234" s="2">
        <v>5296337</v>
      </c>
      <c r="J1234" s="2" t="s">
        <v>3862</v>
      </c>
      <c r="K1234" s="2" t="s">
        <v>3863</v>
      </c>
    </row>
    <row r="1235" spans="1:11" x14ac:dyDescent="0.2">
      <c r="A1235" s="2">
        <v>1234</v>
      </c>
      <c r="B1235" s="2" t="s">
        <v>85</v>
      </c>
      <c r="C1235" s="2">
        <v>1</v>
      </c>
      <c r="D1235" s="2">
        <v>1</v>
      </c>
      <c r="E1235" s="2">
        <v>0</v>
      </c>
      <c r="F1235" s="2" t="s">
        <v>822</v>
      </c>
      <c r="G1235" s="2">
        <v>0</v>
      </c>
      <c r="H1235" s="2" t="s">
        <v>26</v>
      </c>
      <c r="I1235" s="2">
        <v>5513014</v>
      </c>
      <c r="J1235" s="2" t="s">
        <v>722</v>
      </c>
      <c r="K1235" s="2" t="s">
        <v>723</v>
      </c>
    </row>
    <row r="1236" spans="1:11" x14ac:dyDescent="0.2">
      <c r="A1236" s="2">
        <v>1235</v>
      </c>
      <c r="B1236" s="2" t="s">
        <v>64</v>
      </c>
      <c r="C1236" s="2">
        <v>3</v>
      </c>
      <c r="D1236" s="2">
        <v>2</v>
      </c>
      <c r="E1236" s="2">
        <v>1</v>
      </c>
      <c r="F1236" s="2" t="s">
        <v>1411</v>
      </c>
      <c r="G1236" s="2" t="s">
        <v>34</v>
      </c>
      <c r="H1236" s="2" t="s">
        <v>11</v>
      </c>
      <c r="I1236" s="2">
        <v>6996736</v>
      </c>
      <c r="J1236" s="2" t="s">
        <v>1033</v>
      </c>
      <c r="K1236" s="2" t="s">
        <v>1034</v>
      </c>
    </row>
    <row r="1237" spans="1:11" x14ac:dyDescent="0.2">
      <c r="A1237" s="2">
        <v>1236</v>
      </c>
      <c r="B1237" s="2" t="s">
        <v>50</v>
      </c>
      <c r="C1237" s="2">
        <v>2</v>
      </c>
      <c r="D1237" s="2">
        <v>1</v>
      </c>
      <c r="E1237" s="2">
        <v>1</v>
      </c>
      <c r="F1237" s="2" t="s">
        <v>44</v>
      </c>
      <c r="G1237" s="2" t="s">
        <v>34</v>
      </c>
      <c r="H1237" s="2" t="s">
        <v>11</v>
      </c>
      <c r="I1237" s="2">
        <v>6207320</v>
      </c>
      <c r="J1237" s="2" t="s">
        <v>141</v>
      </c>
      <c r="K1237" s="2" t="s">
        <v>142</v>
      </c>
    </row>
    <row r="1238" spans="1:11" x14ac:dyDescent="0.2">
      <c r="A1238" s="2">
        <v>1237</v>
      </c>
      <c r="B1238" s="2" t="s">
        <v>9</v>
      </c>
      <c r="C1238" s="2">
        <v>0</v>
      </c>
      <c r="D1238" s="2">
        <v>0</v>
      </c>
      <c r="E1238" s="2">
        <v>0</v>
      </c>
      <c r="F1238" s="2">
        <v>0</v>
      </c>
      <c r="G1238" s="2">
        <v>0</v>
      </c>
      <c r="H1238" s="2" t="s">
        <v>11</v>
      </c>
      <c r="I1238" s="2">
        <v>18400563</v>
      </c>
      <c r="J1238" s="2" t="s">
        <v>828</v>
      </c>
      <c r="K1238" s="2" t="s">
        <v>829</v>
      </c>
    </row>
    <row r="1239" spans="1:11" x14ac:dyDescent="0.2">
      <c r="A1239" s="2">
        <v>1238</v>
      </c>
      <c r="B1239" s="2" t="s">
        <v>17</v>
      </c>
      <c r="C1239" s="2">
        <v>2</v>
      </c>
      <c r="D1239" s="2">
        <v>1</v>
      </c>
      <c r="E1239" s="2">
        <v>1</v>
      </c>
      <c r="F1239" s="2" t="s">
        <v>1032</v>
      </c>
      <c r="G1239" s="2" t="s">
        <v>34</v>
      </c>
      <c r="H1239" s="2" t="s">
        <v>11</v>
      </c>
      <c r="I1239" s="2">
        <v>13894001</v>
      </c>
      <c r="J1239" s="2" t="s">
        <v>2649</v>
      </c>
      <c r="K1239" s="2" t="s">
        <v>2650</v>
      </c>
    </row>
    <row r="1240" spans="1:11" x14ac:dyDescent="0.2">
      <c r="A1240" s="2">
        <v>1239</v>
      </c>
      <c r="B1240" s="2" t="s">
        <v>143</v>
      </c>
      <c r="C1240" s="2">
        <v>0</v>
      </c>
      <c r="D1240" s="2">
        <v>0</v>
      </c>
      <c r="E1240" s="2">
        <v>0</v>
      </c>
      <c r="F1240" s="2">
        <v>0</v>
      </c>
      <c r="G1240" s="2">
        <v>0</v>
      </c>
      <c r="H1240" s="2" t="s">
        <v>11</v>
      </c>
      <c r="I1240" s="2">
        <v>9648018</v>
      </c>
      <c r="J1240" s="2" t="s">
        <v>1374</v>
      </c>
      <c r="K1240" s="2" t="s">
        <v>1375</v>
      </c>
    </row>
    <row r="1241" spans="1:11" x14ac:dyDescent="0.2">
      <c r="A1241" s="2">
        <v>1240</v>
      </c>
      <c r="B1241" s="2" t="s">
        <v>212</v>
      </c>
      <c r="C1241" s="2">
        <v>1</v>
      </c>
      <c r="D1241" s="2">
        <v>1</v>
      </c>
      <c r="E1241" s="2">
        <v>0</v>
      </c>
      <c r="F1241" s="2" t="s">
        <v>25</v>
      </c>
      <c r="G1241" s="2">
        <v>0</v>
      </c>
      <c r="H1241" s="2" t="s">
        <v>11</v>
      </c>
      <c r="I1241" s="2">
        <v>4749022</v>
      </c>
      <c r="J1241" s="2" t="s">
        <v>4016</v>
      </c>
      <c r="K1241" s="2" t="s">
        <v>4017</v>
      </c>
    </row>
    <row r="1242" spans="1:11" x14ac:dyDescent="0.2">
      <c r="A1242" s="2">
        <v>1241</v>
      </c>
      <c r="B1242" s="2" t="s">
        <v>9</v>
      </c>
      <c r="C1242" s="2">
        <v>2</v>
      </c>
      <c r="D1242" s="2">
        <v>2</v>
      </c>
      <c r="E1242" s="2">
        <v>0</v>
      </c>
      <c r="F1242" s="2" t="s">
        <v>71</v>
      </c>
      <c r="G1242" s="2">
        <v>0</v>
      </c>
      <c r="H1242" s="2" t="s">
        <v>11</v>
      </c>
      <c r="I1242" s="2">
        <v>5362016</v>
      </c>
      <c r="J1242" s="2" t="s">
        <v>927</v>
      </c>
      <c r="K1242" s="2" t="s">
        <v>928</v>
      </c>
    </row>
    <row r="1243" spans="1:11" x14ac:dyDescent="0.2">
      <c r="A1243" s="2">
        <v>1242</v>
      </c>
      <c r="B1243" s="2" t="s">
        <v>77</v>
      </c>
      <c r="C1243" s="2">
        <v>0</v>
      </c>
      <c r="D1243" s="2">
        <v>0</v>
      </c>
      <c r="E1243" s="2">
        <v>0</v>
      </c>
      <c r="F1243" s="2">
        <v>0</v>
      </c>
      <c r="G1243" s="2">
        <v>0</v>
      </c>
      <c r="H1243" s="2" t="s">
        <v>11</v>
      </c>
      <c r="I1243" s="2">
        <v>4915000</v>
      </c>
      <c r="J1243" s="2" t="s">
        <v>141</v>
      </c>
      <c r="K1243" s="2" t="s">
        <v>142</v>
      </c>
    </row>
    <row r="1244" spans="1:11" x14ac:dyDescent="0.2">
      <c r="A1244" s="2">
        <v>1243</v>
      </c>
      <c r="B1244" s="2" t="s">
        <v>9</v>
      </c>
      <c r="C1244" s="2">
        <v>2</v>
      </c>
      <c r="D1244" s="2">
        <v>1</v>
      </c>
      <c r="E1244" s="2">
        <v>1</v>
      </c>
      <c r="F1244" s="2" t="s">
        <v>2230</v>
      </c>
      <c r="G1244" s="2" t="s">
        <v>34</v>
      </c>
      <c r="H1244" s="2" t="s">
        <v>11</v>
      </c>
      <c r="I1244" s="2">
        <v>7295242</v>
      </c>
      <c r="J1244" s="2" t="s">
        <v>35</v>
      </c>
      <c r="K1244" s="2" t="s">
        <v>36</v>
      </c>
    </row>
    <row r="1245" spans="1:11" x14ac:dyDescent="0.2">
      <c r="A1245" s="2">
        <v>1244</v>
      </c>
      <c r="B1245" s="2" t="s">
        <v>212</v>
      </c>
      <c r="C1245" s="2">
        <v>1</v>
      </c>
      <c r="D1245" s="2">
        <v>1</v>
      </c>
      <c r="E1245" s="2">
        <v>0</v>
      </c>
      <c r="F1245" s="2" t="s">
        <v>65</v>
      </c>
      <c r="G1245" s="2">
        <v>0</v>
      </c>
      <c r="H1245" s="2" t="s">
        <v>11</v>
      </c>
      <c r="I1245" s="2">
        <v>6847359</v>
      </c>
      <c r="J1245" s="2" t="s">
        <v>66</v>
      </c>
      <c r="K1245" s="2" t="s">
        <v>67</v>
      </c>
    </row>
    <row r="1246" spans="1:11" x14ac:dyDescent="0.2">
      <c r="A1246" s="2">
        <v>1245</v>
      </c>
      <c r="B1246" s="2" t="s">
        <v>9</v>
      </c>
      <c r="C1246" s="2">
        <v>0</v>
      </c>
      <c r="D1246" s="2">
        <v>0</v>
      </c>
      <c r="E1246" s="2">
        <v>0</v>
      </c>
      <c r="F1246" s="2">
        <v>0</v>
      </c>
      <c r="G1246" s="2">
        <v>0</v>
      </c>
      <c r="H1246" s="2" t="s">
        <v>26</v>
      </c>
      <c r="I1246" s="2">
        <v>5490507</v>
      </c>
      <c r="J1246" s="2" t="s">
        <v>214</v>
      </c>
      <c r="K1246" s="2" t="s">
        <v>215</v>
      </c>
    </row>
    <row r="1247" spans="1:11" x14ac:dyDescent="0.2">
      <c r="A1247" s="2">
        <v>1246</v>
      </c>
      <c r="B1247" s="2" t="s">
        <v>77</v>
      </c>
      <c r="C1247" s="2">
        <v>1</v>
      </c>
      <c r="D1247" s="2">
        <v>0</v>
      </c>
      <c r="E1247" s="2">
        <v>1</v>
      </c>
      <c r="F1247" s="2">
        <v>0</v>
      </c>
      <c r="G1247" s="2" t="s">
        <v>52</v>
      </c>
      <c r="H1247" s="2" t="s">
        <v>26</v>
      </c>
      <c r="I1247" s="2">
        <v>17468363</v>
      </c>
      <c r="J1247" s="2" t="s">
        <v>144</v>
      </c>
      <c r="K1247" s="2" t="s">
        <v>145</v>
      </c>
    </row>
    <row r="1248" spans="1:11" x14ac:dyDescent="0.2">
      <c r="A1248" s="2">
        <v>1247</v>
      </c>
      <c r="B1248" s="2" t="s">
        <v>32</v>
      </c>
      <c r="C1248" s="2">
        <v>3</v>
      </c>
      <c r="D1248" s="2">
        <v>2</v>
      </c>
      <c r="E1248" s="2">
        <v>1</v>
      </c>
      <c r="F1248" s="2" t="s">
        <v>4036</v>
      </c>
      <c r="G1248" s="2" t="s">
        <v>79</v>
      </c>
      <c r="H1248" s="2" t="s">
        <v>11</v>
      </c>
      <c r="I1248" s="2">
        <v>4226246</v>
      </c>
      <c r="J1248" s="2" t="s">
        <v>4037</v>
      </c>
      <c r="K1248" s="2" t="s">
        <v>4038</v>
      </c>
    </row>
    <row r="1249" spans="1:11" x14ac:dyDescent="0.2">
      <c r="A1249" s="2">
        <v>1248</v>
      </c>
      <c r="B1249" s="2" t="s">
        <v>9</v>
      </c>
      <c r="C1249" s="2">
        <v>3</v>
      </c>
      <c r="D1249" s="2">
        <v>2</v>
      </c>
      <c r="E1249" s="2">
        <v>1</v>
      </c>
      <c r="F1249" s="2" t="s">
        <v>4042</v>
      </c>
      <c r="G1249" s="2" t="s">
        <v>34</v>
      </c>
      <c r="H1249" s="2" t="s">
        <v>11</v>
      </c>
      <c r="I1249" s="2">
        <v>8121820</v>
      </c>
      <c r="J1249" s="2" t="s">
        <v>885</v>
      </c>
      <c r="K1249" s="2" t="s">
        <v>886</v>
      </c>
    </row>
    <row r="1250" spans="1:11" x14ac:dyDescent="0.2">
      <c r="A1250" s="2">
        <v>1249</v>
      </c>
      <c r="B1250" s="2" t="s">
        <v>32</v>
      </c>
      <c r="C1250" s="2">
        <v>2</v>
      </c>
      <c r="D1250" s="2">
        <v>0</v>
      </c>
      <c r="E1250" s="2">
        <v>2</v>
      </c>
      <c r="F1250" s="2">
        <v>0</v>
      </c>
      <c r="G1250" s="2" t="s">
        <v>2275</v>
      </c>
      <c r="H1250" s="2" t="s">
        <v>11</v>
      </c>
      <c r="I1250" s="2">
        <v>15650729</v>
      </c>
      <c r="J1250" s="2" t="s">
        <v>167</v>
      </c>
      <c r="K1250" s="2" t="s">
        <v>168</v>
      </c>
    </row>
    <row r="1251" spans="1:11" x14ac:dyDescent="0.2">
      <c r="A1251" s="2">
        <v>1250</v>
      </c>
      <c r="B1251" s="2" t="s">
        <v>9</v>
      </c>
      <c r="C1251" s="2">
        <v>2</v>
      </c>
      <c r="D1251" s="2">
        <v>2</v>
      </c>
      <c r="E1251" s="2">
        <v>0</v>
      </c>
      <c r="F1251" s="2" t="s">
        <v>71</v>
      </c>
      <c r="G1251" s="2">
        <v>0</v>
      </c>
      <c r="H1251" s="2" t="s">
        <v>11</v>
      </c>
      <c r="I1251" s="2">
        <v>9613092</v>
      </c>
      <c r="J1251" s="2" t="s">
        <v>722</v>
      </c>
      <c r="K1251" s="2" t="s">
        <v>723</v>
      </c>
    </row>
    <row r="1252" spans="1:11" x14ac:dyDescent="0.2">
      <c r="A1252" s="2">
        <v>1251</v>
      </c>
      <c r="B1252" s="2" t="s">
        <v>92</v>
      </c>
      <c r="C1252" s="2">
        <v>1</v>
      </c>
      <c r="D1252" s="2">
        <v>1</v>
      </c>
      <c r="E1252" s="2">
        <v>0</v>
      </c>
      <c r="F1252" s="2" t="s">
        <v>25</v>
      </c>
      <c r="G1252" s="2">
        <v>0</v>
      </c>
      <c r="H1252" s="2" t="s">
        <v>11</v>
      </c>
      <c r="I1252" s="2">
        <v>2799859</v>
      </c>
      <c r="J1252" s="2" t="s">
        <v>1106</v>
      </c>
      <c r="K1252" s="2" t="s">
        <v>1107</v>
      </c>
    </row>
    <row r="1253" spans="1:11" x14ac:dyDescent="0.2">
      <c r="A1253" s="2">
        <v>1252</v>
      </c>
      <c r="B1253" s="2" t="s">
        <v>85</v>
      </c>
      <c r="C1253" s="2">
        <v>0</v>
      </c>
      <c r="D1253" s="2">
        <v>0</v>
      </c>
      <c r="E1253" s="2">
        <v>0</v>
      </c>
      <c r="F1253" s="2">
        <v>0</v>
      </c>
      <c r="G1253" s="2">
        <v>0</v>
      </c>
      <c r="H1253" s="2" t="s">
        <v>26</v>
      </c>
      <c r="I1253" s="2">
        <v>4695733</v>
      </c>
      <c r="J1253" s="2" t="s">
        <v>4050</v>
      </c>
      <c r="K1253" s="2" t="s">
        <v>4051</v>
      </c>
    </row>
    <row r="1254" spans="1:11" x14ac:dyDescent="0.2">
      <c r="A1254" s="2">
        <v>1253</v>
      </c>
      <c r="B1254" s="2" t="s">
        <v>92</v>
      </c>
      <c r="C1254" s="2">
        <v>0</v>
      </c>
      <c r="D1254" s="2">
        <v>0</v>
      </c>
      <c r="E1254" s="2">
        <v>0</v>
      </c>
      <c r="F1254" s="2">
        <v>0</v>
      </c>
      <c r="G1254" s="2">
        <v>0</v>
      </c>
      <c r="H1254" s="2" t="s">
        <v>11</v>
      </c>
      <c r="I1254" s="2">
        <v>6283613</v>
      </c>
      <c r="J1254" s="2" t="s">
        <v>53</v>
      </c>
      <c r="K1254" s="2" t="s">
        <v>54</v>
      </c>
    </row>
    <row r="1255" spans="1:11" x14ac:dyDescent="0.2">
      <c r="A1255" s="2">
        <v>1254</v>
      </c>
      <c r="B1255" s="2" t="s">
        <v>64</v>
      </c>
      <c r="C1255" s="2">
        <v>2</v>
      </c>
      <c r="D1255" s="2">
        <v>1</v>
      </c>
      <c r="E1255" s="2">
        <v>1</v>
      </c>
      <c r="F1255" s="2" t="s">
        <v>106</v>
      </c>
      <c r="G1255" s="2" t="s">
        <v>34</v>
      </c>
      <c r="H1255" s="2" t="s">
        <v>11</v>
      </c>
      <c r="I1255" s="2">
        <v>4642905</v>
      </c>
      <c r="J1255" s="2" t="s">
        <v>363</v>
      </c>
      <c r="K1255" s="2" t="s">
        <v>364</v>
      </c>
    </row>
    <row r="1256" spans="1:11" x14ac:dyDescent="0.2">
      <c r="A1256" s="2">
        <v>1255</v>
      </c>
      <c r="B1256" s="2" t="s">
        <v>101</v>
      </c>
      <c r="C1256" s="2">
        <v>2</v>
      </c>
      <c r="D1256" s="2">
        <v>1</v>
      </c>
      <c r="E1256" s="2">
        <v>1</v>
      </c>
      <c r="F1256" s="2" t="s">
        <v>822</v>
      </c>
      <c r="G1256" s="2" t="s">
        <v>213</v>
      </c>
      <c r="H1256" s="2" t="s">
        <v>26</v>
      </c>
      <c r="I1256" s="2">
        <v>4122053</v>
      </c>
      <c r="J1256" s="2" t="s">
        <v>987</v>
      </c>
      <c r="K1256" s="2" t="s">
        <v>988</v>
      </c>
    </row>
    <row r="1257" spans="1:11" x14ac:dyDescent="0.2">
      <c r="A1257" s="2">
        <v>1256</v>
      </c>
      <c r="B1257" s="2" t="s">
        <v>9</v>
      </c>
      <c r="C1257" s="2">
        <v>2</v>
      </c>
      <c r="D1257" s="2">
        <v>1</v>
      </c>
      <c r="E1257" s="2">
        <v>1</v>
      </c>
      <c r="F1257" s="2" t="s">
        <v>351</v>
      </c>
      <c r="G1257" s="2" t="s">
        <v>352</v>
      </c>
      <c r="H1257" s="2" t="s">
        <v>11</v>
      </c>
      <c r="I1257" s="2">
        <v>10907264</v>
      </c>
      <c r="J1257" s="2" t="s">
        <v>2604</v>
      </c>
      <c r="K1257" s="2" t="s">
        <v>2605</v>
      </c>
    </row>
    <row r="1258" spans="1:11" x14ac:dyDescent="0.2">
      <c r="A1258" s="2">
        <v>1257</v>
      </c>
      <c r="B1258" s="2" t="s">
        <v>32</v>
      </c>
      <c r="C1258" s="2">
        <v>1</v>
      </c>
      <c r="D1258" s="2">
        <v>0</v>
      </c>
      <c r="E1258" s="2">
        <v>1</v>
      </c>
      <c r="F1258" s="2">
        <v>0</v>
      </c>
      <c r="G1258" s="2" t="s">
        <v>159</v>
      </c>
      <c r="H1258" s="2" t="s">
        <v>26</v>
      </c>
      <c r="I1258" s="2">
        <v>7466107</v>
      </c>
      <c r="J1258" s="2" t="s">
        <v>4064</v>
      </c>
      <c r="K1258" s="2" t="s">
        <v>4065</v>
      </c>
    </row>
    <row r="1259" spans="1:11" x14ac:dyDescent="0.2">
      <c r="A1259" s="2">
        <v>1258</v>
      </c>
      <c r="B1259" s="2" t="s">
        <v>92</v>
      </c>
      <c r="C1259" s="2">
        <v>1</v>
      </c>
      <c r="D1259" s="2">
        <v>1</v>
      </c>
      <c r="E1259" s="2">
        <v>0</v>
      </c>
      <c r="F1259" s="2" t="s">
        <v>25</v>
      </c>
      <c r="G1259" s="2">
        <v>0</v>
      </c>
      <c r="H1259" s="2" t="s">
        <v>11</v>
      </c>
      <c r="I1259" s="2">
        <v>4423575</v>
      </c>
      <c r="J1259" s="2" t="s">
        <v>35</v>
      </c>
      <c r="K1259" s="2" t="s">
        <v>36</v>
      </c>
    </row>
    <row r="1260" spans="1:11" x14ac:dyDescent="0.2">
      <c r="A1260" s="2">
        <v>1259</v>
      </c>
      <c r="B1260" s="2" t="s">
        <v>24</v>
      </c>
      <c r="C1260" s="2">
        <v>2</v>
      </c>
      <c r="D1260" s="2">
        <v>1</v>
      </c>
      <c r="E1260" s="2">
        <v>1</v>
      </c>
      <c r="F1260" s="2" t="s">
        <v>93</v>
      </c>
      <c r="G1260" s="2" t="s">
        <v>52</v>
      </c>
      <c r="H1260" s="2" t="s">
        <v>11</v>
      </c>
      <c r="I1260" s="2">
        <v>11726326</v>
      </c>
      <c r="J1260" s="2" t="s">
        <v>141</v>
      </c>
      <c r="K1260" s="2" t="s">
        <v>142</v>
      </c>
    </row>
    <row r="1261" spans="1:11" x14ac:dyDescent="0.2">
      <c r="A1261" s="2">
        <v>1260</v>
      </c>
      <c r="B1261" s="2" t="s">
        <v>212</v>
      </c>
      <c r="C1261" s="2">
        <v>3</v>
      </c>
      <c r="D1261" s="2">
        <v>1</v>
      </c>
      <c r="E1261" s="2">
        <v>2</v>
      </c>
      <c r="F1261" s="2" t="s">
        <v>25</v>
      </c>
      <c r="G1261" s="2" t="s">
        <v>3563</v>
      </c>
      <c r="H1261" s="2" t="s">
        <v>11</v>
      </c>
      <c r="I1261" s="2">
        <v>9583169</v>
      </c>
      <c r="J1261" s="2" t="s">
        <v>722</v>
      </c>
      <c r="K1261" s="2" t="s">
        <v>723</v>
      </c>
    </row>
    <row r="1262" spans="1:11" x14ac:dyDescent="0.2">
      <c r="A1262" s="2">
        <v>1261</v>
      </c>
      <c r="B1262" s="2" t="s">
        <v>32</v>
      </c>
      <c r="C1262" s="2">
        <v>2</v>
      </c>
      <c r="D1262" s="2">
        <v>1</v>
      </c>
      <c r="E1262" s="2">
        <v>1</v>
      </c>
      <c r="F1262" s="2" t="s">
        <v>123</v>
      </c>
      <c r="G1262" s="2" t="s">
        <v>124</v>
      </c>
      <c r="H1262" s="2" t="s">
        <v>11</v>
      </c>
      <c r="I1262" s="2">
        <v>5380065</v>
      </c>
      <c r="J1262" s="2" t="s">
        <v>125</v>
      </c>
      <c r="K1262" s="2" t="s">
        <v>126</v>
      </c>
    </row>
    <row r="1263" spans="1:11" x14ac:dyDescent="0.2">
      <c r="A1263" s="2">
        <v>1262</v>
      </c>
      <c r="B1263" s="2" t="s">
        <v>212</v>
      </c>
      <c r="C1263" s="2">
        <v>1</v>
      </c>
      <c r="D1263" s="2">
        <v>1</v>
      </c>
      <c r="E1263" s="2">
        <v>0</v>
      </c>
      <c r="F1263" s="2" t="s">
        <v>65</v>
      </c>
      <c r="G1263" s="2">
        <v>0</v>
      </c>
      <c r="H1263" s="2" t="s">
        <v>11</v>
      </c>
      <c r="I1263" s="2">
        <v>9138000</v>
      </c>
      <c r="J1263" s="2" t="s">
        <v>66</v>
      </c>
      <c r="K1263" s="2" t="s">
        <v>67</v>
      </c>
    </row>
    <row r="1264" spans="1:11" x14ac:dyDescent="0.2">
      <c r="A1264" s="2">
        <v>1263</v>
      </c>
      <c r="B1264" s="2" t="s">
        <v>143</v>
      </c>
      <c r="C1264" s="2">
        <v>2</v>
      </c>
      <c r="D1264" s="2">
        <v>1</v>
      </c>
      <c r="E1264" s="2">
        <v>1</v>
      </c>
      <c r="F1264" s="2" t="s">
        <v>668</v>
      </c>
      <c r="G1264" s="2" t="s">
        <v>34</v>
      </c>
      <c r="H1264" s="2" t="s">
        <v>11</v>
      </c>
      <c r="I1264" s="2">
        <v>4710763</v>
      </c>
      <c r="J1264" s="2" t="s">
        <v>669</v>
      </c>
      <c r="K1264" s="2" t="s">
        <v>670</v>
      </c>
    </row>
    <row r="1265" spans="1:11" x14ac:dyDescent="0.2">
      <c r="A1265" s="2">
        <v>1264</v>
      </c>
      <c r="B1265" s="2" t="s">
        <v>24</v>
      </c>
      <c r="C1265" s="2">
        <v>1</v>
      </c>
      <c r="D1265" s="2">
        <v>1</v>
      </c>
      <c r="E1265" s="2">
        <v>0</v>
      </c>
      <c r="F1265" s="2" t="s">
        <v>10</v>
      </c>
      <c r="G1265" s="2">
        <v>0</v>
      </c>
      <c r="H1265" s="2" t="s">
        <v>11</v>
      </c>
      <c r="I1265" s="2">
        <v>15484436</v>
      </c>
      <c r="J1265" s="2" t="s">
        <v>12</v>
      </c>
      <c r="K1265" s="2" t="s">
        <v>13</v>
      </c>
    </row>
    <row r="1266" spans="1:11" x14ac:dyDescent="0.2">
      <c r="A1266" s="2">
        <v>1265</v>
      </c>
      <c r="B1266" s="2" t="s">
        <v>50</v>
      </c>
      <c r="C1266" s="2">
        <v>2</v>
      </c>
      <c r="D1266" s="2">
        <v>1</v>
      </c>
      <c r="E1266" s="2">
        <v>1</v>
      </c>
      <c r="F1266" s="2" t="s">
        <v>106</v>
      </c>
      <c r="G1266" s="2" t="s">
        <v>34</v>
      </c>
      <c r="H1266" s="2" t="s">
        <v>11</v>
      </c>
      <c r="I1266" s="2">
        <v>6496223</v>
      </c>
      <c r="J1266" s="2" t="s">
        <v>141</v>
      </c>
      <c r="K1266" s="2" t="s">
        <v>142</v>
      </c>
    </row>
    <row r="1267" spans="1:11" x14ac:dyDescent="0.2">
      <c r="A1267" s="2">
        <v>1266</v>
      </c>
      <c r="B1267" s="2" t="s">
        <v>9</v>
      </c>
      <c r="C1267" s="2">
        <v>1</v>
      </c>
      <c r="D1267" s="2">
        <v>1</v>
      </c>
      <c r="E1267" s="2">
        <v>0</v>
      </c>
      <c r="F1267" s="2" t="s">
        <v>123</v>
      </c>
      <c r="G1267" s="2">
        <v>0</v>
      </c>
      <c r="H1267" s="2" t="s">
        <v>11</v>
      </c>
      <c r="I1267" s="2">
        <v>5000000</v>
      </c>
      <c r="J1267" s="2" t="s">
        <v>125</v>
      </c>
      <c r="K1267" s="2" t="s">
        <v>126</v>
      </c>
    </row>
    <row r="1268" spans="1:11" x14ac:dyDescent="0.2">
      <c r="A1268" s="2">
        <v>1267</v>
      </c>
      <c r="B1268" s="2" t="s">
        <v>212</v>
      </c>
      <c r="C1268" s="2">
        <v>2</v>
      </c>
      <c r="D1268" s="2">
        <v>1</v>
      </c>
      <c r="E1268" s="2">
        <v>1</v>
      </c>
      <c r="F1268" s="2" t="s">
        <v>106</v>
      </c>
      <c r="G1268" s="2" t="s">
        <v>34</v>
      </c>
      <c r="H1268" s="2" t="s">
        <v>11</v>
      </c>
      <c r="I1268" s="2">
        <v>5016637</v>
      </c>
      <c r="J1268" s="2" t="s">
        <v>144</v>
      </c>
      <c r="K1268" s="2" t="s">
        <v>145</v>
      </c>
    </row>
    <row r="1269" spans="1:11" x14ac:dyDescent="0.2">
      <c r="A1269" s="2">
        <v>1268</v>
      </c>
      <c r="B1269" s="2" t="s">
        <v>9</v>
      </c>
      <c r="C1269" s="2">
        <v>2</v>
      </c>
      <c r="D1269" s="2">
        <v>1</v>
      </c>
      <c r="E1269" s="2">
        <v>1</v>
      </c>
      <c r="F1269" s="2" t="s">
        <v>44</v>
      </c>
      <c r="G1269" s="2" t="s">
        <v>34</v>
      </c>
      <c r="H1269" s="2" t="s">
        <v>11</v>
      </c>
      <c r="I1269" s="2">
        <v>9110089</v>
      </c>
      <c r="J1269" s="2" t="s">
        <v>646</v>
      </c>
      <c r="K1269" s="2" t="s">
        <v>647</v>
      </c>
    </row>
    <row r="1270" spans="1:11" x14ac:dyDescent="0.2">
      <c r="A1270" s="2">
        <v>1269</v>
      </c>
      <c r="B1270" s="2" t="s">
        <v>9</v>
      </c>
      <c r="C1270" s="2">
        <v>4</v>
      </c>
      <c r="D1270" s="2">
        <v>3</v>
      </c>
      <c r="E1270" s="2">
        <v>1</v>
      </c>
      <c r="F1270" s="2" t="s">
        <v>4094</v>
      </c>
      <c r="G1270" s="2" t="s">
        <v>34</v>
      </c>
      <c r="H1270" s="2" t="s">
        <v>11</v>
      </c>
      <c r="I1270" s="2">
        <v>13582389</v>
      </c>
      <c r="J1270" s="2" t="s">
        <v>3176</v>
      </c>
      <c r="K1270" s="2" t="s">
        <v>3177</v>
      </c>
    </row>
    <row r="1271" spans="1:11" x14ac:dyDescent="0.2">
      <c r="A1271" s="2">
        <v>1270</v>
      </c>
      <c r="B1271" s="2" t="s">
        <v>101</v>
      </c>
      <c r="C1271" s="2">
        <v>3</v>
      </c>
      <c r="D1271" s="2">
        <v>2</v>
      </c>
      <c r="E1271" s="2">
        <v>1</v>
      </c>
      <c r="F1271" s="2" t="s">
        <v>1468</v>
      </c>
      <c r="G1271" s="2" t="s">
        <v>34</v>
      </c>
      <c r="H1271" s="2" t="s">
        <v>11</v>
      </c>
      <c r="I1271" s="2">
        <v>3631570</v>
      </c>
      <c r="J1271" s="2" t="s">
        <v>45</v>
      </c>
      <c r="K1271" s="2" t="s">
        <v>46</v>
      </c>
    </row>
    <row r="1272" spans="1:11" x14ac:dyDescent="0.2">
      <c r="A1272" s="2">
        <v>1271</v>
      </c>
      <c r="B1272" s="2" t="s">
        <v>9</v>
      </c>
      <c r="C1272" s="2">
        <v>2</v>
      </c>
      <c r="D1272" s="2">
        <v>2</v>
      </c>
      <c r="E1272" s="2">
        <v>0</v>
      </c>
      <c r="F1272" s="2" t="s">
        <v>1887</v>
      </c>
      <c r="G1272" s="2">
        <v>0</v>
      </c>
      <c r="H1272" s="2" t="s">
        <v>11</v>
      </c>
      <c r="I1272" s="2">
        <v>5110846</v>
      </c>
      <c r="J1272" s="2" t="s">
        <v>1361</v>
      </c>
      <c r="K1272" s="2" t="s">
        <v>1362</v>
      </c>
    </row>
    <row r="1273" spans="1:11" x14ac:dyDescent="0.2">
      <c r="A1273" s="2">
        <v>1272</v>
      </c>
      <c r="B1273" s="2" t="s">
        <v>92</v>
      </c>
      <c r="C1273" s="2">
        <v>1</v>
      </c>
      <c r="D1273" s="2">
        <v>1</v>
      </c>
      <c r="E1273" s="2">
        <v>0</v>
      </c>
      <c r="F1273" s="2" t="s">
        <v>25</v>
      </c>
      <c r="G1273" s="2">
        <v>0</v>
      </c>
      <c r="H1273" s="2" t="s">
        <v>11</v>
      </c>
      <c r="I1273" s="2">
        <v>8302248</v>
      </c>
      <c r="J1273" s="2" t="s">
        <v>2649</v>
      </c>
      <c r="K1273" s="2" t="s">
        <v>2650</v>
      </c>
    </row>
    <row r="1274" spans="1:11" x14ac:dyDescent="0.2">
      <c r="A1274" s="2">
        <v>1273</v>
      </c>
      <c r="B1274" s="2" t="s">
        <v>32</v>
      </c>
      <c r="C1274" s="2">
        <v>2</v>
      </c>
      <c r="D1274" s="2">
        <v>1</v>
      </c>
      <c r="E1274" s="2">
        <v>1</v>
      </c>
      <c r="F1274" s="2" t="s">
        <v>537</v>
      </c>
      <c r="G1274" s="2" t="s">
        <v>52</v>
      </c>
      <c r="H1274" s="2" t="s">
        <v>11</v>
      </c>
      <c r="I1274" s="2">
        <v>6155787</v>
      </c>
      <c r="J1274" s="2" t="s">
        <v>1888</v>
      </c>
      <c r="K1274" s="2" t="s">
        <v>1889</v>
      </c>
    </row>
    <row r="1275" spans="1:11" x14ac:dyDescent="0.2">
      <c r="A1275" s="2">
        <v>1274</v>
      </c>
      <c r="B1275" s="2" t="s">
        <v>32</v>
      </c>
      <c r="C1275" s="2">
        <v>2</v>
      </c>
      <c r="D1275" s="2">
        <v>1</v>
      </c>
      <c r="E1275" s="2">
        <v>1</v>
      </c>
      <c r="F1275" s="2" t="s">
        <v>537</v>
      </c>
      <c r="G1275" s="2" t="s">
        <v>52</v>
      </c>
      <c r="H1275" s="2" t="s">
        <v>11</v>
      </c>
      <c r="I1275" s="2">
        <v>6155787</v>
      </c>
      <c r="J1275" s="2" t="s">
        <v>1888</v>
      </c>
      <c r="K1275" s="2" t="s">
        <v>1889</v>
      </c>
    </row>
    <row r="1276" spans="1:11" x14ac:dyDescent="0.2">
      <c r="A1276" s="2">
        <v>1275</v>
      </c>
      <c r="B1276" s="2" t="s">
        <v>64</v>
      </c>
      <c r="C1276" s="2">
        <v>2</v>
      </c>
      <c r="D1276" s="2">
        <v>1</v>
      </c>
      <c r="E1276" s="2">
        <v>1</v>
      </c>
      <c r="F1276" s="2" t="s">
        <v>51</v>
      </c>
      <c r="G1276" s="2" t="s">
        <v>52</v>
      </c>
      <c r="H1276" s="2" t="s">
        <v>26</v>
      </c>
      <c r="I1276" s="2">
        <v>11669935</v>
      </c>
      <c r="J1276" s="2" t="s">
        <v>448</v>
      </c>
      <c r="K1276" s="2" t="s">
        <v>449</v>
      </c>
    </row>
    <row r="1277" spans="1:11" x14ac:dyDescent="0.2">
      <c r="A1277" s="2">
        <v>1276</v>
      </c>
      <c r="B1277" s="2" t="s">
        <v>9</v>
      </c>
      <c r="C1277" s="2">
        <v>1</v>
      </c>
      <c r="D1277" s="2">
        <v>1</v>
      </c>
      <c r="E1277" s="2">
        <v>0</v>
      </c>
      <c r="F1277" s="2" t="s">
        <v>896</v>
      </c>
      <c r="G1277" s="2">
        <v>0</v>
      </c>
      <c r="H1277" s="2" t="s">
        <v>11</v>
      </c>
      <c r="I1277" s="2">
        <v>12000737</v>
      </c>
      <c r="J1277" s="2" t="s">
        <v>1006</v>
      </c>
      <c r="K1277" s="2" t="s">
        <v>1007</v>
      </c>
    </row>
    <row r="1278" spans="1:11" x14ac:dyDescent="0.2">
      <c r="A1278" s="2">
        <v>1277</v>
      </c>
      <c r="B1278" s="2" t="s">
        <v>117</v>
      </c>
      <c r="C1278" s="2">
        <v>2</v>
      </c>
      <c r="D1278" s="2">
        <v>1</v>
      </c>
      <c r="E1278" s="2">
        <v>1</v>
      </c>
      <c r="F1278" s="2" t="s">
        <v>896</v>
      </c>
      <c r="G1278" s="2" t="s">
        <v>897</v>
      </c>
      <c r="H1278" s="2" t="s">
        <v>11</v>
      </c>
      <c r="I1278" s="2">
        <v>6889954</v>
      </c>
      <c r="J1278" s="2" t="s">
        <v>1006</v>
      </c>
      <c r="K1278" s="2" t="s">
        <v>1007</v>
      </c>
    </row>
    <row r="1279" spans="1:11" x14ac:dyDescent="0.2">
      <c r="A1279" s="2">
        <v>1278</v>
      </c>
      <c r="B1279" s="2" t="s">
        <v>32</v>
      </c>
      <c r="C1279" s="2">
        <v>1</v>
      </c>
      <c r="D1279" s="2">
        <v>1</v>
      </c>
      <c r="E1279" s="2">
        <v>0</v>
      </c>
      <c r="F1279" s="2" t="s">
        <v>25</v>
      </c>
      <c r="G1279" s="2">
        <v>0</v>
      </c>
      <c r="H1279" s="2" t="s">
        <v>11</v>
      </c>
      <c r="I1279" s="2">
        <v>4133000</v>
      </c>
      <c r="J1279" s="2" t="s">
        <v>4114</v>
      </c>
      <c r="K1279" s="2" t="s">
        <v>4115</v>
      </c>
    </row>
    <row r="1280" spans="1:11" x14ac:dyDescent="0.2">
      <c r="A1280" s="2">
        <v>1279</v>
      </c>
      <c r="B1280" s="2" t="s">
        <v>117</v>
      </c>
      <c r="C1280" s="2">
        <v>2</v>
      </c>
      <c r="D1280" s="2">
        <v>1</v>
      </c>
      <c r="E1280" s="2">
        <v>1</v>
      </c>
      <c r="F1280" s="2" t="s">
        <v>123</v>
      </c>
      <c r="G1280" s="2" t="s">
        <v>124</v>
      </c>
      <c r="H1280" s="2" t="s">
        <v>11</v>
      </c>
      <c r="I1280" s="2">
        <v>10137776</v>
      </c>
      <c r="J1280" s="2" t="s">
        <v>125</v>
      </c>
      <c r="K1280" s="2" t="s">
        <v>126</v>
      </c>
    </row>
    <row r="1281" spans="1:11" x14ac:dyDescent="0.2">
      <c r="A1281" s="2">
        <v>1280</v>
      </c>
      <c r="B1281" s="2" t="s">
        <v>17</v>
      </c>
      <c r="C1281" s="2">
        <v>1</v>
      </c>
      <c r="D1281" s="2">
        <v>1</v>
      </c>
      <c r="E1281" s="2">
        <v>0</v>
      </c>
      <c r="F1281" s="2" t="s">
        <v>65</v>
      </c>
      <c r="G1281" s="2">
        <v>0</v>
      </c>
      <c r="H1281" s="2" t="s">
        <v>11</v>
      </c>
      <c r="I1281" s="2">
        <v>4044648</v>
      </c>
      <c r="J1281" s="2" t="s">
        <v>66</v>
      </c>
      <c r="K1281" s="2" t="s">
        <v>67</v>
      </c>
    </row>
    <row r="1282" spans="1:11" x14ac:dyDescent="0.2">
      <c r="A1282" s="2">
        <v>1281</v>
      </c>
      <c r="B1282" s="2" t="s">
        <v>77</v>
      </c>
      <c r="C1282" s="2">
        <v>1</v>
      </c>
      <c r="D1282" s="2">
        <v>1</v>
      </c>
      <c r="E1282" s="2">
        <v>0</v>
      </c>
      <c r="F1282" s="2" t="s">
        <v>25</v>
      </c>
      <c r="G1282" s="2">
        <v>0</v>
      </c>
      <c r="H1282" s="2" t="s">
        <v>11</v>
      </c>
      <c r="I1282" s="2">
        <v>13075126</v>
      </c>
      <c r="J1282" s="2" t="s">
        <v>454</v>
      </c>
      <c r="K1282" s="2" t="s">
        <v>455</v>
      </c>
    </row>
    <row r="1283" spans="1:11" x14ac:dyDescent="0.2">
      <c r="A1283" s="2">
        <v>1282</v>
      </c>
      <c r="B1283" s="2" t="s">
        <v>92</v>
      </c>
      <c r="C1283" s="2">
        <v>1</v>
      </c>
      <c r="D1283" s="2">
        <v>1</v>
      </c>
      <c r="E1283" s="2">
        <v>0</v>
      </c>
      <c r="F1283" s="2" t="s">
        <v>25</v>
      </c>
      <c r="G1283" s="2">
        <v>0</v>
      </c>
      <c r="H1283" s="2" t="s">
        <v>11</v>
      </c>
      <c r="I1283" s="2">
        <v>4200000</v>
      </c>
      <c r="J1283" s="2" t="s">
        <v>479</v>
      </c>
      <c r="K1283" s="2" t="s">
        <v>480</v>
      </c>
    </row>
    <row r="1284" spans="1:11" x14ac:dyDescent="0.2">
      <c r="A1284" s="2">
        <v>1283</v>
      </c>
      <c r="B1284" s="2" t="s">
        <v>17</v>
      </c>
      <c r="C1284" s="2">
        <v>1</v>
      </c>
      <c r="D1284" s="2">
        <v>1</v>
      </c>
      <c r="E1284" s="2">
        <v>0</v>
      </c>
      <c r="F1284" s="2" t="s">
        <v>400</v>
      </c>
      <c r="G1284" s="2">
        <v>0</v>
      </c>
      <c r="H1284" s="2" t="s">
        <v>26</v>
      </c>
      <c r="I1284" s="2">
        <v>3453526</v>
      </c>
      <c r="J1284" s="2" t="s">
        <v>4131</v>
      </c>
      <c r="K1284" s="2" t="s">
        <v>4132</v>
      </c>
    </row>
    <row r="1285" spans="1:11" x14ac:dyDescent="0.2">
      <c r="A1285" s="2">
        <v>1284</v>
      </c>
      <c r="B1285" s="2" t="s">
        <v>117</v>
      </c>
      <c r="C1285" s="2">
        <v>2</v>
      </c>
      <c r="D1285" s="2">
        <v>1</v>
      </c>
      <c r="E1285" s="2">
        <v>1</v>
      </c>
      <c r="F1285" s="2" t="s">
        <v>1032</v>
      </c>
      <c r="G1285" s="2" t="s">
        <v>34</v>
      </c>
      <c r="H1285" s="2" t="s">
        <v>11</v>
      </c>
      <c r="I1285" s="2">
        <v>4933975</v>
      </c>
      <c r="J1285" s="2" t="s">
        <v>94</v>
      </c>
      <c r="K1285" s="2" t="s">
        <v>95</v>
      </c>
    </row>
    <row r="1286" spans="1:11" x14ac:dyDescent="0.2">
      <c r="A1286" s="2">
        <v>1285</v>
      </c>
      <c r="B1286" s="2" t="s">
        <v>64</v>
      </c>
      <c r="C1286" s="2">
        <v>2</v>
      </c>
      <c r="D1286" s="2">
        <v>1</v>
      </c>
      <c r="E1286" s="2">
        <v>1</v>
      </c>
      <c r="F1286" s="2" t="s">
        <v>123</v>
      </c>
      <c r="G1286" s="2" t="s">
        <v>124</v>
      </c>
      <c r="H1286" s="2" t="s">
        <v>11</v>
      </c>
      <c r="I1286" s="2">
        <v>4265450</v>
      </c>
      <c r="J1286" s="2" t="s">
        <v>125</v>
      </c>
      <c r="K1286" s="2" t="s">
        <v>126</v>
      </c>
    </row>
    <row r="1287" spans="1:11" x14ac:dyDescent="0.2">
      <c r="A1287" s="2">
        <v>1286</v>
      </c>
      <c r="B1287" s="2" t="s">
        <v>143</v>
      </c>
      <c r="C1287" s="2">
        <v>2</v>
      </c>
      <c r="D1287" s="2">
        <v>1</v>
      </c>
      <c r="E1287" s="2">
        <v>1</v>
      </c>
      <c r="F1287" s="2" t="s">
        <v>1449</v>
      </c>
      <c r="G1287" s="2" t="s">
        <v>34</v>
      </c>
      <c r="H1287" s="2" t="s">
        <v>11</v>
      </c>
      <c r="I1287" s="2">
        <v>5889843</v>
      </c>
      <c r="J1287" s="2" t="s">
        <v>131</v>
      </c>
      <c r="K1287" s="2" t="s">
        <v>132</v>
      </c>
    </row>
    <row r="1288" spans="1:11" x14ac:dyDescent="0.2">
      <c r="A1288" s="2">
        <v>1287</v>
      </c>
      <c r="B1288" s="2" t="s">
        <v>24</v>
      </c>
      <c r="C1288" s="2">
        <v>2</v>
      </c>
      <c r="D1288" s="2">
        <v>1</v>
      </c>
      <c r="E1288" s="2">
        <v>1</v>
      </c>
      <c r="F1288" s="2" t="s">
        <v>44</v>
      </c>
      <c r="G1288" s="2" t="s">
        <v>34</v>
      </c>
      <c r="H1288" s="2" t="s">
        <v>11</v>
      </c>
      <c r="I1288" s="2">
        <v>6843512</v>
      </c>
      <c r="J1288" s="2" t="s">
        <v>486</v>
      </c>
      <c r="K1288" s="2" t="s">
        <v>487</v>
      </c>
    </row>
    <row r="1289" spans="1:11" x14ac:dyDescent="0.2">
      <c r="A1289" s="2">
        <v>1288</v>
      </c>
      <c r="B1289" s="2" t="s">
        <v>77</v>
      </c>
      <c r="C1289" s="2">
        <v>4</v>
      </c>
      <c r="D1289" s="2">
        <v>2</v>
      </c>
      <c r="E1289" s="2">
        <v>2</v>
      </c>
      <c r="F1289" s="2" t="s">
        <v>2314</v>
      </c>
      <c r="G1289" s="2" t="s">
        <v>985</v>
      </c>
      <c r="H1289" s="2" t="s">
        <v>11</v>
      </c>
      <c r="I1289" s="2">
        <v>7834447</v>
      </c>
      <c r="J1289" s="2" t="s">
        <v>1888</v>
      </c>
      <c r="K1289" s="2" t="s">
        <v>1889</v>
      </c>
    </row>
    <row r="1290" spans="1:11" x14ac:dyDescent="0.2">
      <c r="A1290" s="2">
        <v>1289</v>
      </c>
      <c r="B1290" s="2" t="s">
        <v>143</v>
      </c>
      <c r="C1290" s="2">
        <v>2</v>
      </c>
      <c r="D1290" s="2">
        <v>1</v>
      </c>
      <c r="E1290" s="2">
        <v>1</v>
      </c>
      <c r="F1290" s="2" t="s">
        <v>166</v>
      </c>
      <c r="G1290" s="2" t="s">
        <v>34</v>
      </c>
      <c r="H1290" s="2" t="s">
        <v>11</v>
      </c>
      <c r="I1290" s="2">
        <v>8547495</v>
      </c>
      <c r="J1290" s="2" t="s">
        <v>1464</v>
      </c>
      <c r="K1290" s="2" t="s">
        <v>1465</v>
      </c>
    </row>
    <row r="1291" spans="1:11" x14ac:dyDescent="0.2">
      <c r="A1291" s="2">
        <v>1290</v>
      </c>
      <c r="B1291" s="2" t="s">
        <v>143</v>
      </c>
      <c r="C1291" s="2">
        <v>3</v>
      </c>
      <c r="D1291" s="2">
        <v>2</v>
      </c>
      <c r="E1291" s="2">
        <v>1</v>
      </c>
      <c r="F1291" s="2" t="s">
        <v>1411</v>
      </c>
      <c r="G1291" s="2" t="s">
        <v>34</v>
      </c>
      <c r="H1291" s="2" t="s">
        <v>11</v>
      </c>
      <c r="I1291" s="2">
        <v>14408514</v>
      </c>
      <c r="J1291" s="2" t="s">
        <v>1033</v>
      </c>
      <c r="K1291" s="2" t="s">
        <v>1034</v>
      </c>
    </row>
    <row r="1292" spans="1:11" x14ac:dyDescent="0.2">
      <c r="A1292" s="2">
        <v>1291</v>
      </c>
      <c r="B1292" s="2" t="s">
        <v>92</v>
      </c>
      <c r="C1292" s="2">
        <v>3</v>
      </c>
      <c r="D1292" s="2">
        <v>2</v>
      </c>
      <c r="E1292" s="2">
        <v>1</v>
      </c>
      <c r="F1292" s="2" t="s">
        <v>1411</v>
      </c>
      <c r="G1292" s="2" t="s">
        <v>34</v>
      </c>
      <c r="H1292" s="2" t="s">
        <v>11</v>
      </c>
      <c r="I1292" s="2">
        <v>12730118</v>
      </c>
      <c r="J1292" s="2" t="s">
        <v>486</v>
      </c>
      <c r="K1292" s="2" t="s">
        <v>487</v>
      </c>
    </row>
    <row r="1293" spans="1:11" x14ac:dyDescent="0.2">
      <c r="A1293" s="2">
        <v>1292</v>
      </c>
      <c r="B1293" s="2" t="s">
        <v>117</v>
      </c>
      <c r="C1293" s="2">
        <v>2</v>
      </c>
      <c r="D1293" s="2">
        <v>1</v>
      </c>
      <c r="E1293" s="2">
        <v>1</v>
      </c>
      <c r="F1293" s="2" t="s">
        <v>341</v>
      </c>
      <c r="G1293" s="2" t="s">
        <v>34</v>
      </c>
      <c r="H1293" s="2" t="s">
        <v>11</v>
      </c>
      <c r="I1293" s="2">
        <v>4702297</v>
      </c>
      <c r="J1293" s="2" t="s">
        <v>1464</v>
      </c>
      <c r="K1293" s="2" t="s">
        <v>1465</v>
      </c>
    </row>
    <row r="1294" spans="1:11" x14ac:dyDescent="0.2">
      <c r="A1294" s="2">
        <v>1293</v>
      </c>
      <c r="B1294" s="2" t="s">
        <v>243</v>
      </c>
      <c r="C1294" s="2">
        <v>1</v>
      </c>
      <c r="D1294" s="2">
        <v>1</v>
      </c>
      <c r="E1294" s="2">
        <v>0</v>
      </c>
      <c r="F1294" s="2" t="s">
        <v>25</v>
      </c>
      <c r="G1294" s="2">
        <v>0</v>
      </c>
      <c r="H1294" s="2" t="s">
        <v>11</v>
      </c>
      <c r="I1294" s="2">
        <v>10854401</v>
      </c>
      <c r="J1294" s="2" t="s">
        <v>3991</v>
      </c>
      <c r="K1294" s="2" t="s">
        <v>3992</v>
      </c>
    </row>
    <row r="1295" spans="1:11" x14ac:dyDescent="0.2">
      <c r="A1295" s="2">
        <v>1294</v>
      </c>
      <c r="B1295" s="2" t="s">
        <v>99</v>
      </c>
      <c r="C1295" s="2">
        <v>1</v>
      </c>
      <c r="D1295" s="2">
        <v>1</v>
      </c>
      <c r="E1295" s="2">
        <v>0</v>
      </c>
      <c r="F1295" s="2" t="s">
        <v>25</v>
      </c>
      <c r="G1295" s="2">
        <v>0</v>
      </c>
      <c r="H1295" s="2" t="s">
        <v>11</v>
      </c>
      <c r="I1295" s="2">
        <v>5220890</v>
      </c>
      <c r="J1295" s="2" t="s">
        <v>564</v>
      </c>
      <c r="K1295" s="2" t="s">
        <v>565</v>
      </c>
    </row>
    <row r="1296" spans="1:11" x14ac:dyDescent="0.2">
      <c r="A1296" s="2">
        <v>1295</v>
      </c>
      <c r="B1296" s="2" t="s">
        <v>101</v>
      </c>
      <c r="C1296" s="2">
        <v>1</v>
      </c>
      <c r="D1296" s="2">
        <v>1</v>
      </c>
      <c r="E1296" s="2">
        <v>0</v>
      </c>
      <c r="F1296" s="2" t="s">
        <v>25</v>
      </c>
      <c r="G1296" s="2">
        <v>0</v>
      </c>
      <c r="H1296" s="2" t="s">
        <v>26</v>
      </c>
      <c r="I1296" s="2">
        <v>5605715</v>
      </c>
      <c r="J1296" s="2" t="s">
        <v>27</v>
      </c>
      <c r="K1296" s="2" t="s">
        <v>28</v>
      </c>
    </row>
    <row r="1297" spans="1:11" x14ac:dyDescent="0.2">
      <c r="A1297" s="2">
        <v>1296</v>
      </c>
      <c r="B1297" s="2" t="s">
        <v>24</v>
      </c>
      <c r="C1297" s="2">
        <v>2</v>
      </c>
      <c r="D1297" s="2">
        <v>1</v>
      </c>
      <c r="E1297" s="2">
        <v>1</v>
      </c>
      <c r="F1297" s="2" t="s">
        <v>130</v>
      </c>
      <c r="G1297" s="2" t="s">
        <v>34</v>
      </c>
      <c r="H1297" s="2" t="s">
        <v>11</v>
      </c>
      <c r="I1297" s="2">
        <v>4995296</v>
      </c>
      <c r="J1297" s="2" t="s">
        <v>45</v>
      </c>
      <c r="K1297" s="2" t="s">
        <v>46</v>
      </c>
    </row>
    <row r="1298" spans="1:11" x14ac:dyDescent="0.2">
      <c r="A1298" s="2">
        <v>1297</v>
      </c>
      <c r="B1298" s="2" t="s">
        <v>85</v>
      </c>
      <c r="C1298" s="2">
        <v>2</v>
      </c>
      <c r="D1298" s="2">
        <v>1</v>
      </c>
      <c r="E1298" s="2">
        <v>1</v>
      </c>
      <c r="F1298" s="2" t="s">
        <v>537</v>
      </c>
      <c r="G1298" s="2" t="s">
        <v>52</v>
      </c>
      <c r="H1298" s="2" t="s">
        <v>11</v>
      </c>
      <c r="I1298" s="2">
        <v>5396930</v>
      </c>
      <c r="J1298" s="2" t="s">
        <v>144</v>
      </c>
      <c r="K1298" s="2" t="s">
        <v>145</v>
      </c>
    </row>
    <row r="1299" spans="1:11" x14ac:dyDescent="0.2">
      <c r="A1299" s="2">
        <v>1298</v>
      </c>
      <c r="B1299" s="2" t="s">
        <v>64</v>
      </c>
      <c r="C1299" s="2">
        <v>1</v>
      </c>
      <c r="D1299" s="2">
        <v>1</v>
      </c>
      <c r="E1299" s="2">
        <v>0</v>
      </c>
      <c r="F1299" s="2" t="s">
        <v>93</v>
      </c>
      <c r="G1299" s="2">
        <v>0</v>
      </c>
      <c r="H1299" s="2" t="s">
        <v>11</v>
      </c>
      <c r="I1299" s="2">
        <v>5770635</v>
      </c>
      <c r="J1299" s="2" t="s">
        <v>94</v>
      </c>
      <c r="K1299" s="2" t="s">
        <v>95</v>
      </c>
    </row>
    <row r="1300" spans="1:11" x14ac:dyDescent="0.2">
      <c r="A1300" s="2">
        <v>1299</v>
      </c>
      <c r="B1300" s="2" t="s">
        <v>143</v>
      </c>
      <c r="C1300" s="2">
        <v>1</v>
      </c>
      <c r="D1300" s="2">
        <v>1</v>
      </c>
      <c r="E1300" s="2">
        <v>0</v>
      </c>
      <c r="F1300" s="2" t="s">
        <v>25</v>
      </c>
      <c r="G1300" s="2">
        <v>0</v>
      </c>
      <c r="H1300" s="2" t="s">
        <v>11</v>
      </c>
      <c r="I1300" s="2">
        <v>10097468</v>
      </c>
      <c r="J1300" s="2" t="s">
        <v>279</v>
      </c>
      <c r="K1300" s="2" t="s">
        <v>280</v>
      </c>
    </row>
    <row r="1301" spans="1:11" x14ac:dyDescent="0.2">
      <c r="A1301" s="2">
        <v>1300</v>
      </c>
      <c r="B1301" s="2" t="s">
        <v>64</v>
      </c>
      <c r="C1301" s="2">
        <v>2</v>
      </c>
      <c r="D1301" s="2">
        <v>1</v>
      </c>
      <c r="E1301" s="2">
        <v>1</v>
      </c>
      <c r="F1301" s="2" t="s">
        <v>44</v>
      </c>
      <c r="G1301" s="2" t="s">
        <v>34</v>
      </c>
      <c r="H1301" s="2" t="s">
        <v>11</v>
      </c>
      <c r="I1301" s="2">
        <v>4941790</v>
      </c>
      <c r="J1301" s="2" t="s">
        <v>141</v>
      </c>
      <c r="K1301" s="2" t="s">
        <v>142</v>
      </c>
    </row>
    <row r="1302" spans="1:11" x14ac:dyDescent="0.2">
      <c r="A1302" s="2">
        <v>1301</v>
      </c>
      <c r="B1302" s="2" t="s">
        <v>64</v>
      </c>
      <c r="C1302" s="2">
        <v>1</v>
      </c>
      <c r="D1302" s="2">
        <v>1</v>
      </c>
      <c r="E1302" s="2">
        <v>0</v>
      </c>
      <c r="F1302" s="2" t="s">
        <v>25</v>
      </c>
      <c r="G1302" s="2">
        <v>0</v>
      </c>
      <c r="H1302" s="2" t="s">
        <v>11</v>
      </c>
      <c r="I1302" s="2">
        <v>9876846</v>
      </c>
      <c r="J1302" s="2" t="s">
        <v>751</v>
      </c>
      <c r="K1302" s="2" t="s">
        <v>752</v>
      </c>
    </row>
    <row r="1303" spans="1:11" x14ac:dyDescent="0.2">
      <c r="A1303" s="2">
        <v>1302</v>
      </c>
      <c r="B1303" s="2" t="s">
        <v>85</v>
      </c>
      <c r="C1303" s="2">
        <v>1</v>
      </c>
      <c r="D1303" s="2">
        <v>1</v>
      </c>
      <c r="E1303" s="2">
        <v>0</v>
      </c>
      <c r="F1303" s="2" t="s">
        <v>25</v>
      </c>
      <c r="G1303" s="2">
        <v>0</v>
      </c>
      <c r="H1303" s="2" t="s">
        <v>11</v>
      </c>
      <c r="I1303" s="2">
        <v>4373870</v>
      </c>
      <c r="J1303" s="2" t="s">
        <v>153</v>
      </c>
      <c r="K1303" s="2" t="s">
        <v>154</v>
      </c>
    </row>
    <row r="1304" spans="1:11" x14ac:dyDescent="0.2">
      <c r="A1304" s="2">
        <v>1303</v>
      </c>
      <c r="B1304" s="2" t="s">
        <v>77</v>
      </c>
      <c r="C1304" s="2">
        <v>2</v>
      </c>
      <c r="D1304" s="2">
        <v>1</v>
      </c>
      <c r="E1304" s="2">
        <v>1</v>
      </c>
      <c r="F1304" s="2" t="s">
        <v>123</v>
      </c>
      <c r="G1304" s="2" t="s">
        <v>124</v>
      </c>
      <c r="H1304" s="2" t="s">
        <v>11</v>
      </c>
      <c r="I1304" s="2">
        <v>5580000</v>
      </c>
      <c r="J1304" s="2" t="s">
        <v>125</v>
      </c>
      <c r="K1304" s="2" t="s">
        <v>126</v>
      </c>
    </row>
    <row r="1305" spans="1:11" x14ac:dyDescent="0.2">
      <c r="A1305" s="2">
        <v>1304</v>
      </c>
      <c r="B1305" s="2" t="s">
        <v>9</v>
      </c>
      <c r="C1305" s="2">
        <v>1</v>
      </c>
      <c r="D1305" s="2">
        <v>0</v>
      </c>
      <c r="E1305" s="2">
        <v>1</v>
      </c>
      <c r="F1305" s="2">
        <v>0</v>
      </c>
      <c r="G1305" s="2" t="s">
        <v>52</v>
      </c>
      <c r="H1305" s="2" t="s">
        <v>26</v>
      </c>
      <c r="I1305" s="2">
        <v>7849901</v>
      </c>
      <c r="J1305" s="2" t="s">
        <v>4183</v>
      </c>
      <c r="K1305" s="2" t="s">
        <v>4184</v>
      </c>
    </row>
    <row r="1306" spans="1:11" x14ac:dyDescent="0.2">
      <c r="A1306" s="2">
        <v>1305</v>
      </c>
      <c r="B1306" s="2" t="s">
        <v>101</v>
      </c>
      <c r="C1306" s="2">
        <v>1</v>
      </c>
      <c r="D1306" s="2">
        <v>1</v>
      </c>
      <c r="E1306" s="2">
        <v>0</v>
      </c>
      <c r="F1306" s="2" t="s">
        <v>25</v>
      </c>
      <c r="G1306" s="2">
        <v>0</v>
      </c>
      <c r="H1306" s="2" t="s">
        <v>11</v>
      </c>
      <c r="I1306" s="2">
        <v>7233015</v>
      </c>
      <c r="J1306" s="2" t="s">
        <v>220</v>
      </c>
      <c r="K1306" s="2" t="s">
        <v>221</v>
      </c>
    </row>
    <row r="1307" spans="1:11" x14ac:dyDescent="0.2">
      <c r="A1307" s="2">
        <v>1306</v>
      </c>
      <c r="B1307" s="2" t="s">
        <v>9</v>
      </c>
      <c r="C1307" s="2">
        <v>3</v>
      </c>
      <c r="D1307" s="2">
        <v>2</v>
      </c>
      <c r="E1307" s="2">
        <v>1</v>
      </c>
      <c r="F1307" s="2" t="s">
        <v>4189</v>
      </c>
      <c r="G1307" s="2" t="s">
        <v>34</v>
      </c>
      <c r="H1307" s="2" t="s">
        <v>11</v>
      </c>
      <c r="I1307" s="2">
        <v>4418914</v>
      </c>
      <c r="J1307" s="2" t="s">
        <v>35</v>
      </c>
      <c r="K1307" s="2" t="s">
        <v>36</v>
      </c>
    </row>
    <row r="1308" spans="1:11" x14ac:dyDescent="0.2">
      <c r="A1308" s="2">
        <v>1307</v>
      </c>
      <c r="B1308" s="2" t="s">
        <v>143</v>
      </c>
      <c r="C1308" s="2">
        <v>2</v>
      </c>
      <c r="D1308" s="2">
        <v>1</v>
      </c>
      <c r="E1308" s="2">
        <v>1</v>
      </c>
      <c r="F1308" s="2" t="s">
        <v>467</v>
      </c>
      <c r="G1308" s="2" t="s">
        <v>34</v>
      </c>
      <c r="H1308" s="2" t="s">
        <v>11</v>
      </c>
      <c r="I1308" s="2">
        <v>6669977</v>
      </c>
      <c r="J1308" s="2" t="s">
        <v>363</v>
      </c>
      <c r="K1308" s="2" t="s">
        <v>364</v>
      </c>
    </row>
    <row r="1309" spans="1:11" x14ac:dyDescent="0.2">
      <c r="A1309" s="2">
        <v>1308</v>
      </c>
      <c r="B1309" s="2" t="s">
        <v>77</v>
      </c>
      <c r="C1309" s="2">
        <v>1</v>
      </c>
      <c r="D1309" s="2">
        <v>0</v>
      </c>
      <c r="E1309" s="2">
        <v>1</v>
      </c>
      <c r="F1309" s="2">
        <v>0</v>
      </c>
      <c r="G1309" s="2" t="s">
        <v>52</v>
      </c>
      <c r="H1309" s="2" t="s">
        <v>26</v>
      </c>
      <c r="I1309" s="2">
        <v>9563160</v>
      </c>
      <c r="J1309" s="2" t="s">
        <v>722</v>
      </c>
      <c r="K1309" s="2" t="s">
        <v>723</v>
      </c>
    </row>
    <row r="1310" spans="1:11" x14ac:dyDescent="0.2">
      <c r="A1310" s="2">
        <v>1309</v>
      </c>
      <c r="B1310" s="2" t="s">
        <v>99</v>
      </c>
      <c r="C1310" s="2">
        <v>2</v>
      </c>
      <c r="D1310" s="2">
        <v>1</v>
      </c>
      <c r="E1310" s="2">
        <v>1</v>
      </c>
      <c r="F1310" s="2" t="s">
        <v>123</v>
      </c>
      <c r="G1310" s="2" t="s">
        <v>124</v>
      </c>
      <c r="H1310" s="2" t="s">
        <v>11</v>
      </c>
      <c r="I1310" s="2">
        <v>22186209</v>
      </c>
      <c r="J1310" s="2" t="s">
        <v>125</v>
      </c>
      <c r="K1310" s="2" t="s">
        <v>126</v>
      </c>
    </row>
    <row r="1311" spans="1:11" x14ac:dyDescent="0.2">
      <c r="A1311" s="2">
        <v>1310</v>
      </c>
      <c r="B1311" s="2" t="s">
        <v>101</v>
      </c>
      <c r="C1311" s="2">
        <v>1</v>
      </c>
      <c r="D1311" s="2">
        <v>1</v>
      </c>
      <c r="E1311" s="2">
        <v>0</v>
      </c>
      <c r="F1311" s="2" t="s">
        <v>25</v>
      </c>
      <c r="G1311" s="2">
        <v>0</v>
      </c>
      <c r="H1311" s="2" t="s">
        <v>11</v>
      </c>
      <c r="I1311" s="2">
        <v>16038413</v>
      </c>
      <c r="J1311" s="2" t="s">
        <v>301</v>
      </c>
      <c r="K1311" s="2" t="s">
        <v>302</v>
      </c>
    </row>
    <row r="1312" spans="1:11" x14ac:dyDescent="0.2">
      <c r="A1312" s="2">
        <v>1311</v>
      </c>
      <c r="B1312" s="2" t="s">
        <v>92</v>
      </c>
      <c r="C1312" s="2">
        <v>2</v>
      </c>
      <c r="D1312" s="2">
        <v>1</v>
      </c>
      <c r="E1312" s="2">
        <v>1</v>
      </c>
      <c r="F1312" s="2" t="s">
        <v>537</v>
      </c>
      <c r="G1312" s="2" t="s">
        <v>124</v>
      </c>
      <c r="H1312" s="2" t="s">
        <v>11</v>
      </c>
      <c r="I1312" s="2">
        <v>14773348</v>
      </c>
      <c r="J1312" s="2" t="s">
        <v>1387</v>
      </c>
      <c r="K1312" s="2" t="s">
        <v>1388</v>
      </c>
    </row>
    <row r="1313" spans="1:11" x14ac:dyDescent="0.2">
      <c r="A1313" s="2">
        <v>1312</v>
      </c>
      <c r="B1313" s="2" t="s">
        <v>77</v>
      </c>
      <c r="C1313" s="2">
        <v>1</v>
      </c>
      <c r="D1313" s="2">
        <v>1</v>
      </c>
      <c r="E1313" s="2">
        <v>0</v>
      </c>
      <c r="F1313" s="2" t="s">
        <v>25</v>
      </c>
      <c r="G1313" s="2">
        <v>0</v>
      </c>
      <c r="H1313" s="2" t="s">
        <v>11</v>
      </c>
      <c r="I1313" s="2">
        <v>6736208</v>
      </c>
      <c r="J1313" s="2" t="s">
        <v>153</v>
      </c>
      <c r="K1313" s="2" t="s">
        <v>154</v>
      </c>
    </row>
    <row r="1314" spans="1:11" x14ac:dyDescent="0.2">
      <c r="A1314" s="2">
        <v>1313</v>
      </c>
      <c r="B1314" s="2" t="s">
        <v>9</v>
      </c>
      <c r="C1314" s="2">
        <v>2</v>
      </c>
      <c r="D1314" s="2">
        <v>1</v>
      </c>
      <c r="E1314" s="2">
        <v>1</v>
      </c>
      <c r="F1314" s="2" t="s">
        <v>537</v>
      </c>
      <c r="G1314" s="2" t="s">
        <v>52</v>
      </c>
      <c r="H1314" s="2" t="s">
        <v>11</v>
      </c>
      <c r="I1314" s="2">
        <v>11878033</v>
      </c>
      <c r="J1314" s="2" t="s">
        <v>144</v>
      </c>
      <c r="K1314" s="2" t="s">
        <v>145</v>
      </c>
    </row>
    <row r="1315" spans="1:11" x14ac:dyDescent="0.2">
      <c r="A1315" s="2">
        <v>1314</v>
      </c>
      <c r="B1315" s="2" t="s">
        <v>9</v>
      </c>
      <c r="C1315" s="2">
        <v>2</v>
      </c>
      <c r="D1315" s="2">
        <v>1</v>
      </c>
      <c r="E1315" s="2">
        <v>1</v>
      </c>
      <c r="F1315" s="2" t="s">
        <v>10</v>
      </c>
      <c r="G1315" s="2" t="s">
        <v>159</v>
      </c>
      <c r="H1315" s="2" t="s">
        <v>11</v>
      </c>
      <c r="I1315" s="2">
        <v>15778893</v>
      </c>
      <c r="J1315" s="2" t="s">
        <v>12</v>
      </c>
      <c r="K1315" s="2" t="s">
        <v>13</v>
      </c>
    </row>
    <row r="1316" spans="1:11" x14ac:dyDescent="0.2">
      <c r="A1316" s="2">
        <v>1315</v>
      </c>
      <c r="B1316" s="2" t="s">
        <v>9</v>
      </c>
      <c r="C1316" s="2">
        <v>2</v>
      </c>
      <c r="D1316" s="2">
        <v>1</v>
      </c>
      <c r="E1316" s="2">
        <v>1</v>
      </c>
      <c r="F1316" s="2" t="s">
        <v>10</v>
      </c>
      <c r="G1316" s="2" t="s">
        <v>159</v>
      </c>
      <c r="H1316" s="2" t="s">
        <v>11</v>
      </c>
      <c r="I1316" s="2">
        <v>21705537</v>
      </c>
      <c r="J1316" s="2" t="s">
        <v>12</v>
      </c>
      <c r="K1316" s="2" t="s">
        <v>13</v>
      </c>
    </row>
    <row r="1317" spans="1:11" x14ac:dyDescent="0.2">
      <c r="A1317" s="2">
        <v>1316</v>
      </c>
      <c r="B1317" s="2" t="s">
        <v>101</v>
      </c>
      <c r="C1317" s="2">
        <v>1</v>
      </c>
      <c r="D1317" s="2">
        <v>1</v>
      </c>
      <c r="E1317" s="2">
        <v>0</v>
      </c>
      <c r="F1317" s="2" t="s">
        <v>25</v>
      </c>
      <c r="G1317" s="2">
        <v>0</v>
      </c>
      <c r="H1317" s="2" t="s">
        <v>11</v>
      </c>
      <c r="I1317" s="2">
        <v>7195148</v>
      </c>
      <c r="J1317" s="2" t="s">
        <v>3991</v>
      </c>
      <c r="K1317" s="2" t="s">
        <v>3992</v>
      </c>
    </row>
    <row r="1318" spans="1:11" x14ac:dyDescent="0.2">
      <c r="A1318" s="2">
        <v>1317</v>
      </c>
      <c r="B1318" s="2" t="s">
        <v>9</v>
      </c>
      <c r="C1318" s="2">
        <v>2</v>
      </c>
      <c r="D1318" s="2">
        <v>1</v>
      </c>
      <c r="E1318" s="2">
        <v>1</v>
      </c>
      <c r="F1318" s="2" t="s">
        <v>3260</v>
      </c>
      <c r="G1318" s="2" t="s">
        <v>34</v>
      </c>
      <c r="H1318" s="2" t="s">
        <v>11</v>
      </c>
      <c r="I1318" s="2">
        <v>4274088</v>
      </c>
      <c r="J1318" s="2" t="s">
        <v>3261</v>
      </c>
      <c r="K1318" s="2" t="s">
        <v>3262</v>
      </c>
    </row>
    <row r="1319" spans="1:11" x14ac:dyDescent="0.2">
      <c r="A1319" s="2">
        <v>1318</v>
      </c>
      <c r="B1319" s="2" t="s">
        <v>9</v>
      </c>
      <c r="C1319" s="2">
        <v>2</v>
      </c>
      <c r="D1319" s="2">
        <v>1</v>
      </c>
      <c r="E1319" s="2">
        <v>1</v>
      </c>
      <c r="F1319" s="2" t="s">
        <v>33</v>
      </c>
      <c r="G1319" s="2" t="s">
        <v>34</v>
      </c>
      <c r="H1319" s="2" t="s">
        <v>11</v>
      </c>
      <c r="I1319" s="2">
        <v>10978703</v>
      </c>
      <c r="J1319" s="2" t="s">
        <v>94</v>
      </c>
      <c r="K1319" s="2" t="s">
        <v>95</v>
      </c>
    </row>
    <row r="1320" spans="1:11" x14ac:dyDescent="0.2">
      <c r="A1320" s="2">
        <v>1319</v>
      </c>
      <c r="B1320" s="2" t="s">
        <v>9</v>
      </c>
      <c r="C1320" s="2">
        <v>1</v>
      </c>
      <c r="D1320" s="2">
        <v>1</v>
      </c>
      <c r="E1320" s="2">
        <v>0</v>
      </c>
      <c r="F1320" s="2" t="s">
        <v>123</v>
      </c>
      <c r="G1320" s="2">
        <v>0</v>
      </c>
      <c r="H1320" s="2" t="s">
        <v>11</v>
      </c>
      <c r="I1320" s="2">
        <v>6773986</v>
      </c>
      <c r="J1320" s="2" t="s">
        <v>125</v>
      </c>
      <c r="K1320" s="2" t="s">
        <v>126</v>
      </c>
    </row>
    <row r="1321" spans="1:11" x14ac:dyDescent="0.2">
      <c r="A1321" s="2">
        <v>1320</v>
      </c>
      <c r="B1321" s="2" t="s">
        <v>92</v>
      </c>
      <c r="C1321" s="2">
        <v>1</v>
      </c>
      <c r="D1321" s="2">
        <v>1</v>
      </c>
      <c r="E1321" s="2">
        <v>0</v>
      </c>
      <c r="F1321" s="2" t="s">
        <v>25</v>
      </c>
      <c r="G1321" s="2">
        <v>0</v>
      </c>
      <c r="H1321" s="2" t="s">
        <v>11</v>
      </c>
      <c r="I1321" s="2">
        <v>17363978</v>
      </c>
      <c r="J1321" s="2" t="s">
        <v>326</v>
      </c>
      <c r="K1321" s="2" t="s">
        <v>327</v>
      </c>
    </row>
    <row r="1322" spans="1:11" x14ac:dyDescent="0.2">
      <c r="A1322" s="2">
        <v>1321</v>
      </c>
      <c r="B1322" s="2" t="s">
        <v>117</v>
      </c>
      <c r="C1322" s="2">
        <v>1</v>
      </c>
      <c r="D1322" s="2">
        <v>1</v>
      </c>
      <c r="E1322" s="2">
        <v>0</v>
      </c>
      <c r="F1322" s="2" t="s">
        <v>25</v>
      </c>
      <c r="G1322" s="2">
        <v>0</v>
      </c>
      <c r="H1322" s="2" t="s">
        <v>11</v>
      </c>
      <c r="I1322" s="2">
        <v>9652778</v>
      </c>
      <c r="J1322" s="2" t="s">
        <v>2673</v>
      </c>
      <c r="K1322" s="2" t="s">
        <v>2674</v>
      </c>
    </row>
    <row r="1323" spans="1:11" x14ac:dyDescent="0.2">
      <c r="A1323" s="2">
        <v>1322</v>
      </c>
      <c r="B1323" s="2" t="s">
        <v>101</v>
      </c>
      <c r="C1323" s="2">
        <v>2</v>
      </c>
      <c r="D1323" s="2">
        <v>1</v>
      </c>
      <c r="E1323" s="2">
        <v>1</v>
      </c>
      <c r="F1323" s="2" t="s">
        <v>467</v>
      </c>
      <c r="G1323" s="2" t="s">
        <v>34</v>
      </c>
      <c r="H1323" s="2" t="s">
        <v>11</v>
      </c>
      <c r="I1323" s="2">
        <v>9103854</v>
      </c>
      <c r="J1323" s="2" t="s">
        <v>45</v>
      </c>
      <c r="K1323" s="2" t="s">
        <v>46</v>
      </c>
    </row>
    <row r="1324" spans="1:11" x14ac:dyDescent="0.2">
      <c r="A1324" s="2">
        <v>1323</v>
      </c>
      <c r="B1324" s="2" t="s">
        <v>9</v>
      </c>
      <c r="C1324" s="2">
        <v>3</v>
      </c>
      <c r="D1324" s="2">
        <v>1</v>
      </c>
      <c r="E1324" s="2">
        <v>2</v>
      </c>
      <c r="F1324" s="2" t="s">
        <v>149</v>
      </c>
      <c r="G1324" s="2" t="s">
        <v>4235</v>
      </c>
      <c r="H1324" s="2" t="s">
        <v>26</v>
      </c>
      <c r="I1324" s="2">
        <v>7037878</v>
      </c>
      <c r="J1324" s="2" t="s">
        <v>881</v>
      </c>
      <c r="K1324" s="2" t="s">
        <v>882</v>
      </c>
    </row>
    <row r="1325" spans="1:11" x14ac:dyDescent="0.2">
      <c r="A1325" s="2">
        <v>1324</v>
      </c>
      <c r="B1325" s="2" t="s">
        <v>32</v>
      </c>
      <c r="C1325" s="2">
        <v>2</v>
      </c>
      <c r="D1325" s="2">
        <v>1</v>
      </c>
      <c r="E1325" s="2">
        <v>1</v>
      </c>
      <c r="F1325" s="2" t="s">
        <v>467</v>
      </c>
      <c r="G1325" s="2" t="s">
        <v>34</v>
      </c>
      <c r="H1325" s="2" t="s">
        <v>11</v>
      </c>
      <c r="I1325" s="2">
        <v>4997849</v>
      </c>
      <c r="J1325" s="2" t="s">
        <v>45</v>
      </c>
      <c r="K1325" s="2" t="s">
        <v>46</v>
      </c>
    </row>
    <row r="1326" spans="1:11" x14ac:dyDescent="0.2">
      <c r="A1326" s="2">
        <v>1325</v>
      </c>
      <c r="B1326" s="2" t="s">
        <v>77</v>
      </c>
      <c r="C1326" s="2">
        <v>2</v>
      </c>
      <c r="D1326" s="2">
        <v>1</v>
      </c>
      <c r="E1326" s="2">
        <v>1</v>
      </c>
      <c r="F1326" s="2" t="s">
        <v>44</v>
      </c>
      <c r="G1326" s="2" t="s">
        <v>34</v>
      </c>
      <c r="H1326" s="2" t="s">
        <v>11</v>
      </c>
      <c r="I1326" s="2">
        <v>9901882</v>
      </c>
      <c r="J1326" s="2" t="s">
        <v>141</v>
      </c>
      <c r="K1326" s="2" t="s">
        <v>142</v>
      </c>
    </row>
    <row r="1327" spans="1:11" x14ac:dyDescent="0.2">
      <c r="A1327" s="2">
        <v>1326</v>
      </c>
      <c r="B1327" s="2" t="s">
        <v>85</v>
      </c>
      <c r="C1327" s="2">
        <v>2</v>
      </c>
      <c r="D1327" s="2">
        <v>1</v>
      </c>
      <c r="E1327" s="2">
        <v>1</v>
      </c>
      <c r="F1327" s="2" t="s">
        <v>341</v>
      </c>
      <c r="G1327" s="2" t="s">
        <v>34</v>
      </c>
      <c r="H1327" s="2" t="s">
        <v>11</v>
      </c>
      <c r="I1327" s="2">
        <v>7239434</v>
      </c>
      <c r="J1327" s="2" t="s">
        <v>646</v>
      </c>
      <c r="K1327" s="2" t="s">
        <v>647</v>
      </c>
    </row>
    <row r="1328" spans="1:11" x14ac:dyDescent="0.2">
      <c r="A1328" s="2">
        <v>1327</v>
      </c>
      <c r="B1328" s="2" t="s">
        <v>101</v>
      </c>
      <c r="C1328" s="2">
        <v>3</v>
      </c>
      <c r="D1328" s="2">
        <v>2</v>
      </c>
      <c r="E1328" s="2">
        <v>1</v>
      </c>
      <c r="F1328" s="2" t="s">
        <v>3569</v>
      </c>
      <c r="G1328" s="2" t="s">
        <v>34</v>
      </c>
      <c r="H1328" s="2" t="s">
        <v>11</v>
      </c>
      <c r="I1328" s="2">
        <v>9966000</v>
      </c>
      <c r="J1328" s="2" t="s">
        <v>35</v>
      </c>
      <c r="K1328" s="2" t="s">
        <v>36</v>
      </c>
    </row>
    <row r="1329" spans="1:11" x14ac:dyDescent="0.2">
      <c r="A1329" s="2">
        <v>1328</v>
      </c>
      <c r="B1329" s="2" t="s">
        <v>85</v>
      </c>
      <c r="C1329" s="2">
        <v>2</v>
      </c>
      <c r="D1329" s="2">
        <v>1</v>
      </c>
      <c r="E1329" s="2">
        <v>1</v>
      </c>
      <c r="F1329" s="2" t="s">
        <v>341</v>
      </c>
      <c r="G1329" s="2" t="s">
        <v>34</v>
      </c>
      <c r="H1329" s="2" t="s">
        <v>11</v>
      </c>
      <c r="I1329" s="2">
        <v>4570617</v>
      </c>
      <c r="J1329" s="2" t="s">
        <v>45</v>
      </c>
      <c r="K1329" s="2" t="s">
        <v>46</v>
      </c>
    </row>
    <row r="1330" spans="1:11" x14ac:dyDescent="0.2">
      <c r="A1330" s="2">
        <v>1329</v>
      </c>
      <c r="B1330" s="2" t="s">
        <v>9</v>
      </c>
      <c r="C1330" s="2">
        <v>2</v>
      </c>
      <c r="D1330" s="2">
        <v>2</v>
      </c>
      <c r="E1330" s="2">
        <v>0</v>
      </c>
      <c r="F1330" s="2" t="s">
        <v>71</v>
      </c>
      <c r="G1330" s="2">
        <v>0</v>
      </c>
      <c r="H1330" s="2" t="s">
        <v>11</v>
      </c>
      <c r="I1330" s="2">
        <v>14571000</v>
      </c>
      <c r="J1330" s="2" t="s">
        <v>255</v>
      </c>
      <c r="K1330" s="2" t="s">
        <v>256</v>
      </c>
    </row>
    <row r="1331" spans="1:11" x14ac:dyDescent="0.2">
      <c r="A1331" s="2">
        <v>1330</v>
      </c>
      <c r="B1331" s="2" t="s">
        <v>101</v>
      </c>
      <c r="C1331" s="2">
        <v>2</v>
      </c>
      <c r="D1331" s="2">
        <v>1</v>
      </c>
      <c r="E1331" s="2">
        <v>1</v>
      </c>
      <c r="F1331" s="2" t="s">
        <v>3695</v>
      </c>
      <c r="G1331" s="2" t="s">
        <v>52</v>
      </c>
      <c r="H1331" s="2" t="s">
        <v>26</v>
      </c>
      <c r="I1331" s="2">
        <v>5637717</v>
      </c>
      <c r="J1331" s="2" t="s">
        <v>144</v>
      </c>
      <c r="K1331" s="2" t="s">
        <v>145</v>
      </c>
    </row>
    <row r="1332" spans="1:11" x14ac:dyDescent="0.2">
      <c r="A1332" s="2">
        <v>1331</v>
      </c>
      <c r="B1332" s="2" t="s">
        <v>9</v>
      </c>
      <c r="C1332" s="2">
        <v>0</v>
      </c>
      <c r="D1332" s="2">
        <v>0</v>
      </c>
      <c r="E1332" s="2">
        <v>0</v>
      </c>
      <c r="F1332" s="2">
        <v>0</v>
      </c>
      <c r="G1332" s="2">
        <v>0</v>
      </c>
      <c r="H1332" s="2" t="s">
        <v>11</v>
      </c>
      <c r="I1332" s="2">
        <v>1474241</v>
      </c>
      <c r="J1332" s="2" t="s">
        <v>326</v>
      </c>
      <c r="K1332" s="2" t="s">
        <v>327</v>
      </c>
    </row>
    <row r="1333" spans="1:11" x14ac:dyDescent="0.2">
      <c r="A1333" s="2">
        <v>1332</v>
      </c>
      <c r="B1333" s="2" t="s">
        <v>64</v>
      </c>
      <c r="C1333" s="2">
        <v>1</v>
      </c>
      <c r="D1333" s="2">
        <v>0</v>
      </c>
      <c r="E1333" s="2">
        <v>1</v>
      </c>
      <c r="F1333" s="2">
        <v>0</v>
      </c>
      <c r="G1333" s="2" t="s">
        <v>352</v>
      </c>
      <c r="H1333" s="2" t="s">
        <v>11</v>
      </c>
      <c r="I1333" s="2">
        <v>15524075</v>
      </c>
      <c r="J1333" s="2" t="s">
        <v>1547</v>
      </c>
      <c r="K1333" s="2" t="s">
        <v>1548</v>
      </c>
    </row>
    <row r="1334" spans="1:11" x14ac:dyDescent="0.2">
      <c r="A1334" s="2">
        <v>1333</v>
      </c>
      <c r="B1334" s="2" t="s">
        <v>99</v>
      </c>
      <c r="C1334" s="2">
        <v>2</v>
      </c>
      <c r="D1334" s="2">
        <v>2</v>
      </c>
      <c r="E1334" s="2">
        <v>0</v>
      </c>
      <c r="F1334" s="2" t="s">
        <v>4260</v>
      </c>
      <c r="G1334" s="2">
        <v>0</v>
      </c>
      <c r="H1334" s="2" t="s">
        <v>11</v>
      </c>
      <c r="I1334" s="2">
        <v>5034598</v>
      </c>
      <c r="J1334" s="2" t="s">
        <v>4261</v>
      </c>
      <c r="K1334" s="2" t="s">
        <v>4262</v>
      </c>
    </row>
    <row r="1335" spans="1:11" x14ac:dyDescent="0.2">
      <c r="A1335" s="2">
        <v>1334</v>
      </c>
      <c r="B1335" s="2" t="s">
        <v>64</v>
      </c>
      <c r="C1335" s="2">
        <v>2</v>
      </c>
      <c r="D1335" s="2">
        <v>1</v>
      </c>
      <c r="E1335" s="2">
        <v>1</v>
      </c>
      <c r="F1335" s="2" t="s">
        <v>1032</v>
      </c>
      <c r="G1335" s="2" t="s">
        <v>34</v>
      </c>
      <c r="H1335" s="2" t="s">
        <v>11</v>
      </c>
      <c r="I1335" s="2">
        <v>9238331</v>
      </c>
      <c r="J1335" s="2" t="s">
        <v>1106</v>
      </c>
      <c r="K1335" s="2" t="s">
        <v>1107</v>
      </c>
    </row>
    <row r="1336" spans="1:11" x14ac:dyDescent="0.2">
      <c r="A1336" s="2">
        <v>1335</v>
      </c>
      <c r="B1336" s="2" t="s">
        <v>143</v>
      </c>
      <c r="C1336" s="2">
        <v>1</v>
      </c>
      <c r="D1336" s="2">
        <v>0</v>
      </c>
      <c r="E1336" s="2">
        <v>1</v>
      </c>
      <c r="F1336" s="2">
        <v>0</v>
      </c>
      <c r="G1336" s="2" t="s">
        <v>352</v>
      </c>
      <c r="H1336" s="2" t="s">
        <v>11</v>
      </c>
      <c r="I1336" s="2">
        <v>9459658</v>
      </c>
      <c r="J1336" s="2" t="s">
        <v>1992</v>
      </c>
      <c r="K1336" s="2" t="s">
        <v>1993</v>
      </c>
    </row>
    <row r="1337" spans="1:11" x14ac:dyDescent="0.2">
      <c r="A1337" s="2">
        <v>1336</v>
      </c>
      <c r="B1337" s="2" t="s">
        <v>64</v>
      </c>
      <c r="C1337" s="2">
        <v>1</v>
      </c>
      <c r="D1337" s="2">
        <v>1</v>
      </c>
      <c r="E1337" s="2">
        <v>0</v>
      </c>
      <c r="F1337" s="2" t="s">
        <v>756</v>
      </c>
      <c r="G1337" s="2">
        <v>0</v>
      </c>
      <c r="H1337" s="2" t="s">
        <v>11</v>
      </c>
      <c r="I1337" s="2">
        <v>10596243</v>
      </c>
      <c r="J1337" s="2" t="s">
        <v>4272</v>
      </c>
      <c r="K1337" s="2" t="s">
        <v>4273</v>
      </c>
    </row>
    <row r="1338" spans="1:11" x14ac:dyDescent="0.2">
      <c r="A1338" s="2">
        <v>1337</v>
      </c>
      <c r="B1338" s="2" t="s">
        <v>17</v>
      </c>
      <c r="C1338" s="2">
        <v>1</v>
      </c>
      <c r="D1338" s="2">
        <v>1</v>
      </c>
      <c r="E1338" s="2">
        <v>0</v>
      </c>
      <c r="F1338" s="2" t="s">
        <v>93</v>
      </c>
      <c r="G1338" s="2">
        <v>0</v>
      </c>
      <c r="H1338" s="2" t="s">
        <v>11</v>
      </c>
      <c r="I1338" s="2">
        <v>10140648</v>
      </c>
      <c r="J1338" s="2" t="s">
        <v>94</v>
      </c>
      <c r="K1338" s="2" t="s">
        <v>95</v>
      </c>
    </row>
    <row r="1339" spans="1:11" x14ac:dyDescent="0.2">
      <c r="A1339" s="2">
        <v>1338</v>
      </c>
      <c r="B1339" s="2" t="s">
        <v>9</v>
      </c>
      <c r="C1339" s="2">
        <v>1</v>
      </c>
      <c r="D1339" s="2">
        <v>1</v>
      </c>
      <c r="E1339" s="2">
        <v>0</v>
      </c>
      <c r="F1339" s="2" t="s">
        <v>25</v>
      </c>
      <c r="G1339" s="2">
        <v>0</v>
      </c>
      <c r="H1339" s="2" t="s">
        <v>11</v>
      </c>
      <c r="I1339" s="2">
        <v>3275880</v>
      </c>
      <c r="J1339" s="2" t="s">
        <v>153</v>
      </c>
      <c r="K1339" s="2" t="s">
        <v>154</v>
      </c>
    </row>
    <row r="1340" spans="1:11" x14ac:dyDescent="0.2">
      <c r="A1340" s="2">
        <v>1339</v>
      </c>
      <c r="B1340" s="2" t="s">
        <v>17</v>
      </c>
      <c r="C1340" s="2">
        <v>1</v>
      </c>
      <c r="D1340" s="2">
        <v>1</v>
      </c>
      <c r="E1340" s="2">
        <v>0</v>
      </c>
      <c r="F1340" s="2" t="s">
        <v>25</v>
      </c>
      <c r="G1340" s="2">
        <v>0</v>
      </c>
      <c r="H1340" s="2" t="s">
        <v>11</v>
      </c>
      <c r="I1340" s="2">
        <v>5326421</v>
      </c>
      <c r="J1340" s="2" t="s">
        <v>112</v>
      </c>
      <c r="K1340" s="2" t="s">
        <v>113</v>
      </c>
    </row>
    <row r="1341" spans="1:11" x14ac:dyDescent="0.2">
      <c r="A1341" s="2">
        <v>1340</v>
      </c>
      <c r="B1341" s="2" t="s">
        <v>9</v>
      </c>
      <c r="C1341" s="2">
        <v>3</v>
      </c>
      <c r="D1341" s="2">
        <v>1</v>
      </c>
      <c r="E1341" s="2">
        <v>2</v>
      </c>
      <c r="F1341" s="2" t="s">
        <v>25</v>
      </c>
      <c r="G1341" s="2" t="s">
        <v>985</v>
      </c>
      <c r="H1341" s="2" t="s">
        <v>11</v>
      </c>
      <c r="I1341" s="2">
        <v>7438948</v>
      </c>
      <c r="J1341" s="2" t="s">
        <v>722</v>
      </c>
      <c r="K1341" s="2" t="s">
        <v>723</v>
      </c>
    </row>
    <row r="1342" spans="1:11" x14ac:dyDescent="0.2">
      <c r="A1342" s="2">
        <v>1341</v>
      </c>
      <c r="B1342" s="2" t="s">
        <v>99</v>
      </c>
      <c r="C1342" s="2">
        <v>1</v>
      </c>
      <c r="D1342" s="2">
        <v>1</v>
      </c>
      <c r="E1342" s="2">
        <v>0</v>
      </c>
      <c r="F1342" s="2" t="s">
        <v>1617</v>
      </c>
      <c r="G1342" s="2">
        <v>0</v>
      </c>
      <c r="H1342" s="2" t="s">
        <v>11</v>
      </c>
      <c r="I1342" s="2">
        <v>8763066</v>
      </c>
      <c r="J1342" s="2" t="s">
        <v>167</v>
      </c>
      <c r="K1342" s="2" t="s">
        <v>168</v>
      </c>
    </row>
    <row r="1343" spans="1:11" x14ac:dyDescent="0.2">
      <c r="A1343" s="2">
        <v>1342</v>
      </c>
      <c r="B1343" s="2" t="s">
        <v>99</v>
      </c>
      <c r="C1343" s="2">
        <v>2</v>
      </c>
      <c r="D1343" s="2">
        <v>1</v>
      </c>
      <c r="E1343" s="2">
        <v>1</v>
      </c>
      <c r="F1343" s="2" t="s">
        <v>25</v>
      </c>
      <c r="G1343" s="2" t="s">
        <v>654</v>
      </c>
      <c r="H1343" s="2" t="s">
        <v>11</v>
      </c>
      <c r="I1343" s="2">
        <v>4495155</v>
      </c>
      <c r="J1343" s="2" t="s">
        <v>228</v>
      </c>
      <c r="K1343" s="2" t="s">
        <v>229</v>
      </c>
    </row>
    <row r="1344" spans="1:11" x14ac:dyDescent="0.2">
      <c r="A1344" s="2">
        <v>1343</v>
      </c>
      <c r="B1344" s="2" t="s">
        <v>64</v>
      </c>
      <c r="C1344" s="2">
        <v>1</v>
      </c>
      <c r="D1344" s="2">
        <v>0</v>
      </c>
      <c r="E1344" s="2">
        <v>1</v>
      </c>
      <c r="F1344" s="2">
        <v>0</v>
      </c>
      <c r="G1344" s="2" t="s">
        <v>52</v>
      </c>
      <c r="H1344" s="2" t="s">
        <v>26</v>
      </c>
      <c r="I1344" s="2">
        <v>3054792</v>
      </c>
      <c r="J1344" s="2" t="s">
        <v>310</v>
      </c>
      <c r="K1344" s="2" t="s">
        <v>311</v>
      </c>
    </row>
    <row r="1345" spans="1:11" x14ac:dyDescent="0.2">
      <c r="A1345" s="2">
        <v>1344</v>
      </c>
      <c r="B1345" s="2" t="s">
        <v>99</v>
      </c>
      <c r="C1345" s="2">
        <v>1</v>
      </c>
      <c r="D1345" s="2">
        <v>1</v>
      </c>
      <c r="E1345" s="2">
        <v>0</v>
      </c>
      <c r="F1345" s="2" t="s">
        <v>640</v>
      </c>
      <c r="G1345" s="2">
        <v>0</v>
      </c>
      <c r="H1345" s="2" t="s">
        <v>11</v>
      </c>
      <c r="I1345" s="2">
        <v>7356759</v>
      </c>
      <c r="J1345" s="2" t="s">
        <v>1547</v>
      </c>
      <c r="K1345" s="2" t="s">
        <v>1548</v>
      </c>
    </row>
    <row r="1346" spans="1:11" x14ac:dyDescent="0.2">
      <c r="A1346" s="2">
        <v>1345</v>
      </c>
      <c r="B1346" s="2" t="s">
        <v>582</v>
      </c>
      <c r="C1346" s="2">
        <v>2</v>
      </c>
      <c r="D1346" s="2">
        <v>1</v>
      </c>
      <c r="E1346" s="2">
        <v>1</v>
      </c>
      <c r="F1346" s="2" t="s">
        <v>44</v>
      </c>
      <c r="G1346" s="2" t="s">
        <v>34</v>
      </c>
      <c r="H1346" s="2" t="s">
        <v>11</v>
      </c>
      <c r="I1346" s="2">
        <v>4407516</v>
      </c>
      <c r="J1346" s="2" t="s">
        <v>141</v>
      </c>
      <c r="K1346" s="2" t="s">
        <v>142</v>
      </c>
    </row>
    <row r="1347" spans="1:11" x14ac:dyDescent="0.2">
      <c r="A1347" s="2">
        <v>1346</v>
      </c>
      <c r="B1347" s="2" t="s">
        <v>101</v>
      </c>
      <c r="C1347" s="2">
        <v>1</v>
      </c>
      <c r="D1347" s="2">
        <v>1</v>
      </c>
      <c r="E1347" s="2">
        <v>0</v>
      </c>
      <c r="F1347" s="2" t="s">
        <v>3068</v>
      </c>
      <c r="G1347" s="2">
        <v>0</v>
      </c>
      <c r="H1347" s="2" t="s">
        <v>11</v>
      </c>
      <c r="I1347" s="2">
        <v>8426678</v>
      </c>
      <c r="J1347" s="2" t="s">
        <v>2506</v>
      </c>
      <c r="K1347" s="2" t="s">
        <v>2507</v>
      </c>
    </row>
    <row r="1348" spans="1:11" x14ac:dyDescent="0.2">
      <c r="A1348" s="2">
        <v>1347</v>
      </c>
      <c r="B1348" s="2" t="s">
        <v>582</v>
      </c>
      <c r="C1348" s="2">
        <v>2</v>
      </c>
      <c r="D1348" s="2">
        <v>1</v>
      </c>
      <c r="E1348" s="2">
        <v>1</v>
      </c>
      <c r="F1348" s="2" t="s">
        <v>341</v>
      </c>
      <c r="G1348" s="2" t="s">
        <v>34</v>
      </c>
      <c r="H1348" s="2" t="s">
        <v>11</v>
      </c>
      <c r="I1348" s="2">
        <v>7621192</v>
      </c>
      <c r="J1348" s="2" t="s">
        <v>646</v>
      </c>
      <c r="K1348" s="2" t="s">
        <v>647</v>
      </c>
    </row>
    <row r="1349" spans="1:11" x14ac:dyDescent="0.2">
      <c r="A1349" s="2">
        <v>1348</v>
      </c>
      <c r="B1349" s="2" t="s">
        <v>101</v>
      </c>
      <c r="C1349" s="2">
        <v>1</v>
      </c>
      <c r="D1349" s="2">
        <v>1</v>
      </c>
      <c r="E1349" s="2">
        <v>0</v>
      </c>
      <c r="F1349" s="2" t="s">
        <v>25</v>
      </c>
      <c r="G1349" s="2">
        <v>0</v>
      </c>
      <c r="H1349" s="2" t="s">
        <v>11</v>
      </c>
      <c r="I1349" s="2">
        <v>7836451</v>
      </c>
      <c r="J1349" s="2" t="s">
        <v>486</v>
      </c>
      <c r="K1349" s="2" t="s">
        <v>487</v>
      </c>
    </row>
    <row r="1350" spans="1:11" x14ac:dyDescent="0.2">
      <c r="A1350" s="2">
        <v>1349</v>
      </c>
      <c r="B1350" s="2" t="s">
        <v>117</v>
      </c>
      <c r="C1350" s="2">
        <v>2</v>
      </c>
      <c r="D1350" s="2">
        <v>2</v>
      </c>
      <c r="E1350" s="2">
        <v>0</v>
      </c>
      <c r="F1350" s="2" t="s">
        <v>71</v>
      </c>
      <c r="G1350" s="2">
        <v>0</v>
      </c>
      <c r="H1350" s="2" t="s">
        <v>11</v>
      </c>
      <c r="I1350" s="2">
        <v>3000000</v>
      </c>
      <c r="J1350" s="2" t="s">
        <v>66</v>
      </c>
      <c r="K1350" s="2" t="s">
        <v>67</v>
      </c>
    </row>
    <row r="1351" spans="1:11" x14ac:dyDescent="0.2">
      <c r="A1351" s="2">
        <v>1350</v>
      </c>
      <c r="B1351" s="2" t="s">
        <v>77</v>
      </c>
      <c r="C1351" s="2">
        <v>0</v>
      </c>
      <c r="D1351" s="2">
        <v>0</v>
      </c>
      <c r="E1351" s="2">
        <v>0</v>
      </c>
      <c r="F1351" s="2">
        <v>0</v>
      </c>
      <c r="G1351" s="2">
        <v>0</v>
      </c>
      <c r="H1351" s="2" t="s">
        <v>26</v>
      </c>
      <c r="I1351" s="2">
        <v>3470908</v>
      </c>
      <c r="J1351" s="2" t="s">
        <v>4305</v>
      </c>
      <c r="K1351" s="2" t="s">
        <v>4306</v>
      </c>
    </row>
    <row r="1352" spans="1:11" x14ac:dyDescent="0.2">
      <c r="A1352" s="2">
        <v>1351</v>
      </c>
      <c r="B1352" s="2" t="s">
        <v>9</v>
      </c>
      <c r="C1352" s="2">
        <v>1</v>
      </c>
      <c r="D1352" s="2">
        <v>1</v>
      </c>
      <c r="E1352" s="2">
        <v>0</v>
      </c>
      <c r="F1352" s="2" t="s">
        <v>351</v>
      </c>
      <c r="G1352" s="2">
        <v>0</v>
      </c>
      <c r="H1352" s="2" t="s">
        <v>11</v>
      </c>
      <c r="I1352" s="2">
        <v>4563762</v>
      </c>
      <c r="J1352" s="2" t="s">
        <v>35</v>
      </c>
      <c r="K1352" s="2" t="s">
        <v>36</v>
      </c>
    </row>
    <row r="1353" spans="1:11" x14ac:dyDescent="0.2">
      <c r="A1353" s="2">
        <v>1352</v>
      </c>
      <c r="B1353" s="2" t="s">
        <v>9</v>
      </c>
      <c r="C1353" s="2">
        <v>2</v>
      </c>
      <c r="D1353" s="2">
        <v>1</v>
      </c>
      <c r="E1353" s="2">
        <v>1</v>
      </c>
      <c r="F1353" s="2" t="s">
        <v>896</v>
      </c>
      <c r="G1353" s="2" t="s">
        <v>897</v>
      </c>
      <c r="H1353" s="2" t="s">
        <v>11</v>
      </c>
      <c r="I1353" s="2">
        <v>5596237</v>
      </c>
      <c r="J1353" s="2" t="s">
        <v>1006</v>
      </c>
      <c r="K1353" s="2" t="s">
        <v>1007</v>
      </c>
    </row>
    <row r="1354" spans="1:11" x14ac:dyDescent="0.2">
      <c r="A1354" s="2">
        <v>1353</v>
      </c>
      <c r="B1354" s="2" t="s">
        <v>9</v>
      </c>
      <c r="C1354" s="2">
        <v>2</v>
      </c>
      <c r="D1354" s="2">
        <v>0</v>
      </c>
      <c r="E1354" s="2">
        <v>2</v>
      </c>
      <c r="F1354" s="2">
        <v>0</v>
      </c>
      <c r="G1354" s="2" t="s">
        <v>2497</v>
      </c>
      <c r="H1354" s="2" t="s">
        <v>11</v>
      </c>
      <c r="I1354" s="2">
        <v>15731131</v>
      </c>
      <c r="J1354" s="2" t="s">
        <v>3348</v>
      </c>
      <c r="K1354" s="2" t="s">
        <v>3349</v>
      </c>
    </row>
    <row r="1355" spans="1:11" x14ac:dyDescent="0.2">
      <c r="A1355" s="2">
        <v>1354</v>
      </c>
      <c r="B1355" s="2" t="s">
        <v>24</v>
      </c>
      <c r="C1355" s="2">
        <v>1</v>
      </c>
      <c r="D1355" s="2">
        <v>1</v>
      </c>
      <c r="E1355" s="2">
        <v>0</v>
      </c>
      <c r="F1355" s="2" t="s">
        <v>351</v>
      </c>
      <c r="G1355" s="2">
        <v>0</v>
      </c>
      <c r="H1355" s="2" t="s">
        <v>11</v>
      </c>
      <c r="I1355" s="2">
        <v>16936114</v>
      </c>
      <c r="J1355" s="2" t="s">
        <v>35</v>
      </c>
      <c r="K1355" s="2" t="s">
        <v>36</v>
      </c>
    </row>
    <row r="1356" spans="1:11" x14ac:dyDescent="0.2">
      <c r="A1356" s="2">
        <v>1355</v>
      </c>
      <c r="B1356" s="2" t="s">
        <v>101</v>
      </c>
      <c r="C1356" s="2">
        <v>2</v>
      </c>
      <c r="D1356" s="2">
        <v>1</v>
      </c>
      <c r="E1356" s="2">
        <v>1</v>
      </c>
      <c r="F1356" s="2" t="s">
        <v>25</v>
      </c>
      <c r="G1356" s="2" t="s">
        <v>79</v>
      </c>
      <c r="H1356" s="2" t="s">
        <v>11</v>
      </c>
      <c r="I1356" s="2">
        <v>13416032</v>
      </c>
      <c r="J1356" s="2" t="s">
        <v>58</v>
      </c>
      <c r="K1356" s="2" t="s">
        <v>59</v>
      </c>
    </row>
    <row r="1357" spans="1:11" x14ac:dyDescent="0.2">
      <c r="A1357" s="2">
        <v>1356</v>
      </c>
      <c r="B1357" s="2" t="s">
        <v>92</v>
      </c>
      <c r="C1357" s="2">
        <v>1</v>
      </c>
      <c r="D1357" s="2">
        <v>0</v>
      </c>
      <c r="E1357" s="2">
        <v>1</v>
      </c>
      <c r="F1357" s="2">
        <v>0</v>
      </c>
      <c r="G1357" s="2" t="s">
        <v>654</v>
      </c>
      <c r="H1357" s="2" t="s">
        <v>26</v>
      </c>
      <c r="I1357" s="2">
        <v>12000000</v>
      </c>
      <c r="J1357" s="2" t="s">
        <v>287</v>
      </c>
      <c r="K1357" s="2" t="s">
        <v>288</v>
      </c>
    </row>
    <row r="1358" spans="1:11" x14ac:dyDescent="0.2">
      <c r="A1358" s="2">
        <v>1357</v>
      </c>
      <c r="B1358" s="2" t="s">
        <v>9</v>
      </c>
      <c r="C1358" s="2">
        <v>0</v>
      </c>
      <c r="D1358" s="2">
        <v>0</v>
      </c>
      <c r="E1358" s="2">
        <v>0</v>
      </c>
      <c r="F1358" s="2">
        <v>0</v>
      </c>
      <c r="G1358" s="2">
        <v>0</v>
      </c>
      <c r="H1358" s="2" t="s">
        <v>26</v>
      </c>
      <c r="I1358" s="2">
        <v>9220082</v>
      </c>
      <c r="J1358" s="2" t="s">
        <v>4326</v>
      </c>
      <c r="K1358" s="2" t="s">
        <v>4327</v>
      </c>
    </row>
    <row r="1359" spans="1:11" x14ac:dyDescent="0.2">
      <c r="A1359" s="2">
        <v>1358</v>
      </c>
      <c r="B1359" s="2" t="s">
        <v>9</v>
      </c>
      <c r="C1359" s="2">
        <v>2</v>
      </c>
      <c r="D1359" s="2">
        <v>1</v>
      </c>
      <c r="E1359" s="2">
        <v>1</v>
      </c>
      <c r="F1359" s="2" t="s">
        <v>25</v>
      </c>
      <c r="G1359" s="2" t="s">
        <v>213</v>
      </c>
      <c r="H1359" s="2" t="s">
        <v>26</v>
      </c>
      <c r="I1359" s="2">
        <v>9076922</v>
      </c>
      <c r="J1359" s="2" t="s">
        <v>214</v>
      </c>
      <c r="K1359" s="2" t="s">
        <v>215</v>
      </c>
    </row>
    <row r="1360" spans="1:11" x14ac:dyDescent="0.2">
      <c r="A1360" s="2">
        <v>1359</v>
      </c>
      <c r="B1360" s="2" t="s">
        <v>85</v>
      </c>
      <c r="C1360" s="2">
        <v>1</v>
      </c>
      <c r="D1360" s="2">
        <v>0</v>
      </c>
      <c r="E1360" s="2">
        <v>1</v>
      </c>
      <c r="F1360" s="2">
        <v>0</v>
      </c>
      <c r="G1360" s="2" t="s">
        <v>52</v>
      </c>
      <c r="H1360" s="2" t="s">
        <v>26</v>
      </c>
      <c r="I1360" s="2">
        <v>12728087</v>
      </c>
      <c r="J1360" s="2" t="s">
        <v>4334</v>
      </c>
      <c r="K1360" s="2" t="s">
        <v>4335</v>
      </c>
    </row>
    <row r="1361" spans="1:11" x14ac:dyDescent="0.2">
      <c r="A1361" s="2">
        <v>1360</v>
      </c>
      <c r="B1361" s="2" t="s">
        <v>9</v>
      </c>
      <c r="C1361" s="2">
        <v>1</v>
      </c>
      <c r="D1361" s="2">
        <v>0</v>
      </c>
      <c r="E1361" s="2">
        <v>1</v>
      </c>
      <c r="F1361" s="2">
        <v>0</v>
      </c>
      <c r="G1361" s="2" t="s">
        <v>52</v>
      </c>
      <c r="H1361" s="2" t="s">
        <v>26</v>
      </c>
      <c r="I1361" s="2">
        <v>7434189</v>
      </c>
      <c r="J1361" s="2" t="s">
        <v>4338</v>
      </c>
      <c r="K1361" s="2" t="s">
        <v>4339</v>
      </c>
    </row>
    <row r="1362" spans="1:11" x14ac:dyDescent="0.2">
      <c r="A1362" s="2">
        <v>1361</v>
      </c>
      <c r="B1362" s="2" t="s">
        <v>92</v>
      </c>
      <c r="C1362" s="2">
        <v>1</v>
      </c>
      <c r="D1362" s="2">
        <v>1</v>
      </c>
      <c r="E1362" s="2">
        <v>0</v>
      </c>
      <c r="F1362" s="2" t="s">
        <v>25</v>
      </c>
      <c r="G1362" s="2">
        <v>0</v>
      </c>
      <c r="H1362" s="2" t="s">
        <v>11</v>
      </c>
      <c r="I1362" s="2">
        <v>9404178</v>
      </c>
      <c r="J1362" s="2" t="s">
        <v>2468</v>
      </c>
      <c r="K1362" s="2" t="s">
        <v>2469</v>
      </c>
    </row>
    <row r="1363" spans="1:11" x14ac:dyDescent="0.2">
      <c r="A1363" s="2">
        <v>1362</v>
      </c>
      <c r="B1363" s="2" t="s">
        <v>117</v>
      </c>
      <c r="C1363" s="2">
        <v>2</v>
      </c>
      <c r="D1363" s="2">
        <v>1</v>
      </c>
      <c r="E1363" s="2">
        <v>1</v>
      </c>
      <c r="F1363" s="2" t="s">
        <v>51</v>
      </c>
      <c r="G1363" s="2" t="s">
        <v>52</v>
      </c>
      <c r="H1363" s="2" t="s">
        <v>11</v>
      </c>
      <c r="I1363" s="2">
        <v>3571844</v>
      </c>
      <c r="J1363" s="2" t="s">
        <v>53</v>
      </c>
      <c r="K1363" s="2" t="s">
        <v>54</v>
      </c>
    </row>
    <row r="1364" spans="1:11" x14ac:dyDescent="0.2">
      <c r="A1364" s="2">
        <v>1363</v>
      </c>
      <c r="B1364" s="2" t="s">
        <v>9</v>
      </c>
      <c r="C1364" s="2">
        <v>2</v>
      </c>
      <c r="D1364" s="2">
        <v>1</v>
      </c>
      <c r="E1364" s="2">
        <v>1</v>
      </c>
      <c r="F1364" s="2" t="s">
        <v>341</v>
      </c>
      <c r="G1364" s="2" t="s">
        <v>34</v>
      </c>
      <c r="H1364" s="2" t="s">
        <v>11</v>
      </c>
      <c r="I1364" s="2">
        <v>1014655</v>
      </c>
      <c r="J1364" s="2" t="s">
        <v>160</v>
      </c>
      <c r="K1364" s="2" t="s">
        <v>161</v>
      </c>
    </row>
    <row r="1365" spans="1:11" x14ac:dyDescent="0.2">
      <c r="A1365" s="2">
        <v>1364</v>
      </c>
      <c r="B1365" s="2" t="s">
        <v>77</v>
      </c>
      <c r="C1365" s="2">
        <v>4</v>
      </c>
      <c r="D1365" s="2">
        <v>2</v>
      </c>
      <c r="E1365" s="2">
        <v>2</v>
      </c>
      <c r="F1365" s="2" t="s">
        <v>4349</v>
      </c>
      <c r="G1365" s="2" t="s">
        <v>239</v>
      </c>
      <c r="H1365" s="2" t="s">
        <v>11</v>
      </c>
      <c r="I1365" s="2">
        <v>15636059</v>
      </c>
      <c r="J1365" s="2" t="s">
        <v>186</v>
      </c>
      <c r="K1365" s="2" t="s">
        <v>187</v>
      </c>
    </row>
    <row r="1366" spans="1:11" x14ac:dyDescent="0.2">
      <c r="A1366" s="2">
        <v>1365</v>
      </c>
      <c r="B1366" s="2" t="s">
        <v>9</v>
      </c>
      <c r="C1366" s="2">
        <v>3</v>
      </c>
      <c r="D1366" s="2">
        <v>2</v>
      </c>
      <c r="E1366" s="2">
        <v>1</v>
      </c>
      <c r="F1366" s="2" t="s">
        <v>71</v>
      </c>
      <c r="G1366" s="2" t="s">
        <v>206</v>
      </c>
      <c r="H1366" s="2" t="s">
        <v>11</v>
      </c>
      <c r="I1366" s="2">
        <v>17288224</v>
      </c>
      <c r="J1366" s="2" t="s">
        <v>1111</v>
      </c>
      <c r="K1366" s="2" t="s">
        <v>1112</v>
      </c>
    </row>
    <row r="1367" spans="1:11" x14ac:dyDescent="0.2">
      <c r="A1367" s="2">
        <v>1366</v>
      </c>
      <c r="B1367" s="2" t="s">
        <v>92</v>
      </c>
      <c r="C1367" s="2">
        <v>2</v>
      </c>
      <c r="D1367" s="2">
        <v>1</v>
      </c>
      <c r="E1367" s="2">
        <v>1</v>
      </c>
      <c r="F1367" s="2" t="s">
        <v>44</v>
      </c>
      <c r="G1367" s="2" t="s">
        <v>34</v>
      </c>
      <c r="H1367" s="2" t="s">
        <v>11</v>
      </c>
      <c r="I1367" s="2">
        <v>4818154</v>
      </c>
      <c r="J1367" s="2" t="s">
        <v>141</v>
      </c>
      <c r="K1367" s="2" t="s">
        <v>142</v>
      </c>
    </row>
    <row r="1368" spans="1:11" x14ac:dyDescent="0.2">
      <c r="A1368" s="2">
        <v>1367</v>
      </c>
      <c r="B1368" s="2" t="s">
        <v>9</v>
      </c>
      <c r="C1368" s="2">
        <v>2</v>
      </c>
      <c r="D1368" s="2">
        <v>1</v>
      </c>
      <c r="E1368" s="2">
        <v>1</v>
      </c>
      <c r="F1368" s="2" t="s">
        <v>123</v>
      </c>
      <c r="G1368" s="2" t="s">
        <v>124</v>
      </c>
      <c r="H1368" s="2" t="s">
        <v>11</v>
      </c>
      <c r="I1368" s="2">
        <v>12801352</v>
      </c>
      <c r="J1368" s="2" t="s">
        <v>1484</v>
      </c>
      <c r="K1368" s="2" t="s">
        <v>1485</v>
      </c>
    </row>
    <row r="1369" spans="1:11" x14ac:dyDescent="0.2">
      <c r="A1369" s="2">
        <v>1368</v>
      </c>
      <c r="B1369" s="2" t="s">
        <v>550</v>
      </c>
      <c r="C1369" s="2">
        <v>2</v>
      </c>
      <c r="D1369" s="2">
        <v>1</v>
      </c>
      <c r="E1369" s="2">
        <v>1</v>
      </c>
      <c r="F1369" s="2" t="s">
        <v>123</v>
      </c>
      <c r="G1369" s="2" t="s">
        <v>124</v>
      </c>
      <c r="H1369" s="2" t="s">
        <v>11</v>
      </c>
      <c r="I1369" s="2">
        <v>14208998</v>
      </c>
      <c r="J1369" s="2" t="s">
        <v>125</v>
      </c>
      <c r="K1369" s="2" t="s">
        <v>126</v>
      </c>
    </row>
    <row r="1370" spans="1:11" x14ac:dyDescent="0.2">
      <c r="A1370" s="2">
        <v>1369</v>
      </c>
      <c r="B1370" s="2" t="s">
        <v>101</v>
      </c>
      <c r="C1370" s="2">
        <v>1</v>
      </c>
      <c r="D1370" s="2">
        <v>1</v>
      </c>
      <c r="E1370" s="2">
        <v>0</v>
      </c>
      <c r="F1370" s="2" t="s">
        <v>25</v>
      </c>
      <c r="G1370" s="2">
        <v>0</v>
      </c>
      <c r="H1370" s="2" t="s">
        <v>11</v>
      </c>
      <c r="I1370" s="2">
        <v>4300559</v>
      </c>
      <c r="J1370" s="2" t="s">
        <v>310</v>
      </c>
      <c r="K1370" s="2" t="s">
        <v>311</v>
      </c>
    </row>
    <row r="1371" spans="1:11" x14ac:dyDescent="0.2">
      <c r="A1371" s="2">
        <v>1370</v>
      </c>
      <c r="B1371" s="2" t="s">
        <v>50</v>
      </c>
      <c r="C1371" s="2">
        <v>1</v>
      </c>
      <c r="D1371" s="2">
        <v>0</v>
      </c>
      <c r="E1371" s="2">
        <v>1</v>
      </c>
      <c r="F1371" s="2">
        <v>0</v>
      </c>
      <c r="G1371" s="2" t="s">
        <v>52</v>
      </c>
      <c r="H1371" s="2" t="s">
        <v>26</v>
      </c>
      <c r="I1371" s="2">
        <v>10289508</v>
      </c>
      <c r="J1371" s="2" t="s">
        <v>2460</v>
      </c>
      <c r="K1371" s="2" t="s">
        <v>2461</v>
      </c>
    </row>
    <row r="1372" spans="1:11" x14ac:dyDescent="0.2">
      <c r="A1372" s="2">
        <v>1371</v>
      </c>
      <c r="B1372" s="2" t="s">
        <v>50</v>
      </c>
      <c r="C1372" s="2">
        <v>1</v>
      </c>
      <c r="D1372" s="2">
        <v>1</v>
      </c>
      <c r="E1372" s="2">
        <v>0</v>
      </c>
      <c r="F1372" s="2" t="s">
        <v>25</v>
      </c>
      <c r="G1372" s="2">
        <v>0</v>
      </c>
      <c r="H1372" s="2" t="s">
        <v>11</v>
      </c>
      <c r="I1372" s="2">
        <v>5281562</v>
      </c>
      <c r="J1372" s="2" t="s">
        <v>3786</v>
      </c>
      <c r="K1372" s="2" t="s">
        <v>3787</v>
      </c>
    </row>
    <row r="1373" spans="1:11" x14ac:dyDescent="0.2">
      <c r="A1373" s="2">
        <v>1372</v>
      </c>
      <c r="B1373" s="2" t="s">
        <v>9</v>
      </c>
      <c r="C1373" s="2">
        <v>2</v>
      </c>
      <c r="D1373" s="2">
        <v>1</v>
      </c>
      <c r="E1373" s="2">
        <v>1</v>
      </c>
      <c r="F1373" s="2" t="s">
        <v>351</v>
      </c>
      <c r="G1373" s="2" t="s">
        <v>897</v>
      </c>
      <c r="H1373" s="2" t="s">
        <v>11</v>
      </c>
      <c r="I1373" s="2">
        <v>10453812</v>
      </c>
      <c r="J1373" s="2" t="s">
        <v>3624</v>
      </c>
      <c r="K1373" s="2" t="s">
        <v>3625</v>
      </c>
    </row>
    <row r="1374" spans="1:11" x14ac:dyDescent="0.2">
      <c r="A1374" s="2">
        <v>1373</v>
      </c>
      <c r="B1374" s="2" t="s">
        <v>17</v>
      </c>
      <c r="C1374" s="2">
        <v>2</v>
      </c>
      <c r="D1374" s="2">
        <v>1</v>
      </c>
      <c r="E1374" s="2">
        <v>1</v>
      </c>
      <c r="F1374" s="2" t="s">
        <v>44</v>
      </c>
      <c r="G1374" s="2" t="s">
        <v>34</v>
      </c>
      <c r="H1374" s="2" t="s">
        <v>11</v>
      </c>
      <c r="I1374" s="2">
        <v>3566901</v>
      </c>
      <c r="J1374" s="2" t="s">
        <v>141</v>
      </c>
      <c r="K1374" s="2" t="s">
        <v>142</v>
      </c>
    </row>
    <row r="1375" spans="1:11" x14ac:dyDescent="0.2">
      <c r="A1375" s="2">
        <v>1374</v>
      </c>
      <c r="B1375" s="2" t="s">
        <v>99</v>
      </c>
      <c r="C1375" s="2">
        <v>1</v>
      </c>
      <c r="D1375" s="2">
        <v>1</v>
      </c>
      <c r="E1375" s="2">
        <v>0</v>
      </c>
      <c r="F1375" s="2" t="s">
        <v>640</v>
      </c>
      <c r="G1375" s="2">
        <v>0</v>
      </c>
      <c r="H1375" s="2" t="s">
        <v>11</v>
      </c>
      <c r="I1375" s="2">
        <v>13000000</v>
      </c>
      <c r="J1375" s="2" t="s">
        <v>1547</v>
      </c>
      <c r="K1375" s="2" t="s">
        <v>1548</v>
      </c>
    </row>
    <row r="1376" spans="1:11" x14ac:dyDescent="0.2">
      <c r="A1376" s="2">
        <v>1375</v>
      </c>
      <c r="B1376" s="2" t="s">
        <v>143</v>
      </c>
      <c r="C1376" s="2">
        <v>3</v>
      </c>
      <c r="D1376" s="2">
        <v>2</v>
      </c>
      <c r="E1376" s="2">
        <v>1</v>
      </c>
      <c r="F1376" s="2" t="s">
        <v>4379</v>
      </c>
      <c r="G1376" s="2" t="s">
        <v>34</v>
      </c>
      <c r="H1376" s="2" t="s">
        <v>11</v>
      </c>
      <c r="I1376" s="2">
        <v>14731553</v>
      </c>
      <c r="J1376" s="2" t="s">
        <v>45</v>
      </c>
      <c r="K1376" s="2" t="s">
        <v>46</v>
      </c>
    </row>
    <row r="1377" spans="1:11" x14ac:dyDescent="0.2">
      <c r="A1377" s="2">
        <v>1376</v>
      </c>
      <c r="B1377" s="2" t="s">
        <v>9</v>
      </c>
      <c r="C1377" s="2">
        <v>1</v>
      </c>
      <c r="D1377" s="2">
        <v>1</v>
      </c>
      <c r="E1377" s="2">
        <v>0</v>
      </c>
      <c r="F1377" s="2" t="s">
        <v>25</v>
      </c>
      <c r="G1377" s="2">
        <v>0</v>
      </c>
      <c r="H1377" s="2" t="s">
        <v>11</v>
      </c>
      <c r="I1377" s="2">
        <v>7055858</v>
      </c>
      <c r="J1377" s="2" t="s">
        <v>2770</v>
      </c>
      <c r="K1377" s="2" t="s">
        <v>2771</v>
      </c>
    </row>
    <row r="1378" spans="1:11" x14ac:dyDescent="0.2">
      <c r="A1378" s="2">
        <v>1377</v>
      </c>
      <c r="B1378" s="2" t="s">
        <v>64</v>
      </c>
      <c r="C1378" s="2">
        <v>3</v>
      </c>
      <c r="D1378" s="2">
        <v>1</v>
      </c>
      <c r="E1378" s="2">
        <v>2</v>
      </c>
      <c r="F1378" s="2" t="s">
        <v>1366</v>
      </c>
      <c r="G1378" s="2" t="s">
        <v>2435</v>
      </c>
      <c r="H1378" s="2" t="s">
        <v>11</v>
      </c>
      <c r="I1378" s="2">
        <v>3998087</v>
      </c>
      <c r="J1378" s="2" t="s">
        <v>2436</v>
      </c>
      <c r="K1378" s="2" t="s">
        <v>2437</v>
      </c>
    </row>
    <row r="1379" spans="1:11" x14ac:dyDescent="0.2">
      <c r="A1379" s="2">
        <v>1378</v>
      </c>
      <c r="B1379" s="2" t="s">
        <v>117</v>
      </c>
      <c r="C1379" s="2">
        <v>1</v>
      </c>
      <c r="D1379" s="2">
        <v>1</v>
      </c>
      <c r="E1379" s="2">
        <v>0</v>
      </c>
      <c r="F1379" s="2" t="s">
        <v>25</v>
      </c>
      <c r="G1379" s="2">
        <v>0</v>
      </c>
      <c r="H1379" s="2" t="s">
        <v>11</v>
      </c>
      <c r="I1379" s="2">
        <v>8724552</v>
      </c>
      <c r="J1379" s="2" t="s">
        <v>817</v>
      </c>
      <c r="K1379" s="2" t="s">
        <v>818</v>
      </c>
    </row>
    <row r="1380" spans="1:11" x14ac:dyDescent="0.2">
      <c r="A1380" s="2">
        <v>1379</v>
      </c>
      <c r="B1380" s="2" t="s">
        <v>64</v>
      </c>
      <c r="C1380" s="2">
        <v>1</v>
      </c>
      <c r="D1380" s="2">
        <v>1</v>
      </c>
      <c r="E1380" s="2">
        <v>0</v>
      </c>
      <c r="F1380" s="2" t="s">
        <v>93</v>
      </c>
      <c r="G1380" s="2">
        <v>0</v>
      </c>
      <c r="H1380" s="2" t="s">
        <v>11</v>
      </c>
      <c r="I1380" s="2">
        <v>3610000</v>
      </c>
      <c r="J1380" s="2" t="s">
        <v>233</v>
      </c>
      <c r="K1380" s="2" t="s">
        <v>234</v>
      </c>
    </row>
    <row r="1381" spans="1:11" x14ac:dyDescent="0.2">
      <c r="A1381" s="2">
        <v>1380</v>
      </c>
      <c r="B1381" s="2" t="s">
        <v>64</v>
      </c>
      <c r="C1381" s="2">
        <v>1</v>
      </c>
      <c r="D1381" s="2">
        <v>1</v>
      </c>
      <c r="E1381" s="2">
        <v>0</v>
      </c>
      <c r="F1381" s="2" t="s">
        <v>65</v>
      </c>
      <c r="G1381" s="2">
        <v>0</v>
      </c>
      <c r="H1381" s="2" t="s">
        <v>11</v>
      </c>
      <c r="I1381" s="2">
        <v>8059109</v>
      </c>
      <c r="J1381" s="2" t="s">
        <v>66</v>
      </c>
      <c r="K1381" s="2" t="s">
        <v>67</v>
      </c>
    </row>
    <row r="1382" spans="1:11" x14ac:dyDescent="0.2">
      <c r="A1382" s="2">
        <v>1381</v>
      </c>
      <c r="B1382" s="2" t="s">
        <v>64</v>
      </c>
      <c r="C1382" s="2">
        <v>1</v>
      </c>
      <c r="D1382" s="2">
        <v>1</v>
      </c>
      <c r="E1382" s="2">
        <v>0</v>
      </c>
      <c r="F1382" s="2" t="s">
        <v>351</v>
      </c>
      <c r="G1382" s="2">
        <v>0</v>
      </c>
      <c r="H1382" s="2" t="s">
        <v>11</v>
      </c>
      <c r="I1382" s="2">
        <v>14022090</v>
      </c>
      <c r="J1382" s="2" t="s">
        <v>401</v>
      </c>
      <c r="K1382" s="2" t="s">
        <v>402</v>
      </c>
    </row>
    <row r="1383" spans="1:11" x14ac:dyDescent="0.2">
      <c r="A1383" s="2">
        <v>1382</v>
      </c>
      <c r="B1383" s="2" t="s">
        <v>85</v>
      </c>
      <c r="C1383" s="2">
        <v>2</v>
      </c>
      <c r="D1383" s="2">
        <v>1</v>
      </c>
      <c r="E1383" s="2">
        <v>1</v>
      </c>
      <c r="F1383" s="2" t="s">
        <v>44</v>
      </c>
      <c r="G1383" s="2" t="s">
        <v>34</v>
      </c>
      <c r="H1383" s="2" t="s">
        <v>11</v>
      </c>
      <c r="I1383" s="2">
        <v>16716943</v>
      </c>
      <c r="J1383" s="2" t="s">
        <v>141</v>
      </c>
      <c r="K1383" s="2" t="s">
        <v>142</v>
      </c>
    </row>
    <row r="1384" spans="1:11" x14ac:dyDescent="0.2">
      <c r="A1384" s="2">
        <v>1383</v>
      </c>
      <c r="B1384" s="2" t="s">
        <v>92</v>
      </c>
      <c r="C1384" s="2">
        <v>1</v>
      </c>
      <c r="D1384" s="2">
        <v>0</v>
      </c>
      <c r="E1384" s="2">
        <v>1</v>
      </c>
      <c r="F1384" s="2">
        <v>0</v>
      </c>
      <c r="G1384" s="2" t="s">
        <v>213</v>
      </c>
      <c r="H1384" s="2" t="s">
        <v>26</v>
      </c>
      <c r="I1384" s="2">
        <v>4000000</v>
      </c>
      <c r="J1384" s="2" t="s">
        <v>3051</v>
      </c>
      <c r="K1384" s="2" t="s">
        <v>3052</v>
      </c>
    </row>
    <row r="1385" spans="1:11" x14ac:dyDescent="0.2">
      <c r="A1385" s="2">
        <v>1384</v>
      </c>
      <c r="B1385" s="2" t="s">
        <v>85</v>
      </c>
      <c r="C1385" s="2">
        <v>2</v>
      </c>
      <c r="D1385" s="2">
        <v>2</v>
      </c>
      <c r="E1385" s="2">
        <v>0</v>
      </c>
      <c r="F1385" s="2" t="s">
        <v>2066</v>
      </c>
      <c r="G1385" s="2">
        <v>0</v>
      </c>
      <c r="H1385" s="2" t="s">
        <v>11</v>
      </c>
      <c r="I1385" s="2">
        <v>17069508</v>
      </c>
      <c r="J1385" s="2" t="s">
        <v>848</v>
      </c>
      <c r="K1385" s="2" t="s">
        <v>849</v>
      </c>
    </row>
    <row r="1386" spans="1:11" x14ac:dyDescent="0.2">
      <c r="A1386" s="2">
        <v>1385</v>
      </c>
      <c r="B1386" s="2" t="s">
        <v>92</v>
      </c>
      <c r="C1386" s="2">
        <v>1</v>
      </c>
      <c r="D1386" s="2">
        <v>1</v>
      </c>
      <c r="E1386" s="2">
        <v>0</v>
      </c>
      <c r="F1386" s="2" t="s">
        <v>93</v>
      </c>
      <c r="G1386" s="2">
        <v>0</v>
      </c>
      <c r="H1386" s="2" t="s">
        <v>11</v>
      </c>
      <c r="I1386" s="2">
        <v>2603459</v>
      </c>
      <c r="J1386" s="2" t="s">
        <v>233</v>
      </c>
      <c r="K1386" s="2" t="s">
        <v>234</v>
      </c>
    </row>
    <row r="1387" spans="1:11" x14ac:dyDescent="0.2">
      <c r="A1387" s="2">
        <v>1386</v>
      </c>
      <c r="B1387" s="2" t="s">
        <v>9</v>
      </c>
      <c r="C1387" s="2">
        <v>2</v>
      </c>
      <c r="D1387" s="2">
        <v>2</v>
      </c>
      <c r="E1387" s="2">
        <v>0</v>
      </c>
      <c r="F1387" s="2" t="s">
        <v>71</v>
      </c>
      <c r="G1387" s="2">
        <v>0</v>
      </c>
      <c r="H1387" s="2" t="s">
        <v>26</v>
      </c>
      <c r="I1387" s="2">
        <v>5735856</v>
      </c>
      <c r="J1387" s="2" t="s">
        <v>180</v>
      </c>
      <c r="K1387" s="2" t="s">
        <v>181</v>
      </c>
    </row>
    <row r="1388" spans="1:11" x14ac:dyDescent="0.2">
      <c r="A1388" s="2">
        <v>1387</v>
      </c>
      <c r="B1388" s="2" t="s">
        <v>92</v>
      </c>
      <c r="C1388" s="2">
        <v>2</v>
      </c>
      <c r="D1388" s="2">
        <v>1</v>
      </c>
      <c r="E1388" s="2">
        <v>1</v>
      </c>
      <c r="F1388" s="2" t="s">
        <v>44</v>
      </c>
      <c r="G1388" s="2" t="s">
        <v>34</v>
      </c>
      <c r="H1388" s="2" t="s">
        <v>11</v>
      </c>
      <c r="I1388" s="2">
        <v>4378255</v>
      </c>
      <c r="J1388" s="2" t="s">
        <v>2370</v>
      </c>
      <c r="K1388" s="2" t="s">
        <v>2371</v>
      </c>
    </row>
    <row r="1389" spans="1:11" x14ac:dyDescent="0.2">
      <c r="A1389" s="2">
        <v>1388</v>
      </c>
      <c r="B1389" s="2" t="s">
        <v>77</v>
      </c>
      <c r="C1389" s="2">
        <v>1</v>
      </c>
      <c r="D1389" s="2">
        <v>1</v>
      </c>
      <c r="E1389" s="2">
        <v>0</v>
      </c>
      <c r="F1389" s="2" t="s">
        <v>158</v>
      </c>
      <c r="G1389" s="2">
        <v>0</v>
      </c>
      <c r="H1389" s="2" t="s">
        <v>26</v>
      </c>
      <c r="I1389" s="2">
        <v>14796484</v>
      </c>
      <c r="J1389" s="2" t="s">
        <v>160</v>
      </c>
      <c r="K1389" s="2" t="s">
        <v>161</v>
      </c>
    </row>
    <row r="1390" spans="1:11" x14ac:dyDescent="0.2">
      <c r="A1390" s="2">
        <v>1389</v>
      </c>
      <c r="B1390" s="2" t="s">
        <v>9</v>
      </c>
      <c r="C1390" s="2">
        <v>0</v>
      </c>
      <c r="D1390" s="2">
        <v>0</v>
      </c>
      <c r="E1390" s="2">
        <v>0</v>
      </c>
      <c r="F1390" s="2">
        <v>0</v>
      </c>
      <c r="G1390" s="2">
        <v>0</v>
      </c>
      <c r="H1390" s="2" t="s">
        <v>11</v>
      </c>
      <c r="I1390" s="2">
        <v>7629736</v>
      </c>
      <c r="J1390" s="2" t="s">
        <v>2506</v>
      </c>
      <c r="K1390" s="2" t="s">
        <v>2507</v>
      </c>
    </row>
    <row r="1391" spans="1:11" x14ac:dyDescent="0.2">
      <c r="A1391" s="2">
        <v>1390</v>
      </c>
      <c r="B1391" s="2" t="s">
        <v>32</v>
      </c>
      <c r="C1391" s="2">
        <v>1</v>
      </c>
      <c r="D1391" s="2">
        <v>1</v>
      </c>
      <c r="E1391" s="2">
        <v>0</v>
      </c>
      <c r="F1391" s="2" t="s">
        <v>25</v>
      </c>
      <c r="G1391" s="2">
        <v>0</v>
      </c>
      <c r="H1391" s="2" t="s">
        <v>11</v>
      </c>
      <c r="I1391" s="2">
        <v>4724651</v>
      </c>
      <c r="J1391" s="2" t="s">
        <v>4418</v>
      </c>
      <c r="K1391" s="2" t="s">
        <v>4419</v>
      </c>
    </row>
    <row r="1392" spans="1:11" x14ac:dyDescent="0.2">
      <c r="A1392" s="2">
        <v>1391</v>
      </c>
      <c r="B1392" s="2" t="s">
        <v>50</v>
      </c>
      <c r="C1392" s="2">
        <v>3</v>
      </c>
      <c r="D1392" s="2">
        <v>2</v>
      </c>
      <c r="E1392" s="2">
        <v>1</v>
      </c>
      <c r="F1392" s="2" t="s">
        <v>1468</v>
      </c>
      <c r="G1392" s="2" t="s">
        <v>34</v>
      </c>
      <c r="H1392" s="2" t="s">
        <v>11</v>
      </c>
      <c r="I1392" s="2">
        <v>3472092</v>
      </c>
      <c r="J1392" s="2" t="s">
        <v>35</v>
      </c>
      <c r="K1392" s="2" t="s">
        <v>36</v>
      </c>
    </row>
    <row r="1393" spans="1:11" x14ac:dyDescent="0.2">
      <c r="A1393" s="2">
        <v>1392</v>
      </c>
      <c r="B1393" s="2" t="s">
        <v>101</v>
      </c>
      <c r="C1393" s="2">
        <v>1</v>
      </c>
      <c r="D1393" s="2">
        <v>1</v>
      </c>
      <c r="E1393" s="2">
        <v>0</v>
      </c>
      <c r="F1393" s="2" t="s">
        <v>25</v>
      </c>
      <c r="G1393" s="2">
        <v>0</v>
      </c>
      <c r="H1393" s="2" t="s">
        <v>11</v>
      </c>
      <c r="I1393" s="2">
        <v>4636286</v>
      </c>
      <c r="J1393" s="2" t="s">
        <v>58</v>
      </c>
      <c r="K1393" s="2" t="s">
        <v>59</v>
      </c>
    </row>
    <row r="1394" spans="1:11" x14ac:dyDescent="0.2">
      <c r="A1394" s="2">
        <v>1393</v>
      </c>
      <c r="B1394" s="2" t="s">
        <v>64</v>
      </c>
      <c r="C1394" s="2">
        <v>1</v>
      </c>
      <c r="D1394" s="2">
        <v>1</v>
      </c>
      <c r="E1394" s="2">
        <v>0</v>
      </c>
      <c r="F1394" s="2" t="s">
        <v>25</v>
      </c>
      <c r="G1394" s="2">
        <v>0</v>
      </c>
      <c r="H1394" s="2" t="s">
        <v>11</v>
      </c>
      <c r="I1394" s="2">
        <v>11712930</v>
      </c>
      <c r="J1394" s="2" t="s">
        <v>153</v>
      </c>
      <c r="K1394" s="2" t="s">
        <v>154</v>
      </c>
    </row>
    <row r="1395" spans="1:11" x14ac:dyDescent="0.2">
      <c r="A1395" s="2">
        <v>1394</v>
      </c>
      <c r="B1395" s="2" t="s">
        <v>101</v>
      </c>
      <c r="C1395" s="2">
        <v>1</v>
      </c>
      <c r="D1395" s="2">
        <v>1</v>
      </c>
      <c r="E1395" s="2">
        <v>0</v>
      </c>
      <c r="F1395" s="2" t="s">
        <v>123</v>
      </c>
      <c r="G1395" s="2">
        <v>0</v>
      </c>
      <c r="H1395" s="2" t="s">
        <v>11</v>
      </c>
      <c r="I1395" s="2">
        <v>6800470</v>
      </c>
      <c r="J1395" s="2" t="s">
        <v>125</v>
      </c>
      <c r="K1395" s="2" t="s">
        <v>126</v>
      </c>
    </row>
    <row r="1396" spans="1:11" x14ac:dyDescent="0.2">
      <c r="A1396" s="2">
        <v>1395</v>
      </c>
      <c r="B1396" s="2" t="s">
        <v>9</v>
      </c>
      <c r="C1396" s="2">
        <v>2</v>
      </c>
      <c r="D1396" s="2">
        <v>1</v>
      </c>
      <c r="E1396" s="2">
        <v>1</v>
      </c>
      <c r="F1396" s="2" t="s">
        <v>44</v>
      </c>
      <c r="G1396" s="2" t="s">
        <v>34</v>
      </c>
      <c r="H1396" s="2" t="s">
        <v>11</v>
      </c>
      <c r="I1396" s="2">
        <v>9453066</v>
      </c>
      <c r="J1396" s="2" t="s">
        <v>141</v>
      </c>
      <c r="K1396" s="2" t="s">
        <v>142</v>
      </c>
    </row>
    <row r="1397" spans="1:11" x14ac:dyDescent="0.2">
      <c r="A1397" s="2">
        <v>1396</v>
      </c>
      <c r="B1397" s="2" t="s">
        <v>17</v>
      </c>
      <c r="C1397" s="2">
        <v>2</v>
      </c>
      <c r="D1397" s="2">
        <v>1</v>
      </c>
      <c r="E1397" s="2">
        <v>1</v>
      </c>
      <c r="F1397" s="2" t="s">
        <v>44</v>
      </c>
      <c r="G1397" s="2" t="s">
        <v>34</v>
      </c>
      <c r="H1397" s="2" t="s">
        <v>11</v>
      </c>
      <c r="I1397" s="2">
        <v>5197924</v>
      </c>
      <c r="J1397" s="2" t="s">
        <v>141</v>
      </c>
      <c r="K1397" s="2" t="s">
        <v>142</v>
      </c>
    </row>
    <row r="1398" spans="1:11" x14ac:dyDescent="0.2">
      <c r="A1398" s="2">
        <v>1397</v>
      </c>
      <c r="B1398" s="2" t="s">
        <v>32</v>
      </c>
      <c r="C1398" s="2">
        <v>2</v>
      </c>
      <c r="D1398" s="2">
        <v>1</v>
      </c>
      <c r="E1398" s="2">
        <v>1</v>
      </c>
      <c r="F1398" s="2" t="s">
        <v>44</v>
      </c>
      <c r="G1398" s="2" t="s">
        <v>34</v>
      </c>
      <c r="H1398" s="2" t="s">
        <v>11</v>
      </c>
      <c r="I1398" s="2">
        <v>4705293</v>
      </c>
      <c r="J1398" s="2" t="s">
        <v>141</v>
      </c>
      <c r="K1398" s="2" t="s">
        <v>142</v>
      </c>
    </row>
    <row r="1399" spans="1:11" x14ac:dyDescent="0.2">
      <c r="A1399" s="2">
        <v>1398</v>
      </c>
      <c r="B1399" s="2" t="s">
        <v>17</v>
      </c>
      <c r="C1399" s="2">
        <v>2</v>
      </c>
      <c r="D1399" s="2">
        <v>1</v>
      </c>
      <c r="E1399" s="2">
        <v>1</v>
      </c>
      <c r="F1399" s="2" t="s">
        <v>44</v>
      </c>
      <c r="G1399" s="2" t="s">
        <v>34</v>
      </c>
      <c r="H1399" s="2" t="s">
        <v>11</v>
      </c>
      <c r="I1399" s="2">
        <v>2937667</v>
      </c>
      <c r="J1399" s="2" t="s">
        <v>141</v>
      </c>
      <c r="K1399" s="2" t="s">
        <v>142</v>
      </c>
    </row>
    <row r="1400" spans="1:11" x14ac:dyDescent="0.2">
      <c r="A1400" s="2">
        <v>1399</v>
      </c>
      <c r="B1400" s="2" t="s">
        <v>32</v>
      </c>
      <c r="C1400" s="2">
        <v>5</v>
      </c>
      <c r="D1400" s="2">
        <v>4</v>
      </c>
      <c r="E1400" s="2">
        <v>1</v>
      </c>
      <c r="F1400" s="2" t="s">
        <v>4441</v>
      </c>
      <c r="G1400" s="2" t="s">
        <v>34</v>
      </c>
      <c r="H1400" s="2" t="s">
        <v>11</v>
      </c>
      <c r="I1400" s="2">
        <v>5412416</v>
      </c>
      <c r="J1400" s="2" t="s">
        <v>45</v>
      </c>
      <c r="K1400" s="2" t="s">
        <v>46</v>
      </c>
    </row>
    <row r="1401" spans="1:11" x14ac:dyDescent="0.2">
      <c r="A1401" s="2">
        <v>1400</v>
      </c>
      <c r="B1401" s="2" t="s">
        <v>32</v>
      </c>
      <c r="C1401" s="2">
        <v>2</v>
      </c>
      <c r="D1401" s="2">
        <v>1</v>
      </c>
      <c r="E1401" s="2">
        <v>1</v>
      </c>
      <c r="F1401" s="2" t="s">
        <v>93</v>
      </c>
      <c r="G1401" s="2" t="s">
        <v>52</v>
      </c>
      <c r="H1401" s="2" t="s">
        <v>11</v>
      </c>
      <c r="I1401" s="2">
        <v>4670837</v>
      </c>
      <c r="J1401" s="2" t="s">
        <v>233</v>
      </c>
      <c r="K1401" s="2" t="s">
        <v>234</v>
      </c>
    </row>
    <row r="1402" spans="1:11" x14ac:dyDescent="0.2">
      <c r="A1402" s="2">
        <v>1401</v>
      </c>
      <c r="B1402" s="2" t="s">
        <v>24</v>
      </c>
      <c r="C1402" s="2">
        <v>1</v>
      </c>
      <c r="D1402" s="2">
        <v>1</v>
      </c>
      <c r="E1402" s="2">
        <v>0</v>
      </c>
      <c r="F1402" s="2" t="s">
        <v>25</v>
      </c>
      <c r="G1402" s="2">
        <v>0</v>
      </c>
      <c r="H1402" s="2" t="s">
        <v>11</v>
      </c>
      <c r="I1402" s="2">
        <v>10524501</v>
      </c>
      <c r="J1402" s="2" t="s">
        <v>722</v>
      </c>
      <c r="K1402" s="2" t="s">
        <v>723</v>
      </c>
    </row>
    <row r="1403" spans="1:11" x14ac:dyDescent="0.2">
      <c r="A1403" s="2">
        <v>1402</v>
      </c>
      <c r="B1403" s="2" t="s">
        <v>24</v>
      </c>
      <c r="C1403" s="2">
        <v>2</v>
      </c>
      <c r="D1403" s="2">
        <v>1</v>
      </c>
      <c r="E1403" s="2">
        <v>1</v>
      </c>
      <c r="F1403" s="2" t="s">
        <v>25</v>
      </c>
      <c r="G1403" s="2" t="s">
        <v>206</v>
      </c>
      <c r="H1403" s="2" t="s">
        <v>11</v>
      </c>
      <c r="I1403" s="2">
        <v>17298869</v>
      </c>
      <c r="J1403" s="2" t="s">
        <v>207</v>
      </c>
      <c r="K1403" s="2" t="s">
        <v>208</v>
      </c>
    </row>
    <row r="1404" spans="1:11" x14ac:dyDescent="0.2">
      <c r="A1404" s="2">
        <v>1403</v>
      </c>
      <c r="B1404" s="2" t="s">
        <v>143</v>
      </c>
      <c r="C1404" s="2">
        <v>1</v>
      </c>
      <c r="D1404" s="2">
        <v>1</v>
      </c>
      <c r="E1404" s="2">
        <v>0</v>
      </c>
      <c r="F1404" s="2" t="s">
        <v>25</v>
      </c>
      <c r="G1404" s="2">
        <v>0</v>
      </c>
      <c r="H1404" s="2" t="s">
        <v>11</v>
      </c>
      <c r="I1404" s="2">
        <v>8783844</v>
      </c>
      <c r="J1404" s="2" t="s">
        <v>301</v>
      </c>
      <c r="K1404" s="2" t="s">
        <v>302</v>
      </c>
    </row>
    <row r="1405" spans="1:11" x14ac:dyDescent="0.2">
      <c r="A1405" s="2">
        <v>1404</v>
      </c>
      <c r="B1405" s="2" t="s">
        <v>143</v>
      </c>
      <c r="C1405" s="2">
        <v>2</v>
      </c>
      <c r="D1405" s="2">
        <v>1</v>
      </c>
      <c r="E1405" s="2">
        <v>1</v>
      </c>
      <c r="F1405" s="2" t="s">
        <v>123</v>
      </c>
      <c r="G1405" s="2" t="s">
        <v>124</v>
      </c>
      <c r="H1405" s="2" t="s">
        <v>11</v>
      </c>
      <c r="I1405" s="2">
        <v>6799810</v>
      </c>
      <c r="J1405" s="2" t="s">
        <v>125</v>
      </c>
      <c r="K1405" s="2" t="s">
        <v>126</v>
      </c>
    </row>
    <row r="1406" spans="1:11" x14ac:dyDescent="0.2">
      <c r="A1406" s="2">
        <v>1405</v>
      </c>
      <c r="B1406" s="2" t="s">
        <v>212</v>
      </c>
      <c r="C1406" s="2">
        <v>1</v>
      </c>
      <c r="D1406" s="2">
        <v>1</v>
      </c>
      <c r="E1406" s="2">
        <v>0</v>
      </c>
      <c r="F1406" s="2" t="s">
        <v>25</v>
      </c>
      <c r="G1406" s="2">
        <v>0</v>
      </c>
      <c r="H1406" s="2" t="s">
        <v>11</v>
      </c>
      <c r="I1406" s="2">
        <v>12394993</v>
      </c>
      <c r="J1406" s="2" t="s">
        <v>4458</v>
      </c>
      <c r="K1406" s="2" t="s">
        <v>4459</v>
      </c>
    </row>
    <row r="1407" spans="1:11" x14ac:dyDescent="0.2">
      <c r="A1407" s="2">
        <v>1406</v>
      </c>
      <c r="B1407" s="2" t="s">
        <v>105</v>
      </c>
      <c r="C1407" s="2">
        <v>1</v>
      </c>
      <c r="D1407" s="2">
        <v>1</v>
      </c>
      <c r="E1407" s="2">
        <v>0</v>
      </c>
      <c r="F1407" s="2" t="s">
        <v>25</v>
      </c>
      <c r="G1407" s="2">
        <v>0</v>
      </c>
      <c r="H1407" s="2" t="s">
        <v>26</v>
      </c>
      <c r="I1407" s="2">
        <v>14887145</v>
      </c>
      <c r="J1407" s="2" t="s">
        <v>4458</v>
      </c>
      <c r="K1407" s="2" t="s">
        <v>4459</v>
      </c>
    </row>
    <row r="1408" spans="1:11" x14ac:dyDescent="0.2">
      <c r="A1408" s="2">
        <v>1407</v>
      </c>
      <c r="B1408" s="2" t="s">
        <v>77</v>
      </c>
      <c r="C1408" s="2">
        <v>1</v>
      </c>
      <c r="D1408" s="2">
        <v>1</v>
      </c>
      <c r="E1408" s="2">
        <v>0</v>
      </c>
      <c r="F1408" s="2" t="s">
        <v>25</v>
      </c>
      <c r="G1408" s="2">
        <v>0</v>
      </c>
      <c r="H1408" s="2" t="s">
        <v>11</v>
      </c>
      <c r="I1408" s="2">
        <v>10272959</v>
      </c>
      <c r="J1408" s="2" t="s">
        <v>301</v>
      </c>
      <c r="K1408" s="2" t="s">
        <v>302</v>
      </c>
    </row>
    <row r="1409" spans="1:11" x14ac:dyDescent="0.2">
      <c r="A1409" s="2">
        <v>1408</v>
      </c>
      <c r="B1409" s="2" t="s">
        <v>64</v>
      </c>
      <c r="C1409" s="2">
        <v>2</v>
      </c>
      <c r="D1409" s="2">
        <v>1</v>
      </c>
      <c r="E1409" s="2">
        <v>1</v>
      </c>
      <c r="F1409" s="2" t="s">
        <v>467</v>
      </c>
      <c r="G1409" s="2" t="s">
        <v>34</v>
      </c>
      <c r="H1409" s="2" t="s">
        <v>11</v>
      </c>
      <c r="I1409" s="2">
        <v>9322763</v>
      </c>
      <c r="J1409" s="2" t="s">
        <v>363</v>
      </c>
      <c r="K1409" s="2" t="s">
        <v>364</v>
      </c>
    </row>
    <row r="1410" spans="1:11" x14ac:dyDescent="0.2">
      <c r="A1410" s="2">
        <v>1409</v>
      </c>
      <c r="B1410" s="2" t="s">
        <v>9</v>
      </c>
      <c r="C1410" s="2">
        <v>1</v>
      </c>
      <c r="D1410" s="2">
        <v>0</v>
      </c>
      <c r="E1410" s="2">
        <v>1</v>
      </c>
      <c r="F1410" s="2">
        <v>0</v>
      </c>
      <c r="G1410" s="2" t="s">
        <v>52</v>
      </c>
      <c r="H1410" s="2" t="s">
        <v>26</v>
      </c>
      <c r="I1410" s="2">
        <v>5144892</v>
      </c>
      <c r="J1410" s="2" t="s">
        <v>743</v>
      </c>
      <c r="K1410" s="2" t="s">
        <v>744</v>
      </c>
    </row>
    <row r="1411" spans="1:11" x14ac:dyDescent="0.2">
      <c r="A1411" s="2">
        <v>1410</v>
      </c>
      <c r="B1411" s="2" t="s">
        <v>212</v>
      </c>
      <c r="C1411" s="2">
        <v>3</v>
      </c>
      <c r="D1411" s="2">
        <v>1</v>
      </c>
      <c r="E1411" s="2">
        <v>2</v>
      </c>
      <c r="F1411" s="2" t="s">
        <v>93</v>
      </c>
      <c r="G1411" s="2" t="s">
        <v>86</v>
      </c>
      <c r="H1411" s="2" t="s">
        <v>11</v>
      </c>
      <c r="I1411" s="2">
        <v>4800276</v>
      </c>
      <c r="J1411" s="2" t="s">
        <v>1858</v>
      </c>
      <c r="K1411" s="2" t="s">
        <v>1859</v>
      </c>
    </row>
    <row r="1412" spans="1:11" x14ac:dyDescent="0.2">
      <c r="A1412" s="2">
        <v>1411</v>
      </c>
      <c r="B1412" s="2" t="s">
        <v>9</v>
      </c>
      <c r="C1412" s="2">
        <v>2</v>
      </c>
      <c r="D1412" s="2">
        <v>2</v>
      </c>
      <c r="E1412" s="2">
        <v>0</v>
      </c>
      <c r="F1412" s="2" t="s">
        <v>71</v>
      </c>
      <c r="G1412" s="2">
        <v>0</v>
      </c>
      <c r="H1412" s="2" t="s">
        <v>11</v>
      </c>
      <c r="I1412" s="2">
        <v>9740000</v>
      </c>
      <c r="J1412" s="2" t="s">
        <v>1888</v>
      </c>
      <c r="K1412" s="2" t="s">
        <v>1889</v>
      </c>
    </row>
    <row r="1413" spans="1:11" x14ac:dyDescent="0.2">
      <c r="A1413" s="2">
        <v>1412</v>
      </c>
      <c r="B1413" s="2" t="s">
        <v>9</v>
      </c>
      <c r="C1413" s="2">
        <v>2</v>
      </c>
      <c r="D1413" s="2">
        <v>2</v>
      </c>
      <c r="E1413" s="2">
        <v>0</v>
      </c>
      <c r="F1413" s="2" t="s">
        <v>71</v>
      </c>
      <c r="G1413" s="2">
        <v>0</v>
      </c>
      <c r="H1413" s="2" t="s">
        <v>26</v>
      </c>
      <c r="I1413" s="2">
        <v>4952564</v>
      </c>
      <c r="J1413" s="2" t="s">
        <v>1208</v>
      </c>
      <c r="K1413" s="2" t="s">
        <v>1209</v>
      </c>
    </row>
    <row r="1414" spans="1:11" x14ac:dyDescent="0.2">
      <c r="A1414" s="2">
        <v>1413</v>
      </c>
      <c r="B1414" s="2" t="s">
        <v>99</v>
      </c>
      <c r="C1414" s="2">
        <v>1</v>
      </c>
      <c r="D1414" s="2">
        <v>1</v>
      </c>
      <c r="E1414" s="2">
        <v>0</v>
      </c>
      <c r="F1414" s="2" t="s">
        <v>25</v>
      </c>
      <c r="G1414" s="2">
        <v>0</v>
      </c>
      <c r="H1414" s="2" t="s">
        <v>11</v>
      </c>
      <c r="I1414" s="2">
        <v>3488288</v>
      </c>
      <c r="J1414" s="2" t="s">
        <v>2904</v>
      </c>
      <c r="K1414" s="2" t="s">
        <v>2905</v>
      </c>
    </row>
    <row r="1415" spans="1:11" x14ac:dyDescent="0.2">
      <c r="A1415" s="2">
        <v>1414</v>
      </c>
      <c r="B1415" s="2" t="s">
        <v>9</v>
      </c>
      <c r="C1415" s="2">
        <v>2</v>
      </c>
      <c r="D1415" s="2">
        <v>1</v>
      </c>
      <c r="E1415" s="2">
        <v>1</v>
      </c>
      <c r="F1415" s="2" t="s">
        <v>273</v>
      </c>
      <c r="G1415" s="2" t="s">
        <v>34</v>
      </c>
      <c r="H1415" s="2" t="s">
        <v>11</v>
      </c>
      <c r="I1415" s="2">
        <v>4751159</v>
      </c>
      <c r="J1415" s="2" t="s">
        <v>45</v>
      </c>
      <c r="K1415" s="2" t="s">
        <v>46</v>
      </c>
    </row>
    <row r="1416" spans="1:11" x14ac:dyDescent="0.2">
      <c r="A1416" s="2">
        <v>1415</v>
      </c>
      <c r="B1416" s="2" t="s">
        <v>101</v>
      </c>
      <c r="C1416" s="2">
        <v>1</v>
      </c>
      <c r="D1416" s="2">
        <v>1</v>
      </c>
      <c r="E1416" s="2">
        <v>0</v>
      </c>
      <c r="F1416" s="2" t="s">
        <v>25</v>
      </c>
      <c r="G1416" s="2">
        <v>0</v>
      </c>
      <c r="H1416" s="2" t="s">
        <v>26</v>
      </c>
      <c r="I1416" s="2">
        <v>14957338</v>
      </c>
      <c r="J1416" s="2" t="s">
        <v>454</v>
      </c>
      <c r="K1416" s="2" t="s">
        <v>455</v>
      </c>
    </row>
    <row r="1417" spans="1:11" x14ac:dyDescent="0.2">
      <c r="A1417" s="2">
        <v>1416</v>
      </c>
      <c r="B1417" s="2" t="s">
        <v>9</v>
      </c>
      <c r="C1417" s="2">
        <v>1</v>
      </c>
      <c r="D1417" s="2">
        <v>1</v>
      </c>
      <c r="E1417" s="2">
        <v>0</v>
      </c>
      <c r="F1417" s="2" t="s">
        <v>25</v>
      </c>
      <c r="G1417" s="2">
        <v>0</v>
      </c>
      <c r="H1417" s="2" t="s">
        <v>11</v>
      </c>
      <c r="I1417" s="2">
        <v>19418647</v>
      </c>
      <c r="J1417" s="2" t="s">
        <v>58</v>
      </c>
      <c r="K1417" s="2" t="s">
        <v>59</v>
      </c>
    </row>
    <row r="1418" spans="1:11" x14ac:dyDescent="0.2">
      <c r="A1418" s="2">
        <v>1417</v>
      </c>
      <c r="B1418" s="2" t="s">
        <v>50</v>
      </c>
      <c r="C1418" s="2">
        <v>3</v>
      </c>
      <c r="D1418" s="2">
        <v>2</v>
      </c>
      <c r="E1418" s="2">
        <v>1</v>
      </c>
      <c r="F1418" s="2" t="s">
        <v>1468</v>
      </c>
      <c r="G1418" s="2" t="s">
        <v>34</v>
      </c>
      <c r="H1418" s="2" t="s">
        <v>11</v>
      </c>
      <c r="I1418" s="2">
        <v>5431540</v>
      </c>
      <c r="J1418" s="2" t="s">
        <v>771</v>
      </c>
      <c r="K1418" s="2" t="s">
        <v>772</v>
      </c>
    </row>
    <row r="1419" spans="1:11" x14ac:dyDescent="0.2">
      <c r="A1419" s="2">
        <v>1418</v>
      </c>
      <c r="B1419" s="2" t="s">
        <v>212</v>
      </c>
      <c r="C1419" s="2">
        <v>1</v>
      </c>
      <c r="D1419" s="2">
        <v>1</v>
      </c>
      <c r="E1419" s="2">
        <v>0</v>
      </c>
      <c r="F1419" s="2" t="s">
        <v>25</v>
      </c>
      <c r="G1419" s="2">
        <v>0</v>
      </c>
      <c r="H1419" s="2" t="s">
        <v>11</v>
      </c>
      <c r="I1419" s="2">
        <v>18417134</v>
      </c>
      <c r="J1419" s="2" t="s">
        <v>3991</v>
      </c>
      <c r="K1419" s="2" t="s">
        <v>3992</v>
      </c>
    </row>
    <row r="1420" spans="1:11" x14ac:dyDescent="0.2">
      <c r="A1420" s="2">
        <v>1419</v>
      </c>
      <c r="B1420" s="2" t="s">
        <v>77</v>
      </c>
      <c r="C1420" s="2">
        <v>2</v>
      </c>
      <c r="D1420" s="2">
        <v>1</v>
      </c>
      <c r="E1420" s="2">
        <v>1</v>
      </c>
      <c r="F1420" s="2" t="s">
        <v>106</v>
      </c>
      <c r="G1420" s="2" t="s">
        <v>34</v>
      </c>
      <c r="H1420" s="2" t="s">
        <v>11</v>
      </c>
      <c r="I1420" s="2">
        <v>9995189</v>
      </c>
      <c r="J1420" s="2" t="s">
        <v>141</v>
      </c>
      <c r="K1420" s="2" t="s">
        <v>142</v>
      </c>
    </row>
    <row r="1421" spans="1:11" x14ac:dyDescent="0.2">
      <c r="A1421" s="2">
        <v>1420</v>
      </c>
      <c r="B1421" s="2" t="s">
        <v>50</v>
      </c>
      <c r="C1421" s="2">
        <v>2</v>
      </c>
      <c r="D1421" s="2">
        <v>2</v>
      </c>
      <c r="E1421" s="2">
        <v>0</v>
      </c>
      <c r="F1421" s="2" t="s">
        <v>1887</v>
      </c>
      <c r="G1421" s="2">
        <v>0</v>
      </c>
      <c r="H1421" s="2" t="s">
        <v>11</v>
      </c>
      <c r="I1421" s="2">
        <v>7410721</v>
      </c>
      <c r="J1421" s="2" t="s">
        <v>1361</v>
      </c>
      <c r="K1421" s="2" t="s">
        <v>1362</v>
      </c>
    </row>
    <row r="1422" spans="1:11" x14ac:dyDescent="0.2">
      <c r="A1422" s="2">
        <v>1421</v>
      </c>
      <c r="B1422" s="2" t="s">
        <v>24</v>
      </c>
      <c r="C1422" s="2">
        <v>2</v>
      </c>
      <c r="D1422" s="2">
        <v>1</v>
      </c>
      <c r="E1422" s="2">
        <v>1</v>
      </c>
      <c r="F1422" s="2" t="s">
        <v>467</v>
      </c>
      <c r="G1422" s="2" t="s">
        <v>34</v>
      </c>
      <c r="H1422" s="2" t="s">
        <v>11</v>
      </c>
      <c r="I1422" s="2">
        <v>4136619</v>
      </c>
      <c r="J1422" s="2" t="s">
        <v>45</v>
      </c>
      <c r="K1422" s="2" t="s">
        <v>46</v>
      </c>
    </row>
    <row r="1423" spans="1:11" x14ac:dyDescent="0.2">
      <c r="A1423" s="2">
        <v>1422</v>
      </c>
      <c r="B1423" s="2" t="s">
        <v>9</v>
      </c>
      <c r="C1423" s="2">
        <v>4</v>
      </c>
      <c r="D1423" s="2">
        <v>1</v>
      </c>
      <c r="E1423" s="2">
        <v>3</v>
      </c>
      <c r="F1423" s="2" t="s">
        <v>351</v>
      </c>
      <c r="G1423" s="2" t="s">
        <v>4504</v>
      </c>
      <c r="H1423" s="2" t="s">
        <v>11</v>
      </c>
      <c r="I1423" s="2">
        <v>17966955</v>
      </c>
      <c r="J1423" s="2" t="s">
        <v>207</v>
      </c>
      <c r="K1423" s="2" t="s">
        <v>208</v>
      </c>
    </row>
    <row r="1424" spans="1:11" x14ac:dyDescent="0.2">
      <c r="A1424" s="2">
        <v>1423</v>
      </c>
      <c r="B1424" s="2" t="s">
        <v>99</v>
      </c>
      <c r="C1424" s="2">
        <v>1</v>
      </c>
      <c r="D1424" s="2">
        <v>1</v>
      </c>
      <c r="E1424" s="2">
        <v>0</v>
      </c>
      <c r="F1424" s="2" t="s">
        <v>65</v>
      </c>
      <c r="G1424" s="2">
        <v>0</v>
      </c>
      <c r="H1424" s="2" t="s">
        <v>11</v>
      </c>
      <c r="I1424" s="2">
        <v>7401372</v>
      </c>
      <c r="J1424" s="2" t="s">
        <v>4508</v>
      </c>
      <c r="K1424" s="2" t="s">
        <v>4509</v>
      </c>
    </row>
    <row r="1425" spans="1:11" x14ac:dyDescent="0.2">
      <c r="A1425" s="2">
        <v>1424</v>
      </c>
      <c r="B1425" s="2" t="s">
        <v>17</v>
      </c>
      <c r="C1425" s="2">
        <v>2</v>
      </c>
      <c r="D1425" s="2">
        <v>1</v>
      </c>
      <c r="E1425" s="2">
        <v>1</v>
      </c>
      <c r="F1425" s="2" t="s">
        <v>524</v>
      </c>
      <c r="G1425" s="2" t="s">
        <v>34</v>
      </c>
      <c r="H1425" s="2" t="s">
        <v>11</v>
      </c>
      <c r="I1425" s="2">
        <v>13020131</v>
      </c>
      <c r="J1425" s="2" t="s">
        <v>35</v>
      </c>
      <c r="K1425" s="2" t="s">
        <v>36</v>
      </c>
    </row>
    <row r="1426" spans="1:11" x14ac:dyDescent="0.2">
      <c r="A1426" s="2">
        <v>1425</v>
      </c>
      <c r="B1426" s="2" t="s">
        <v>99</v>
      </c>
      <c r="C1426" s="2">
        <v>1</v>
      </c>
      <c r="D1426" s="2">
        <v>1</v>
      </c>
      <c r="E1426" s="2">
        <v>0</v>
      </c>
      <c r="F1426" s="2" t="s">
        <v>2336</v>
      </c>
      <c r="G1426" s="2">
        <v>0</v>
      </c>
      <c r="H1426" s="2" t="s">
        <v>11</v>
      </c>
      <c r="I1426" s="2">
        <v>4173610</v>
      </c>
      <c r="J1426" s="2" t="s">
        <v>2710</v>
      </c>
      <c r="K1426" s="2" t="s">
        <v>2711</v>
      </c>
    </row>
    <row r="1427" spans="1:11" x14ac:dyDescent="0.2">
      <c r="A1427" s="2">
        <v>1426</v>
      </c>
      <c r="B1427" s="2" t="s">
        <v>9</v>
      </c>
      <c r="C1427" s="2">
        <v>2</v>
      </c>
      <c r="D1427" s="2">
        <v>1</v>
      </c>
      <c r="E1427" s="2">
        <v>1</v>
      </c>
      <c r="F1427" s="2" t="s">
        <v>1213</v>
      </c>
      <c r="G1427" s="2" t="s">
        <v>159</v>
      </c>
      <c r="H1427" s="2" t="s">
        <v>26</v>
      </c>
      <c r="I1427" s="2">
        <v>8178052</v>
      </c>
      <c r="J1427" s="2" t="s">
        <v>1124</v>
      </c>
      <c r="K1427" s="2" t="s">
        <v>1125</v>
      </c>
    </row>
    <row r="1428" spans="1:11" x14ac:dyDescent="0.2">
      <c r="A1428" s="2">
        <v>1427</v>
      </c>
      <c r="B1428" s="2" t="s">
        <v>550</v>
      </c>
      <c r="C1428" s="2">
        <v>1</v>
      </c>
      <c r="D1428" s="2">
        <v>1</v>
      </c>
      <c r="E1428" s="2">
        <v>0</v>
      </c>
      <c r="F1428" s="2" t="s">
        <v>25</v>
      </c>
      <c r="G1428" s="2">
        <v>0</v>
      </c>
      <c r="H1428" s="2" t="s">
        <v>11</v>
      </c>
      <c r="I1428" s="2">
        <v>4108457</v>
      </c>
      <c r="J1428" s="2" t="s">
        <v>153</v>
      </c>
      <c r="K1428" s="2" t="s">
        <v>154</v>
      </c>
    </row>
    <row r="1429" spans="1:11" x14ac:dyDescent="0.2">
      <c r="A1429" s="2">
        <v>1428</v>
      </c>
      <c r="B1429" s="2" t="s">
        <v>64</v>
      </c>
      <c r="C1429" s="2">
        <v>0</v>
      </c>
      <c r="D1429" s="2">
        <v>0</v>
      </c>
      <c r="E1429" s="2">
        <v>0</v>
      </c>
      <c r="F1429" s="2">
        <v>0</v>
      </c>
      <c r="G1429" s="2">
        <v>0</v>
      </c>
      <c r="H1429" s="2" t="s">
        <v>11</v>
      </c>
      <c r="I1429" s="2">
        <v>12992857</v>
      </c>
      <c r="J1429" s="2" t="s">
        <v>2370</v>
      </c>
      <c r="K1429" s="2" t="s">
        <v>2371</v>
      </c>
    </row>
    <row r="1430" spans="1:11" x14ac:dyDescent="0.2">
      <c r="A1430" s="2">
        <v>1429</v>
      </c>
      <c r="B1430" s="2" t="s">
        <v>9</v>
      </c>
      <c r="C1430" s="2">
        <v>1</v>
      </c>
      <c r="D1430" s="2">
        <v>0</v>
      </c>
      <c r="E1430" s="2">
        <v>1</v>
      </c>
      <c r="F1430" s="2">
        <v>0</v>
      </c>
      <c r="G1430" s="2" t="s">
        <v>213</v>
      </c>
      <c r="H1430" s="2" t="s">
        <v>26</v>
      </c>
      <c r="I1430" s="2">
        <v>5513000</v>
      </c>
      <c r="J1430" s="2" t="s">
        <v>214</v>
      </c>
      <c r="K1430" s="2" t="s">
        <v>215</v>
      </c>
    </row>
    <row r="1431" spans="1:11" x14ac:dyDescent="0.2">
      <c r="A1431" s="2">
        <v>1430</v>
      </c>
      <c r="B1431" s="2" t="s">
        <v>117</v>
      </c>
      <c r="C1431" s="2">
        <v>3</v>
      </c>
      <c r="D1431" s="2">
        <v>2</v>
      </c>
      <c r="E1431" s="2">
        <v>1</v>
      </c>
      <c r="F1431" s="2" t="s">
        <v>2110</v>
      </c>
      <c r="G1431" s="2" t="s">
        <v>34</v>
      </c>
      <c r="H1431" s="2" t="s">
        <v>11</v>
      </c>
      <c r="I1431" s="2">
        <v>12584790</v>
      </c>
      <c r="J1431" s="2" t="s">
        <v>45</v>
      </c>
      <c r="K1431" s="2" t="s">
        <v>46</v>
      </c>
    </row>
    <row r="1432" spans="1:11" x14ac:dyDescent="0.2">
      <c r="A1432" s="2">
        <v>1431</v>
      </c>
      <c r="B1432" s="2" t="s">
        <v>212</v>
      </c>
      <c r="C1432" s="2">
        <v>2</v>
      </c>
      <c r="D1432" s="2">
        <v>1</v>
      </c>
      <c r="E1432" s="2">
        <v>1</v>
      </c>
      <c r="F1432" s="2" t="s">
        <v>833</v>
      </c>
      <c r="G1432" s="2" t="s">
        <v>34</v>
      </c>
      <c r="H1432" s="2" t="s">
        <v>11</v>
      </c>
      <c r="I1432" s="2">
        <v>12721122</v>
      </c>
      <c r="J1432" s="2" t="s">
        <v>35</v>
      </c>
      <c r="K1432" s="2" t="s">
        <v>36</v>
      </c>
    </row>
    <row r="1433" spans="1:11" x14ac:dyDescent="0.2">
      <c r="A1433" s="2">
        <v>1432</v>
      </c>
      <c r="B1433" s="2" t="s">
        <v>99</v>
      </c>
      <c r="C1433" s="2">
        <v>2</v>
      </c>
      <c r="D1433" s="2">
        <v>1</v>
      </c>
      <c r="E1433" s="2">
        <v>1</v>
      </c>
      <c r="F1433" s="2" t="s">
        <v>467</v>
      </c>
      <c r="G1433" s="2" t="s">
        <v>34</v>
      </c>
      <c r="H1433" s="2" t="s">
        <v>11</v>
      </c>
      <c r="I1433" s="2">
        <v>3752416</v>
      </c>
      <c r="J1433" s="2" t="s">
        <v>363</v>
      </c>
      <c r="K1433" s="2" t="s">
        <v>364</v>
      </c>
    </row>
    <row r="1434" spans="1:11" x14ac:dyDescent="0.2">
      <c r="A1434" s="2">
        <v>1433</v>
      </c>
      <c r="B1434" s="2" t="s">
        <v>101</v>
      </c>
      <c r="C1434" s="2">
        <v>2</v>
      </c>
      <c r="D1434" s="2">
        <v>1</v>
      </c>
      <c r="E1434" s="2">
        <v>1</v>
      </c>
      <c r="F1434" s="2" t="s">
        <v>44</v>
      </c>
      <c r="G1434" s="2" t="s">
        <v>34</v>
      </c>
      <c r="H1434" s="2" t="s">
        <v>11</v>
      </c>
      <c r="I1434" s="2">
        <v>3416931</v>
      </c>
      <c r="J1434" s="2" t="s">
        <v>2715</v>
      </c>
      <c r="K1434" s="2" t="s">
        <v>2716</v>
      </c>
    </row>
    <row r="1435" spans="1:11" x14ac:dyDescent="0.2">
      <c r="A1435" s="2">
        <v>1434</v>
      </c>
      <c r="B1435" s="2" t="s">
        <v>243</v>
      </c>
      <c r="C1435" s="2">
        <v>2</v>
      </c>
      <c r="D1435" s="2">
        <v>1</v>
      </c>
      <c r="E1435" s="2">
        <v>1</v>
      </c>
      <c r="F1435" s="2" t="s">
        <v>341</v>
      </c>
      <c r="G1435" s="2" t="s">
        <v>34</v>
      </c>
      <c r="H1435" s="2" t="s">
        <v>11</v>
      </c>
      <c r="I1435" s="2">
        <v>5254222</v>
      </c>
      <c r="J1435" s="2" t="s">
        <v>279</v>
      </c>
      <c r="K1435" s="2" t="s">
        <v>280</v>
      </c>
    </row>
    <row r="1436" spans="1:11" x14ac:dyDescent="0.2">
      <c r="A1436" s="2">
        <v>1435</v>
      </c>
      <c r="B1436" s="2" t="s">
        <v>32</v>
      </c>
      <c r="C1436" s="2">
        <v>2</v>
      </c>
      <c r="D1436" s="2">
        <v>1</v>
      </c>
      <c r="E1436" s="2">
        <v>1</v>
      </c>
      <c r="F1436" s="2" t="s">
        <v>123</v>
      </c>
      <c r="G1436" s="2" t="s">
        <v>124</v>
      </c>
      <c r="H1436" s="2" t="s">
        <v>11</v>
      </c>
      <c r="I1436" s="2">
        <v>10230111</v>
      </c>
      <c r="J1436" s="2" t="s">
        <v>186</v>
      </c>
      <c r="K1436" s="2" t="s">
        <v>187</v>
      </c>
    </row>
    <row r="1437" spans="1:11" x14ac:dyDescent="0.2">
      <c r="A1437" s="2">
        <v>1436</v>
      </c>
      <c r="B1437" s="2" t="s">
        <v>92</v>
      </c>
      <c r="C1437" s="2">
        <v>2</v>
      </c>
      <c r="D1437" s="2">
        <v>1</v>
      </c>
      <c r="E1437" s="2">
        <v>1</v>
      </c>
      <c r="F1437" s="2" t="s">
        <v>467</v>
      </c>
      <c r="G1437" s="2" t="s">
        <v>34</v>
      </c>
      <c r="H1437" s="2" t="s">
        <v>11</v>
      </c>
      <c r="I1437" s="2">
        <v>9025195</v>
      </c>
      <c r="J1437" s="2" t="s">
        <v>35</v>
      </c>
      <c r="K1437" s="2" t="s">
        <v>36</v>
      </c>
    </row>
    <row r="1438" spans="1:11" x14ac:dyDescent="0.2">
      <c r="A1438" s="2">
        <v>1437</v>
      </c>
      <c r="B1438" s="2" t="s">
        <v>9</v>
      </c>
      <c r="C1438" s="2">
        <v>2</v>
      </c>
      <c r="D1438" s="2">
        <v>0</v>
      </c>
      <c r="E1438" s="2">
        <v>2</v>
      </c>
      <c r="F1438" s="2">
        <v>0</v>
      </c>
      <c r="G1438" s="2" t="s">
        <v>2497</v>
      </c>
      <c r="H1438" s="2" t="s">
        <v>26</v>
      </c>
      <c r="I1438" s="2">
        <v>5017842</v>
      </c>
      <c r="J1438" s="2" t="s">
        <v>3049</v>
      </c>
      <c r="K1438" s="2" t="s">
        <v>3050</v>
      </c>
    </row>
    <row r="1439" spans="1:11" x14ac:dyDescent="0.2">
      <c r="A1439" s="2">
        <v>1438</v>
      </c>
      <c r="B1439" s="2" t="s">
        <v>101</v>
      </c>
      <c r="C1439" s="2">
        <v>1</v>
      </c>
      <c r="D1439" s="2">
        <v>1</v>
      </c>
      <c r="E1439" s="2">
        <v>0</v>
      </c>
      <c r="F1439" s="2" t="s">
        <v>25</v>
      </c>
      <c r="G1439" s="2">
        <v>0</v>
      </c>
      <c r="H1439" s="2" t="s">
        <v>11</v>
      </c>
      <c r="I1439" s="2">
        <v>11731285</v>
      </c>
      <c r="J1439" s="2" t="s">
        <v>153</v>
      </c>
      <c r="K1439" s="2" t="s">
        <v>154</v>
      </c>
    </row>
    <row r="1440" spans="1:11" x14ac:dyDescent="0.2">
      <c r="A1440" s="2">
        <v>1439</v>
      </c>
      <c r="B1440" s="2" t="s">
        <v>85</v>
      </c>
      <c r="C1440" s="2">
        <v>2</v>
      </c>
      <c r="D1440" s="2">
        <v>1</v>
      </c>
      <c r="E1440" s="2">
        <v>1</v>
      </c>
      <c r="F1440" s="2" t="s">
        <v>123</v>
      </c>
      <c r="G1440" s="2" t="s">
        <v>124</v>
      </c>
      <c r="H1440" s="2" t="s">
        <v>11</v>
      </c>
      <c r="I1440" s="2">
        <v>12898086</v>
      </c>
      <c r="J1440" s="2" t="s">
        <v>125</v>
      </c>
      <c r="K1440" s="2" t="s">
        <v>126</v>
      </c>
    </row>
    <row r="1441" spans="1:11" x14ac:dyDescent="0.2">
      <c r="A1441" s="2">
        <v>1440</v>
      </c>
      <c r="B1441" s="2" t="s">
        <v>92</v>
      </c>
      <c r="C1441" s="2">
        <v>2</v>
      </c>
      <c r="D1441" s="2">
        <v>1</v>
      </c>
      <c r="E1441" s="2">
        <v>1</v>
      </c>
      <c r="F1441" s="2" t="s">
        <v>415</v>
      </c>
      <c r="G1441" s="2" t="s">
        <v>34</v>
      </c>
      <c r="H1441" s="2" t="s">
        <v>11</v>
      </c>
      <c r="I1441" s="2">
        <v>6727751</v>
      </c>
      <c r="J1441" s="2" t="s">
        <v>669</v>
      </c>
      <c r="K1441" s="2" t="s">
        <v>670</v>
      </c>
    </row>
    <row r="1442" spans="1:11" x14ac:dyDescent="0.2">
      <c r="A1442" s="2">
        <v>1441</v>
      </c>
      <c r="B1442" s="2" t="s">
        <v>143</v>
      </c>
      <c r="C1442" s="2">
        <v>1</v>
      </c>
      <c r="D1442" s="2">
        <v>1</v>
      </c>
      <c r="E1442" s="2">
        <v>0</v>
      </c>
      <c r="F1442" s="2" t="s">
        <v>25</v>
      </c>
      <c r="G1442" s="2">
        <v>0</v>
      </c>
      <c r="H1442" s="2" t="s">
        <v>11</v>
      </c>
      <c r="I1442" s="2">
        <v>4118477</v>
      </c>
      <c r="J1442" s="2" t="s">
        <v>27</v>
      </c>
      <c r="K1442" s="2" t="s">
        <v>28</v>
      </c>
    </row>
    <row r="1443" spans="1:11" x14ac:dyDescent="0.2">
      <c r="A1443" s="2">
        <v>1442</v>
      </c>
      <c r="B1443" s="2" t="s">
        <v>24</v>
      </c>
      <c r="C1443" s="2">
        <v>1</v>
      </c>
      <c r="D1443" s="2">
        <v>1</v>
      </c>
      <c r="E1443" s="2">
        <v>0</v>
      </c>
      <c r="F1443" s="2" t="s">
        <v>25</v>
      </c>
      <c r="G1443" s="2">
        <v>0</v>
      </c>
      <c r="H1443" s="2" t="s">
        <v>11</v>
      </c>
      <c r="I1443" s="2">
        <v>9489473</v>
      </c>
      <c r="J1443" s="2" t="s">
        <v>301</v>
      </c>
      <c r="K1443" s="2" t="s">
        <v>302</v>
      </c>
    </row>
    <row r="1444" spans="1:11" x14ac:dyDescent="0.2">
      <c r="A1444" s="2">
        <v>1443</v>
      </c>
      <c r="B1444" s="2" t="s">
        <v>117</v>
      </c>
      <c r="C1444" s="2">
        <v>2</v>
      </c>
      <c r="D1444" s="2">
        <v>1</v>
      </c>
      <c r="E1444" s="2">
        <v>1</v>
      </c>
      <c r="F1444" s="2" t="s">
        <v>467</v>
      </c>
      <c r="G1444" s="2" t="s">
        <v>34</v>
      </c>
      <c r="H1444" s="2" t="s">
        <v>11</v>
      </c>
      <c r="I1444" s="2">
        <v>3984141</v>
      </c>
      <c r="J1444" s="2" t="s">
        <v>363</v>
      </c>
      <c r="K1444" s="2" t="s">
        <v>364</v>
      </c>
    </row>
    <row r="1445" spans="1:11" x14ac:dyDescent="0.2">
      <c r="A1445" s="2">
        <v>1444</v>
      </c>
      <c r="B1445" s="2" t="s">
        <v>92</v>
      </c>
      <c r="C1445" s="2">
        <v>2</v>
      </c>
      <c r="D1445" s="2">
        <v>1</v>
      </c>
      <c r="E1445" s="2">
        <v>1</v>
      </c>
      <c r="F1445" s="2" t="s">
        <v>537</v>
      </c>
      <c r="G1445" s="2" t="s">
        <v>52</v>
      </c>
      <c r="H1445" s="2" t="s">
        <v>11</v>
      </c>
      <c r="I1445" s="2">
        <v>9999249</v>
      </c>
      <c r="J1445" s="2" t="s">
        <v>164</v>
      </c>
      <c r="K1445" s="2" t="s">
        <v>165</v>
      </c>
    </row>
    <row r="1446" spans="1:11" x14ac:dyDescent="0.2">
      <c r="A1446" s="2">
        <v>1445</v>
      </c>
      <c r="B1446" s="2" t="s">
        <v>64</v>
      </c>
      <c r="C1446" s="2">
        <v>2</v>
      </c>
      <c r="D1446" s="2">
        <v>1</v>
      </c>
      <c r="E1446" s="2">
        <v>1</v>
      </c>
      <c r="F1446" s="2" t="s">
        <v>123</v>
      </c>
      <c r="G1446" s="2" t="s">
        <v>124</v>
      </c>
      <c r="H1446" s="2" t="s">
        <v>11</v>
      </c>
      <c r="I1446" s="2">
        <v>10444618</v>
      </c>
      <c r="J1446" s="2" t="s">
        <v>125</v>
      </c>
      <c r="K1446" s="2" t="s">
        <v>126</v>
      </c>
    </row>
    <row r="1447" spans="1:11" x14ac:dyDescent="0.2">
      <c r="A1447" s="2">
        <v>1446</v>
      </c>
      <c r="B1447" s="2" t="s">
        <v>64</v>
      </c>
      <c r="C1447" s="2">
        <v>2</v>
      </c>
      <c r="D1447" s="2">
        <v>1</v>
      </c>
      <c r="E1447" s="2">
        <v>1</v>
      </c>
      <c r="F1447" s="2" t="s">
        <v>106</v>
      </c>
      <c r="G1447" s="2" t="s">
        <v>34</v>
      </c>
      <c r="H1447" s="2" t="s">
        <v>11</v>
      </c>
      <c r="I1447" s="2">
        <v>5809589</v>
      </c>
      <c r="J1447" s="2" t="s">
        <v>35</v>
      </c>
      <c r="K1447" s="2" t="s">
        <v>36</v>
      </c>
    </row>
    <row r="1448" spans="1:11" x14ac:dyDescent="0.2">
      <c r="A1448" s="2">
        <v>1447</v>
      </c>
      <c r="B1448" s="2" t="s">
        <v>105</v>
      </c>
      <c r="C1448" s="2">
        <v>2</v>
      </c>
      <c r="D1448" s="2">
        <v>1</v>
      </c>
      <c r="E1448" s="2">
        <v>1</v>
      </c>
      <c r="F1448" s="2" t="s">
        <v>93</v>
      </c>
      <c r="G1448" s="2" t="s">
        <v>52</v>
      </c>
      <c r="H1448" s="2" t="s">
        <v>11</v>
      </c>
      <c r="I1448" s="2">
        <v>6160162</v>
      </c>
      <c r="J1448" s="2" t="s">
        <v>233</v>
      </c>
      <c r="K1448" s="2" t="s">
        <v>234</v>
      </c>
    </row>
    <row r="1449" spans="1:11" x14ac:dyDescent="0.2">
      <c r="A1449" s="2">
        <v>1448</v>
      </c>
      <c r="B1449" s="2" t="s">
        <v>24</v>
      </c>
      <c r="C1449" s="2">
        <v>1</v>
      </c>
      <c r="D1449" s="2">
        <v>1</v>
      </c>
      <c r="E1449" s="2">
        <v>0</v>
      </c>
      <c r="F1449" s="2" t="s">
        <v>93</v>
      </c>
      <c r="G1449" s="2">
        <v>0</v>
      </c>
      <c r="H1449" s="2" t="s">
        <v>11</v>
      </c>
      <c r="I1449" s="2">
        <v>7064741</v>
      </c>
      <c r="J1449" s="2" t="s">
        <v>2556</v>
      </c>
      <c r="K1449" s="2" t="s">
        <v>2557</v>
      </c>
    </row>
    <row r="1450" spans="1:11" x14ac:dyDescent="0.2">
      <c r="A1450" s="2">
        <v>1449</v>
      </c>
      <c r="B1450" s="2" t="s">
        <v>17</v>
      </c>
      <c r="C1450" s="2">
        <v>3</v>
      </c>
      <c r="D1450" s="2">
        <v>2</v>
      </c>
      <c r="E1450" s="2">
        <v>1</v>
      </c>
      <c r="F1450" s="2" t="s">
        <v>945</v>
      </c>
      <c r="G1450" s="2" t="s">
        <v>34</v>
      </c>
      <c r="H1450" s="2" t="s">
        <v>11</v>
      </c>
      <c r="I1450" s="2">
        <v>9657498</v>
      </c>
      <c r="J1450" s="2" t="s">
        <v>141</v>
      </c>
      <c r="K1450" s="2" t="s">
        <v>142</v>
      </c>
    </row>
    <row r="1451" spans="1:11" x14ac:dyDescent="0.2">
      <c r="A1451" s="2">
        <v>1450</v>
      </c>
      <c r="B1451" s="2" t="s">
        <v>77</v>
      </c>
      <c r="C1451" s="2">
        <v>3</v>
      </c>
      <c r="D1451" s="2">
        <v>2</v>
      </c>
      <c r="E1451" s="2">
        <v>1</v>
      </c>
      <c r="F1451" s="2" t="s">
        <v>40</v>
      </c>
      <c r="G1451" s="2" t="s">
        <v>34</v>
      </c>
      <c r="H1451" s="2" t="s">
        <v>11</v>
      </c>
      <c r="I1451" s="2">
        <v>6938253</v>
      </c>
      <c r="J1451" s="2" t="s">
        <v>141</v>
      </c>
      <c r="K1451" s="2" t="s">
        <v>142</v>
      </c>
    </row>
    <row r="1452" spans="1:11" x14ac:dyDescent="0.2">
      <c r="A1452" s="2">
        <v>1451</v>
      </c>
      <c r="B1452" s="2" t="s">
        <v>64</v>
      </c>
      <c r="C1452" s="2">
        <v>2</v>
      </c>
      <c r="D1452" s="2">
        <v>1</v>
      </c>
      <c r="E1452" s="2">
        <v>1</v>
      </c>
      <c r="F1452" s="2" t="s">
        <v>341</v>
      </c>
      <c r="G1452" s="2" t="s">
        <v>34</v>
      </c>
      <c r="H1452" s="2" t="s">
        <v>11</v>
      </c>
      <c r="I1452" s="2">
        <v>3277796</v>
      </c>
      <c r="J1452" s="2" t="s">
        <v>131</v>
      </c>
      <c r="K1452" s="2" t="s">
        <v>132</v>
      </c>
    </row>
    <row r="1453" spans="1:11" x14ac:dyDescent="0.2">
      <c r="A1453" s="2">
        <v>1452</v>
      </c>
      <c r="B1453" s="2" t="s">
        <v>9</v>
      </c>
      <c r="C1453" s="2">
        <v>1</v>
      </c>
      <c r="D1453" s="2">
        <v>1</v>
      </c>
      <c r="E1453" s="2">
        <v>0</v>
      </c>
      <c r="F1453" s="2" t="s">
        <v>65</v>
      </c>
      <c r="G1453" s="2">
        <v>0</v>
      </c>
      <c r="H1453" s="2" t="s">
        <v>11</v>
      </c>
      <c r="I1453" s="2">
        <v>3829470</v>
      </c>
      <c r="J1453" s="2" t="s">
        <v>551</v>
      </c>
      <c r="K1453" s="2" t="s">
        <v>552</v>
      </c>
    </row>
    <row r="1454" spans="1:11" x14ac:dyDescent="0.2">
      <c r="A1454" s="2">
        <v>1453</v>
      </c>
      <c r="B1454" s="2" t="s">
        <v>9</v>
      </c>
      <c r="C1454" s="2">
        <v>2</v>
      </c>
      <c r="D1454" s="2">
        <v>1</v>
      </c>
      <c r="E1454" s="2">
        <v>1</v>
      </c>
      <c r="F1454" s="2" t="s">
        <v>33</v>
      </c>
      <c r="G1454" s="2" t="s">
        <v>34</v>
      </c>
      <c r="H1454" s="2" t="s">
        <v>11</v>
      </c>
      <c r="I1454" s="2">
        <v>6003655</v>
      </c>
      <c r="J1454" s="2" t="s">
        <v>141</v>
      </c>
      <c r="K1454" s="2" t="s">
        <v>142</v>
      </c>
    </row>
    <row r="1455" spans="1:11" x14ac:dyDescent="0.2">
      <c r="A1455" s="2">
        <v>1454</v>
      </c>
      <c r="B1455" s="2" t="s">
        <v>64</v>
      </c>
      <c r="C1455" s="2">
        <v>2</v>
      </c>
      <c r="D1455" s="2">
        <v>1</v>
      </c>
      <c r="E1455" s="2">
        <v>1</v>
      </c>
      <c r="F1455" s="2" t="s">
        <v>123</v>
      </c>
      <c r="G1455" s="2" t="s">
        <v>124</v>
      </c>
      <c r="H1455" s="2" t="s">
        <v>11</v>
      </c>
      <c r="I1455" s="2">
        <v>10640032</v>
      </c>
      <c r="J1455" s="2" t="s">
        <v>125</v>
      </c>
      <c r="K1455" s="2" t="s">
        <v>126</v>
      </c>
    </row>
    <row r="1456" spans="1:11" x14ac:dyDescent="0.2">
      <c r="A1456" s="2">
        <v>1455</v>
      </c>
      <c r="B1456" s="2" t="s">
        <v>105</v>
      </c>
      <c r="C1456" s="2">
        <v>1</v>
      </c>
      <c r="D1456" s="2">
        <v>1</v>
      </c>
      <c r="E1456" s="2">
        <v>0</v>
      </c>
      <c r="F1456" s="2" t="s">
        <v>65</v>
      </c>
      <c r="G1456" s="2">
        <v>0</v>
      </c>
      <c r="H1456" s="2" t="s">
        <v>11</v>
      </c>
      <c r="I1456" s="2">
        <v>16069101</v>
      </c>
      <c r="J1456" s="2" t="s">
        <v>66</v>
      </c>
      <c r="K1456" s="2" t="s">
        <v>67</v>
      </c>
    </row>
    <row r="1457" spans="1:11" x14ac:dyDescent="0.2">
      <c r="A1457" s="2">
        <v>1456</v>
      </c>
      <c r="B1457" s="2" t="s">
        <v>143</v>
      </c>
      <c r="C1457" s="2">
        <v>3</v>
      </c>
      <c r="D1457" s="2">
        <v>2</v>
      </c>
      <c r="E1457" s="2">
        <v>1</v>
      </c>
      <c r="F1457" s="2" t="s">
        <v>40</v>
      </c>
      <c r="G1457" s="2" t="s">
        <v>34</v>
      </c>
      <c r="H1457" s="2" t="s">
        <v>11</v>
      </c>
      <c r="I1457" s="2">
        <v>8138297</v>
      </c>
      <c r="J1457" s="2" t="s">
        <v>141</v>
      </c>
      <c r="K1457" s="2" t="s">
        <v>142</v>
      </c>
    </row>
    <row r="1458" spans="1:11" x14ac:dyDescent="0.2">
      <c r="A1458" s="2">
        <v>1457</v>
      </c>
      <c r="B1458" s="2" t="s">
        <v>85</v>
      </c>
      <c r="C1458" s="2">
        <v>1</v>
      </c>
      <c r="D1458" s="2">
        <v>0</v>
      </c>
      <c r="E1458" s="2">
        <v>1</v>
      </c>
      <c r="F1458" s="2">
        <v>0</v>
      </c>
      <c r="G1458" s="2" t="s">
        <v>213</v>
      </c>
      <c r="H1458" s="2" t="s">
        <v>26</v>
      </c>
      <c r="I1458" s="2">
        <v>13774550</v>
      </c>
      <c r="J1458" s="2" t="s">
        <v>214</v>
      </c>
      <c r="K1458" s="2" t="s">
        <v>215</v>
      </c>
    </row>
    <row r="1459" spans="1:11" x14ac:dyDescent="0.2">
      <c r="A1459" s="2">
        <v>1458</v>
      </c>
      <c r="B1459" s="2" t="s">
        <v>17</v>
      </c>
      <c r="C1459" s="2">
        <v>2</v>
      </c>
      <c r="D1459" s="2">
        <v>1</v>
      </c>
      <c r="E1459" s="2">
        <v>1</v>
      </c>
      <c r="F1459" s="2" t="s">
        <v>44</v>
      </c>
      <c r="G1459" s="2" t="s">
        <v>34</v>
      </c>
      <c r="H1459" s="2" t="s">
        <v>11</v>
      </c>
      <c r="I1459" s="2">
        <v>6492968</v>
      </c>
      <c r="J1459" s="2" t="s">
        <v>141</v>
      </c>
      <c r="K1459" s="2" t="s">
        <v>142</v>
      </c>
    </row>
    <row r="1460" spans="1:11" x14ac:dyDescent="0.2">
      <c r="A1460" s="2">
        <v>1459</v>
      </c>
      <c r="B1460" s="2" t="s">
        <v>9</v>
      </c>
      <c r="C1460" s="2">
        <v>2</v>
      </c>
      <c r="D1460" s="2">
        <v>1</v>
      </c>
      <c r="E1460" s="2">
        <v>1</v>
      </c>
      <c r="F1460" s="2" t="s">
        <v>341</v>
      </c>
      <c r="G1460" s="2" t="s">
        <v>34</v>
      </c>
      <c r="H1460" s="2" t="s">
        <v>11</v>
      </c>
      <c r="I1460" s="2">
        <v>6041185</v>
      </c>
      <c r="J1460" s="2" t="s">
        <v>279</v>
      </c>
      <c r="K1460" s="2" t="s">
        <v>280</v>
      </c>
    </row>
    <row r="1461" spans="1:11" x14ac:dyDescent="0.2">
      <c r="A1461" s="2">
        <v>1460</v>
      </c>
      <c r="B1461" s="2" t="s">
        <v>24</v>
      </c>
      <c r="C1461" s="2">
        <v>1</v>
      </c>
      <c r="D1461" s="2">
        <v>1</v>
      </c>
      <c r="E1461" s="2">
        <v>0</v>
      </c>
      <c r="F1461" s="2" t="s">
        <v>25</v>
      </c>
      <c r="G1461" s="2">
        <v>0</v>
      </c>
      <c r="H1461" s="2" t="s">
        <v>11</v>
      </c>
      <c r="I1461" s="2">
        <v>39762326</v>
      </c>
      <c r="J1461" s="2" t="s">
        <v>3991</v>
      </c>
      <c r="K1461" s="2" t="s">
        <v>3992</v>
      </c>
    </row>
    <row r="1462" spans="1:11" x14ac:dyDescent="0.2">
      <c r="A1462" s="2">
        <v>1461</v>
      </c>
      <c r="B1462" s="2" t="s">
        <v>64</v>
      </c>
      <c r="C1462" s="2">
        <v>2</v>
      </c>
      <c r="D1462" s="2">
        <v>2</v>
      </c>
      <c r="E1462" s="2">
        <v>0</v>
      </c>
      <c r="F1462" s="2" t="s">
        <v>1887</v>
      </c>
      <c r="G1462" s="2">
        <v>0</v>
      </c>
      <c r="H1462" s="2" t="s">
        <v>11</v>
      </c>
      <c r="I1462" s="2">
        <v>3663505</v>
      </c>
      <c r="J1462" s="2" t="s">
        <v>27</v>
      </c>
      <c r="K1462" s="2" t="s">
        <v>28</v>
      </c>
    </row>
    <row r="1463" spans="1:11" x14ac:dyDescent="0.2">
      <c r="A1463" s="2">
        <v>1462</v>
      </c>
      <c r="B1463" s="2" t="s">
        <v>9</v>
      </c>
      <c r="C1463" s="2">
        <v>0</v>
      </c>
      <c r="D1463" s="2">
        <v>0</v>
      </c>
      <c r="E1463" s="2">
        <v>0</v>
      </c>
      <c r="F1463" s="2">
        <v>0</v>
      </c>
      <c r="G1463" s="2">
        <v>0</v>
      </c>
      <c r="H1463" s="2" t="s">
        <v>26</v>
      </c>
      <c r="I1463" s="2">
        <v>4500000</v>
      </c>
      <c r="J1463" s="2" t="s">
        <v>4604</v>
      </c>
      <c r="K1463" s="2" t="s">
        <v>4605</v>
      </c>
    </row>
    <row r="1464" spans="1:11" x14ac:dyDescent="0.2">
      <c r="A1464" s="2">
        <v>1463</v>
      </c>
      <c r="B1464" s="2" t="s">
        <v>85</v>
      </c>
      <c r="C1464" s="2">
        <v>3</v>
      </c>
      <c r="D1464" s="2">
        <v>1</v>
      </c>
      <c r="E1464" s="2">
        <v>2</v>
      </c>
      <c r="F1464" s="2" t="s">
        <v>25</v>
      </c>
      <c r="G1464" s="2" t="s">
        <v>2497</v>
      </c>
      <c r="H1464" s="2" t="s">
        <v>26</v>
      </c>
      <c r="I1464" s="2">
        <v>16469674</v>
      </c>
      <c r="J1464" s="2" t="s">
        <v>292</v>
      </c>
      <c r="K1464" s="2" t="s">
        <v>293</v>
      </c>
    </row>
    <row r="1465" spans="1:11" x14ac:dyDescent="0.2">
      <c r="A1465" s="2">
        <v>1464</v>
      </c>
      <c r="B1465" s="2" t="s">
        <v>77</v>
      </c>
      <c r="C1465" s="2">
        <v>1</v>
      </c>
      <c r="D1465" s="2">
        <v>0</v>
      </c>
      <c r="E1465" s="2">
        <v>1</v>
      </c>
      <c r="F1465" s="2">
        <v>0</v>
      </c>
      <c r="G1465" s="2" t="s">
        <v>52</v>
      </c>
      <c r="H1465" s="2" t="s">
        <v>26</v>
      </c>
      <c r="I1465" s="2">
        <v>13630870</v>
      </c>
      <c r="J1465" s="2" t="s">
        <v>1818</v>
      </c>
      <c r="K1465" s="2" t="s">
        <v>1819</v>
      </c>
    </row>
    <row r="1466" spans="1:11" x14ac:dyDescent="0.2">
      <c r="A1466" s="2">
        <v>1465</v>
      </c>
      <c r="B1466" s="2" t="s">
        <v>9</v>
      </c>
      <c r="C1466" s="2">
        <v>1</v>
      </c>
      <c r="D1466" s="2">
        <v>0</v>
      </c>
      <c r="E1466" s="2">
        <v>1</v>
      </c>
      <c r="F1466" s="2">
        <v>0</v>
      </c>
      <c r="G1466" s="2" t="s">
        <v>213</v>
      </c>
      <c r="H1466" s="2" t="s">
        <v>26</v>
      </c>
      <c r="I1466" s="2">
        <v>10978486</v>
      </c>
      <c r="J1466" s="2" t="s">
        <v>150</v>
      </c>
      <c r="K1466" s="2" t="s">
        <v>151</v>
      </c>
    </row>
    <row r="1467" spans="1:11" x14ac:dyDescent="0.2">
      <c r="A1467" s="2">
        <v>1466</v>
      </c>
      <c r="B1467" s="2" t="s">
        <v>550</v>
      </c>
      <c r="C1467" s="2">
        <v>1</v>
      </c>
      <c r="D1467" s="2">
        <v>1</v>
      </c>
      <c r="E1467" s="2">
        <v>0</v>
      </c>
      <c r="F1467" s="2" t="s">
        <v>25</v>
      </c>
      <c r="G1467" s="2">
        <v>0</v>
      </c>
      <c r="H1467" s="2" t="s">
        <v>11</v>
      </c>
      <c r="I1467" s="2">
        <v>6981321</v>
      </c>
      <c r="J1467" s="2" t="s">
        <v>2904</v>
      </c>
      <c r="K1467" s="2" t="s">
        <v>2905</v>
      </c>
    </row>
    <row r="1468" spans="1:11" x14ac:dyDescent="0.2">
      <c r="A1468" s="2">
        <v>1467</v>
      </c>
      <c r="B1468" s="2" t="s">
        <v>9</v>
      </c>
      <c r="C1468" s="2">
        <v>1</v>
      </c>
      <c r="D1468" s="2">
        <v>0</v>
      </c>
      <c r="E1468" s="2">
        <v>1</v>
      </c>
      <c r="F1468" s="2">
        <v>0</v>
      </c>
      <c r="G1468" s="2" t="s">
        <v>213</v>
      </c>
      <c r="H1468" s="2" t="s">
        <v>11</v>
      </c>
      <c r="I1468" s="2">
        <v>4978280</v>
      </c>
      <c r="J1468" s="2" t="s">
        <v>2234</v>
      </c>
      <c r="K1468" s="2" t="s">
        <v>2235</v>
      </c>
    </row>
    <row r="1469" spans="1:11" x14ac:dyDescent="0.2">
      <c r="A1469" s="2">
        <v>1468</v>
      </c>
      <c r="B1469" s="2" t="s">
        <v>92</v>
      </c>
      <c r="C1469" s="2">
        <v>2</v>
      </c>
      <c r="D1469" s="2">
        <v>1</v>
      </c>
      <c r="E1469" s="2">
        <v>1</v>
      </c>
      <c r="F1469" s="2" t="s">
        <v>25</v>
      </c>
      <c r="G1469" s="2" t="s">
        <v>206</v>
      </c>
      <c r="H1469" s="2" t="s">
        <v>11</v>
      </c>
      <c r="I1469" s="2">
        <v>6557313</v>
      </c>
      <c r="J1469" s="2" t="s">
        <v>255</v>
      </c>
      <c r="K1469" s="2" t="s">
        <v>256</v>
      </c>
    </row>
    <row r="1470" spans="1:11" x14ac:dyDescent="0.2">
      <c r="A1470" s="2">
        <v>1469</v>
      </c>
      <c r="B1470" s="2" t="s">
        <v>101</v>
      </c>
      <c r="C1470" s="2">
        <v>3</v>
      </c>
      <c r="D1470" s="2">
        <v>2</v>
      </c>
      <c r="E1470" s="2">
        <v>1</v>
      </c>
      <c r="F1470" s="2" t="s">
        <v>4625</v>
      </c>
      <c r="G1470" s="2" t="s">
        <v>52</v>
      </c>
      <c r="H1470" s="2" t="s">
        <v>11</v>
      </c>
      <c r="I1470" s="2">
        <v>7101197</v>
      </c>
      <c r="J1470" s="2" t="s">
        <v>1858</v>
      </c>
      <c r="K1470" s="2" t="s">
        <v>1859</v>
      </c>
    </row>
    <row r="1471" spans="1:11" x14ac:dyDescent="0.2">
      <c r="A1471" s="2">
        <v>1470</v>
      </c>
      <c r="B1471" s="2" t="s">
        <v>50</v>
      </c>
      <c r="C1471" s="2">
        <v>3</v>
      </c>
      <c r="D1471" s="2">
        <v>2</v>
      </c>
      <c r="E1471" s="2">
        <v>1</v>
      </c>
      <c r="F1471" s="2" t="s">
        <v>4629</v>
      </c>
      <c r="G1471" s="2" t="s">
        <v>34</v>
      </c>
      <c r="H1471" s="2" t="s">
        <v>11</v>
      </c>
      <c r="I1471" s="2">
        <v>14621540</v>
      </c>
      <c r="J1471" s="2" t="s">
        <v>274</v>
      </c>
      <c r="K1471" s="2" t="s">
        <v>275</v>
      </c>
    </row>
    <row r="1472" spans="1:11" x14ac:dyDescent="0.2">
      <c r="A1472" s="2">
        <v>1471</v>
      </c>
      <c r="B1472" s="2" t="s">
        <v>101</v>
      </c>
      <c r="C1472" s="2">
        <v>1</v>
      </c>
      <c r="D1472" s="2">
        <v>1</v>
      </c>
      <c r="E1472" s="2">
        <v>0</v>
      </c>
      <c r="F1472" s="2" t="s">
        <v>65</v>
      </c>
      <c r="G1472" s="2">
        <v>0</v>
      </c>
      <c r="H1472" s="2" t="s">
        <v>11</v>
      </c>
      <c r="I1472" s="2">
        <v>4029621</v>
      </c>
      <c r="J1472" s="2" t="s">
        <v>66</v>
      </c>
      <c r="K1472" s="2" t="s">
        <v>67</v>
      </c>
    </row>
    <row r="1473" spans="1:11" x14ac:dyDescent="0.2">
      <c r="A1473" s="2">
        <v>1472</v>
      </c>
      <c r="B1473" s="2" t="s">
        <v>9</v>
      </c>
      <c r="C1473" s="2">
        <v>1</v>
      </c>
      <c r="D1473" s="2">
        <v>1</v>
      </c>
      <c r="E1473" s="2">
        <v>0</v>
      </c>
      <c r="F1473" s="2" t="s">
        <v>65</v>
      </c>
      <c r="G1473" s="2">
        <v>0</v>
      </c>
      <c r="H1473" s="2" t="s">
        <v>11</v>
      </c>
      <c r="I1473" s="2">
        <v>10222326</v>
      </c>
      <c r="J1473" s="2" t="s">
        <v>4508</v>
      </c>
      <c r="K1473" s="2" t="s">
        <v>4509</v>
      </c>
    </row>
    <row r="1474" spans="1:11" x14ac:dyDescent="0.2">
      <c r="A1474" s="2">
        <v>1473</v>
      </c>
      <c r="B1474" s="2" t="s">
        <v>212</v>
      </c>
      <c r="C1474" s="2">
        <v>2</v>
      </c>
      <c r="D1474" s="2">
        <v>2</v>
      </c>
      <c r="E1474" s="2">
        <v>0</v>
      </c>
      <c r="F1474" s="2" t="s">
        <v>1794</v>
      </c>
      <c r="G1474" s="2">
        <v>0</v>
      </c>
      <c r="H1474" s="2" t="s">
        <v>11</v>
      </c>
      <c r="I1474" s="2">
        <v>7487289</v>
      </c>
      <c r="J1474" s="2" t="s">
        <v>2753</v>
      </c>
      <c r="K1474" s="2" t="s">
        <v>2754</v>
      </c>
    </row>
    <row r="1475" spans="1:11" x14ac:dyDescent="0.2">
      <c r="A1475" s="2">
        <v>1474</v>
      </c>
      <c r="B1475" s="2" t="s">
        <v>92</v>
      </c>
      <c r="C1475" s="2">
        <v>1</v>
      </c>
      <c r="D1475" s="2">
        <v>0</v>
      </c>
      <c r="E1475" s="2">
        <v>1</v>
      </c>
      <c r="F1475" s="2">
        <v>0</v>
      </c>
      <c r="G1475" s="2" t="s">
        <v>52</v>
      </c>
      <c r="H1475" s="2" t="s">
        <v>26</v>
      </c>
      <c r="I1475" s="2">
        <v>15379795</v>
      </c>
      <c r="J1475" s="2" t="s">
        <v>743</v>
      </c>
      <c r="K1475" s="2" t="s">
        <v>744</v>
      </c>
    </row>
    <row r="1476" spans="1:11" x14ac:dyDescent="0.2">
      <c r="A1476" s="2">
        <v>1475</v>
      </c>
      <c r="B1476" s="2" t="s">
        <v>9</v>
      </c>
      <c r="C1476" s="2">
        <v>1</v>
      </c>
      <c r="D1476" s="2">
        <v>0</v>
      </c>
      <c r="E1476" s="2">
        <v>1</v>
      </c>
      <c r="F1476" s="2">
        <v>0</v>
      </c>
      <c r="G1476" s="2" t="s">
        <v>213</v>
      </c>
      <c r="H1476" s="2" t="s">
        <v>26</v>
      </c>
      <c r="I1476" s="2">
        <v>10200000</v>
      </c>
      <c r="J1476" s="2" t="s">
        <v>1014</v>
      </c>
      <c r="K1476" s="2" t="s">
        <v>1015</v>
      </c>
    </row>
    <row r="1477" spans="1:11" x14ac:dyDescent="0.2">
      <c r="A1477" s="2">
        <v>1476</v>
      </c>
      <c r="B1477" s="2" t="s">
        <v>92</v>
      </c>
      <c r="C1477" s="2">
        <v>2</v>
      </c>
      <c r="D1477" s="2">
        <v>1</v>
      </c>
      <c r="E1477" s="2">
        <v>1</v>
      </c>
      <c r="F1477" s="2" t="s">
        <v>44</v>
      </c>
      <c r="G1477" s="2" t="s">
        <v>34</v>
      </c>
      <c r="H1477" s="2" t="s">
        <v>11</v>
      </c>
      <c r="I1477" s="2">
        <v>2797709</v>
      </c>
      <c r="J1477" s="2" t="s">
        <v>141</v>
      </c>
      <c r="K1477" s="2" t="s">
        <v>142</v>
      </c>
    </row>
    <row r="1478" spans="1:11" x14ac:dyDescent="0.2">
      <c r="A1478" s="2">
        <v>1477</v>
      </c>
      <c r="B1478" s="2" t="s">
        <v>550</v>
      </c>
      <c r="C1478" s="2">
        <v>2</v>
      </c>
      <c r="D1478" s="2">
        <v>1</v>
      </c>
      <c r="E1478" s="2">
        <v>1</v>
      </c>
      <c r="F1478" s="2" t="s">
        <v>123</v>
      </c>
      <c r="G1478" s="2" t="s">
        <v>124</v>
      </c>
      <c r="H1478" s="2" t="s">
        <v>11</v>
      </c>
      <c r="I1478" s="2">
        <v>10099757</v>
      </c>
      <c r="J1478" s="2" t="s">
        <v>125</v>
      </c>
      <c r="K1478" s="2" t="s">
        <v>126</v>
      </c>
    </row>
    <row r="1479" spans="1:11" x14ac:dyDescent="0.2">
      <c r="A1479" s="2">
        <v>1478</v>
      </c>
      <c r="B1479" s="2" t="s">
        <v>9</v>
      </c>
      <c r="C1479" s="2">
        <v>2</v>
      </c>
      <c r="D1479" s="2">
        <v>1</v>
      </c>
      <c r="E1479" s="2">
        <v>1</v>
      </c>
      <c r="F1479" s="2" t="s">
        <v>44</v>
      </c>
      <c r="G1479" s="2" t="s">
        <v>34</v>
      </c>
      <c r="H1479" s="2" t="s">
        <v>11</v>
      </c>
      <c r="I1479" s="2">
        <v>2262652</v>
      </c>
      <c r="J1479" s="2" t="s">
        <v>141</v>
      </c>
      <c r="K1479" s="2" t="s">
        <v>142</v>
      </c>
    </row>
    <row r="1480" spans="1:11" x14ac:dyDescent="0.2">
      <c r="A1480" s="2">
        <v>1479</v>
      </c>
      <c r="B1480" s="2" t="s">
        <v>32</v>
      </c>
      <c r="C1480" s="2">
        <v>4</v>
      </c>
      <c r="D1480" s="2">
        <v>3</v>
      </c>
      <c r="E1480" s="2">
        <v>1</v>
      </c>
      <c r="F1480" s="2" t="s">
        <v>4656</v>
      </c>
      <c r="G1480" s="2" t="s">
        <v>34</v>
      </c>
      <c r="H1480" s="2" t="s">
        <v>11</v>
      </c>
      <c r="I1480" s="2">
        <v>5348282</v>
      </c>
      <c r="J1480" s="2" t="s">
        <v>186</v>
      </c>
      <c r="K1480" s="2" t="s">
        <v>187</v>
      </c>
    </row>
    <row r="1481" spans="1:11" x14ac:dyDescent="0.2">
      <c r="A1481" s="2">
        <v>1480</v>
      </c>
      <c r="B1481" s="2" t="s">
        <v>9</v>
      </c>
      <c r="C1481" s="2">
        <v>1</v>
      </c>
      <c r="D1481" s="2">
        <v>1</v>
      </c>
      <c r="E1481" s="2">
        <v>0</v>
      </c>
      <c r="F1481" s="2" t="s">
        <v>25</v>
      </c>
      <c r="G1481" s="2">
        <v>0</v>
      </c>
      <c r="H1481" s="2" t="s">
        <v>11</v>
      </c>
      <c r="I1481" s="2">
        <v>6403616</v>
      </c>
      <c r="J1481" s="2" t="s">
        <v>301</v>
      </c>
      <c r="K1481" s="2" t="s">
        <v>302</v>
      </c>
    </row>
    <row r="1482" spans="1:11" x14ac:dyDescent="0.2">
      <c r="A1482" s="2">
        <v>1481</v>
      </c>
      <c r="B1482" s="2" t="s">
        <v>92</v>
      </c>
      <c r="C1482" s="2">
        <v>2</v>
      </c>
      <c r="D1482" s="2">
        <v>1</v>
      </c>
      <c r="E1482" s="2">
        <v>1</v>
      </c>
      <c r="F1482" s="2" t="s">
        <v>537</v>
      </c>
      <c r="G1482" s="2" t="s">
        <v>52</v>
      </c>
      <c r="H1482" s="2" t="s">
        <v>11</v>
      </c>
      <c r="I1482" s="2">
        <v>10894113</v>
      </c>
      <c r="J1482" s="2" t="s">
        <v>1387</v>
      </c>
      <c r="K1482" s="2" t="s">
        <v>1388</v>
      </c>
    </row>
    <row r="1483" spans="1:11" x14ac:dyDescent="0.2">
      <c r="A1483" s="2">
        <v>1482</v>
      </c>
      <c r="B1483" s="2" t="s">
        <v>99</v>
      </c>
      <c r="C1483" s="2">
        <v>2</v>
      </c>
      <c r="D1483" s="2">
        <v>1</v>
      </c>
      <c r="E1483" s="2">
        <v>1</v>
      </c>
      <c r="F1483" s="2" t="s">
        <v>896</v>
      </c>
      <c r="G1483" s="2" t="s">
        <v>897</v>
      </c>
      <c r="H1483" s="2" t="s">
        <v>11</v>
      </c>
      <c r="I1483" s="2">
        <v>3406184</v>
      </c>
      <c r="J1483" s="2" t="s">
        <v>898</v>
      </c>
      <c r="K1483" s="2" t="s">
        <v>899</v>
      </c>
    </row>
    <row r="1484" spans="1:11" x14ac:dyDescent="0.2">
      <c r="A1484" s="2">
        <v>1483</v>
      </c>
      <c r="B1484" s="2" t="s">
        <v>550</v>
      </c>
      <c r="C1484" s="2">
        <v>3</v>
      </c>
      <c r="D1484" s="2">
        <v>2</v>
      </c>
      <c r="E1484" s="2">
        <v>1</v>
      </c>
      <c r="F1484" s="2" t="s">
        <v>1411</v>
      </c>
      <c r="G1484" s="2" t="s">
        <v>34</v>
      </c>
      <c r="H1484" s="2" t="s">
        <v>11</v>
      </c>
      <c r="I1484" s="2">
        <v>7021863</v>
      </c>
      <c r="J1484" s="2" t="s">
        <v>1033</v>
      </c>
      <c r="K1484" s="2" t="s">
        <v>1034</v>
      </c>
    </row>
    <row r="1485" spans="1:11" x14ac:dyDescent="0.2">
      <c r="A1485" s="2">
        <v>1484</v>
      </c>
      <c r="B1485" s="2" t="s">
        <v>64</v>
      </c>
      <c r="C1485" s="2">
        <v>1</v>
      </c>
      <c r="D1485" s="2">
        <v>1</v>
      </c>
      <c r="E1485" s="2">
        <v>0</v>
      </c>
      <c r="F1485" s="2" t="s">
        <v>2336</v>
      </c>
      <c r="G1485" s="2">
        <v>0</v>
      </c>
      <c r="H1485" s="2" t="s">
        <v>11</v>
      </c>
      <c r="I1485" s="2">
        <v>8227134</v>
      </c>
      <c r="J1485" s="2" t="s">
        <v>2337</v>
      </c>
      <c r="K1485" s="2" t="s">
        <v>2338</v>
      </c>
    </row>
    <row r="1486" spans="1:11" x14ac:dyDescent="0.2">
      <c r="A1486" s="2">
        <v>1485</v>
      </c>
      <c r="B1486" s="2" t="s">
        <v>24</v>
      </c>
      <c r="C1486" s="2">
        <v>2</v>
      </c>
      <c r="D1486" s="2">
        <v>1</v>
      </c>
      <c r="E1486" s="2">
        <v>1</v>
      </c>
      <c r="F1486" s="2" t="s">
        <v>123</v>
      </c>
      <c r="G1486" s="2" t="s">
        <v>124</v>
      </c>
      <c r="H1486" s="2" t="s">
        <v>11</v>
      </c>
      <c r="I1486" s="2">
        <v>10268566</v>
      </c>
      <c r="J1486" s="2" t="s">
        <v>125</v>
      </c>
      <c r="K1486" s="2" t="s">
        <v>126</v>
      </c>
    </row>
    <row r="1487" spans="1:11" x14ac:dyDescent="0.2">
      <c r="A1487" s="2">
        <v>1486</v>
      </c>
      <c r="B1487" s="2" t="s">
        <v>17</v>
      </c>
      <c r="C1487" s="2">
        <v>1</v>
      </c>
      <c r="D1487" s="2">
        <v>1</v>
      </c>
      <c r="E1487" s="2">
        <v>0</v>
      </c>
      <c r="F1487" s="2" t="s">
        <v>756</v>
      </c>
      <c r="G1487" s="2">
        <v>0</v>
      </c>
      <c r="H1487" s="2" t="s">
        <v>11</v>
      </c>
      <c r="I1487" s="2">
        <v>5264160</v>
      </c>
      <c r="J1487" s="2" t="s">
        <v>3036</v>
      </c>
      <c r="K1487" s="2" t="s">
        <v>3037</v>
      </c>
    </row>
    <row r="1488" spans="1:11" x14ac:dyDescent="0.2">
      <c r="A1488" s="2">
        <v>1487</v>
      </c>
      <c r="B1488" s="2" t="s">
        <v>85</v>
      </c>
      <c r="C1488" s="2">
        <v>1</v>
      </c>
      <c r="D1488" s="2">
        <v>0</v>
      </c>
      <c r="E1488" s="2">
        <v>1</v>
      </c>
      <c r="F1488" s="2">
        <v>0</v>
      </c>
      <c r="G1488" s="2" t="s">
        <v>52</v>
      </c>
      <c r="H1488" s="2" t="s">
        <v>26</v>
      </c>
      <c r="I1488" s="2">
        <v>4313458</v>
      </c>
      <c r="J1488" s="2" t="s">
        <v>214</v>
      </c>
      <c r="K1488" s="2" t="s">
        <v>215</v>
      </c>
    </row>
    <row r="1489" spans="1:11" x14ac:dyDescent="0.2">
      <c r="A1489" s="2">
        <v>1488</v>
      </c>
      <c r="B1489" s="2" t="s">
        <v>92</v>
      </c>
      <c r="C1489" s="2">
        <v>1</v>
      </c>
      <c r="D1489" s="2">
        <v>0</v>
      </c>
      <c r="E1489" s="2">
        <v>1</v>
      </c>
      <c r="F1489" s="2">
        <v>0</v>
      </c>
      <c r="G1489" s="2" t="s">
        <v>213</v>
      </c>
      <c r="H1489" s="2" t="s">
        <v>26</v>
      </c>
      <c r="I1489" s="2">
        <v>18123216</v>
      </c>
      <c r="J1489" s="2" t="s">
        <v>4681</v>
      </c>
      <c r="K1489" s="2" t="s">
        <v>4682</v>
      </c>
    </row>
    <row r="1490" spans="1:11" x14ac:dyDescent="0.2">
      <c r="A1490" s="2">
        <v>1489</v>
      </c>
      <c r="B1490" s="2" t="s">
        <v>101</v>
      </c>
      <c r="C1490" s="2">
        <v>1</v>
      </c>
      <c r="D1490" s="2">
        <v>0</v>
      </c>
      <c r="E1490" s="2">
        <v>1</v>
      </c>
      <c r="F1490" s="2">
        <v>0</v>
      </c>
      <c r="G1490" s="2" t="s">
        <v>52</v>
      </c>
      <c r="H1490" s="2" t="s">
        <v>11</v>
      </c>
      <c r="I1490" s="2">
        <v>9275702</v>
      </c>
      <c r="J1490" s="2" t="s">
        <v>1858</v>
      </c>
      <c r="K1490" s="2" t="s">
        <v>1859</v>
      </c>
    </row>
    <row r="1491" spans="1:11" x14ac:dyDescent="0.2">
      <c r="A1491" s="2">
        <v>1490</v>
      </c>
      <c r="B1491" s="2" t="s">
        <v>550</v>
      </c>
      <c r="C1491" s="2">
        <v>2</v>
      </c>
      <c r="D1491" s="2">
        <v>1</v>
      </c>
      <c r="E1491" s="2">
        <v>1</v>
      </c>
      <c r="F1491" s="2" t="s">
        <v>467</v>
      </c>
      <c r="G1491" s="2" t="s">
        <v>34</v>
      </c>
      <c r="H1491" s="2" t="s">
        <v>11</v>
      </c>
      <c r="I1491" s="2">
        <v>4860681</v>
      </c>
      <c r="J1491" s="2" t="s">
        <v>363</v>
      </c>
      <c r="K1491" s="2" t="s">
        <v>364</v>
      </c>
    </row>
    <row r="1492" spans="1:11" x14ac:dyDescent="0.2">
      <c r="A1492" s="2">
        <v>1491</v>
      </c>
      <c r="B1492" s="2" t="s">
        <v>101</v>
      </c>
      <c r="C1492" s="2">
        <v>1</v>
      </c>
      <c r="D1492" s="2">
        <v>0</v>
      </c>
      <c r="E1492" s="2">
        <v>1</v>
      </c>
      <c r="F1492" s="2">
        <v>0</v>
      </c>
      <c r="G1492" s="2" t="s">
        <v>52</v>
      </c>
      <c r="H1492" s="2" t="s">
        <v>26</v>
      </c>
      <c r="I1492" s="2">
        <v>4285470</v>
      </c>
      <c r="J1492" s="2" t="s">
        <v>4691</v>
      </c>
      <c r="K1492" s="2" t="s">
        <v>4692</v>
      </c>
    </row>
    <row r="1493" spans="1:11" x14ac:dyDescent="0.2">
      <c r="A1493" s="2">
        <v>1492</v>
      </c>
      <c r="B1493" s="2" t="s">
        <v>17</v>
      </c>
      <c r="C1493" s="2">
        <v>0</v>
      </c>
      <c r="D1493" s="2">
        <v>0</v>
      </c>
      <c r="E1493" s="2">
        <v>0</v>
      </c>
      <c r="F1493" s="2">
        <v>0</v>
      </c>
      <c r="G1493" s="2">
        <v>0</v>
      </c>
      <c r="H1493" s="2" t="s">
        <v>11</v>
      </c>
      <c r="I1493" s="2">
        <v>12059789</v>
      </c>
      <c r="J1493" s="2" t="s">
        <v>287</v>
      </c>
      <c r="K1493" s="2" t="s">
        <v>288</v>
      </c>
    </row>
    <row r="1494" spans="1:11" x14ac:dyDescent="0.2">
      <c r="A1494" s="2">
        <v>1493</v>
      </c>
      <c r="B1494" s="2" t="s">
        <v>143</v>
      </c>
      <c r="C1494" s="2">
        <v>2</v>
      </c>
      <c r="D1494" s="2">
        <v>1</v>
      </c>
      <c r="E1494" s="2">
        <v>1</v>
      </c>
      <c r="F1494" s="2" t="s">
        <v>44</v>
      </c>
      <c r="G1494" s="2" t="s">
        <v>34</v>
      </c>
      <c r="H1494" s="2" t="s">
        <v>11</v>
      </c>
      <c r="I1494" s="2">
        <v>8590713</v>
      </c>
      <c r="J1494" s="2" t="s">
        <v>141</v>
      </c>
      <c r="K1494" s="2" t="s">
        <v>142</v>
      </c>
    </row>
    <row r="1495" spans="1:11" x14ac:dyDescent="0.2">
      <c r="A1495" s="2">
        <v>1494</v>
      </c>
      <c r="B1495" s="2" t="s">
        <v>105</v>
      </c>
      <c r="C1495" s="2">
        <v>1</v>
      </c>
      <c r="D1495" s="2">
        <v>1</v>
      </c>
      <c r="E1495" s="2">
        <v>0</v>
      </c>
      <c r="F1495" s="2" t="s">
        <v>93</v>
      </c>
      <c r="G1495" s="2">
        <v>0</v>
      </c>
      <c r="H1495" s="2" t="s">
        <v>11</v>
      </c>
      <c r="I1495" s="2">
        <v>3118697</v>
      </c>
      <c r="J1495" s="2" t="s">
        <v>1858</v>
      </c>
      <c r="K1495" s="2" t="s">
        <v>1859</v>
      </c>
    </row>
    <row r="1496" spans="1:11" x14ac:dyDescent="0.2">
      <c r="A1496" s="2">
        <v>1495</v>
      </c>
      <c r="B1496" s="2" t="s">
        <v>243</v>
      </c>
      <c r="C1496" s="2">
        <v>1</v>
      </c>
      <c r="D1496" s="2">
        <v>1</v>
      </c>
      <c r="E1496" s="2">
        <v>0</v>
      </c>
      <c r="F1496" s="2" t="s">
        <v>25</v>
      </c>
      <c r="G1496" s="2">
        <v>0</v>
      </c>
      <c r="H1496" s="2" t="s">
        <v>11</v>
      </c>
      <c r="I1496" s="2">
        <v>6722958</v>
      </c>
      <c r="J1496" s="2" t="s">
        <v>72</v>
      </c>
      <c r="K1496" s="2" t="s">
        <v>73</v>
      </c>
    </row>
    <row r="1497" spans="1:11" x14ac:dyDescent="0.2">
      <c r="A1497" s="2">
        <v>1496</v>
      </c>
      <c r="B1497" s="2" t="s">
        <v>64</v>
      </c>
      <c r="C1497" s="2">
        <v>2</v>
      </c>
      <c r="D1497" s="2">
        <v>1</v>
      </c>
      <c r="E1497" s="2">
        <v>1</v>
      </c>
      <c r="F1497" s="2" t="s">
        <v>341</v>
      </c>
      <c r="G1497" s="2" t="s">
        <v>34</v>
      </c>
      <c r="H1497" s="2" t="s">
        <v>11</v>
      </c>
      <c r="I1497" s="2">
        <v>4961080</v>
      </c>
      <c r="J1497" s="2" t="s">
        <v>646</v>
      </c>
      <c r="K1497" s="2" t="s">
        <v>647</v>
      </c>
    </row>
    <row r="1498" spans="1:11" x14ac:dyDescent="0.2">
      <c r="A1498" s="2">
        <v>1497</v>
      </c>
      <c r="B1498" s="2" t="s">
        <v>101</v>
      </c>
      <c r="C1498" s="2">
        <v>2</v>
      </c>
      <c r="D1498" s="2">
        <v>1</v>
      </c>
      <c r="E1498" s="2">
        <v>1</v>
      </c>
      <c r="F1498" s="2" t="s">
        <v>44</v>
      </c>
      <c r="G1498" s="2" t="s">
        <v>34</v>
      </c>
      <c r="H1498" s="2" t="s">
        <v>11</v>
      </c>
      <c r="I1498" s="2">
        <v>12674390</v>
      </c>
      <c r="J1498" s="2" t="s">
        <v>141</v>
      </c>
      <c r="K1498" s="2" t="s">
        <v>142</v>
      </c>
    </row>
    <row r="1499" spans="1:11" x14ac:dyDescent="0.2">
      <c r="A1499" s="2">
        <v>1498</v>
      </c>
      <c r="B1499" s="2" t="s">
        <v>24</v>
      </c>
      <c r="C1499" s="2">
        <v>2</v>
      </c>
      <c r="D1499" s="2">
        <v>1</v>
      </c>
      <c r="E1499" s="2">
        <v>1</v>
      </c>
      <c r="F1499" s="2" t="s">
        <v>123</v>
      </c>
      <c r="G1499" s="2" t="s">
        <v>124</v>
      </c>
      <c r="H1499" s="2" t="s">
        <v>11</v>
      </c>
      <c r="I1499" s="2">
        <v>16325431</v>
      </c>
      <c r="J1499" s="2" t="s">
        <v>125</v>
      </c>
      <c r="K1499" s="2" t="s">
        <v>126</v>
      </c>
    </row>
    <row r="1500" spans="1:11" x14ac:dyDescent="0.2">
      <c r="A1500" s="2">
        <v>1499</v>
      </c>
      <c r="B1500" s="2" t="s">
        <v>9</v>
      </c>
      <c r="C1500" s="2">
        <v>2</v>
      </c>
      <c r="D1500" s="2">
        <v>1</v>
      </c>
      <c r="E1500" s="2">
        <v>1</v>
      </c>
      <c r="F1500" s="2" t="s">
        <v>10</v>
      </c>
      <c r="G1500" s="2" t="s">
        <v>159</v>
      </c>
      <c r="H1500" s="2" t="s">
        <v>11</v>
      </c>
      <c r="I1500" s="2">
        <v>14256755</v>
      </c>
      <c r="J1500" s="2" t="s">
        <v>12</v>
      </c>
      <c r="K1500" s="2" t="s">
        <v>13</v>
      </c>
    </row>
    <row r="1501" spans="1:11" x14ac:dyDescent="0.2">
      <c r="A1501" s="2">
        <v>1500</v>
      </c>
      <c r="B1501" s="2" t="s">
        <v>9</v>
      </c>
      <c r="C1501" s="2">
        <v>1</v>
      </c>
      <c r="D1501" s="2">
        <v>1</v>
      </c>
      <c r="E1501" s="2">
        <v>0</v>
      </c>
      <c r="F1501" s="2" t="s">
        <v>25</v>
      </c>
      <c r="G1501" s="2">
        <v>0</v>
      </c>
      <c r="H1501" s="2" t="s">
        <v>11</v>
      </c>
      <c r="I1501" s="2">
        <v>4910942</v>
      </c>
      <c r="J1501" s="2" t="s">
        <v>505</v>
      </c>
      <c r="K1501" s="2" t="s">
        <v>506</v>
      </c>
    </row>
    <row r="1502" spans="1:11" x14ac:dyDescent="0.2">
      <c r="A1502" s="2">
        <v>1501</v>
      </c>
      <c r="B1502" s="2" t="s">
        <v>32</v>
      </c>
      <c r="C1502" s="2">
        <v>1</v>
      </c>
      <c r="D1502" s="2">
        <v>0</v>
      </c>
      <c r="E1502" s="2">
        <v>1</v>
      </c>
      <c r="F1502" s="2">
        <v>0</v>
      </c>
      <c r="G1502" s="2" t="s">
        <v>52</v>
      </c>
      <c r="H1502" s="2" t="s">
        <v>11</v>
      </c>
      <c r="I1502" s="2">
        <v>9425472</v>
      </c>
      <c r="J1502" s="2" t="s">
        <v>863</v>
      </c>
      <c r="K1502" s="2" t="s">
        <v>864</v>
      </c>
    </row>
    <row r="1503" spans="1:11" x14ac:dyDescent="0.2">
      <c r="A1503" s="2">
        <v>1502</v>
      </c>
      <c r="B1503" s="2" t="s">
        <v>117</v>
      </c>
      <c r="C1503" s="2">
        <v>2</v>
      </c>
      <c r="D1503" s="2">
        <v>1</v>
      </c>
      <c r="E1503" s="2">
        <v>1</v>
      </c>
      <c r="F1503" s="2" t="s">
        <v>123</v>
      </c>
      <c r="G1503" s="2" t="s">
        <v>124</v>
      </c>
      <c r="H1503" s="2" t="s">
        <v>11</v>
      </c>
      <c r="I1503" s="2">
        <v>7207720</v>
      </c>
      <c r="J1503" s="2" t="s">
        <v>125</v>
      </c>
      <c r="K1503" s="2" t="s">
        <v>126</v>
      </c>
    </row>
    <row r="1504" spans="1:11" x14ac:dyDescent="0.2">
      <c r="A1504" s="2">
        <v>1503</v>
      </c>
      <c r="B1504" s="2" t="s">
        <v>101</v>
      </c>
      <c r="C1504" s="2">
        <v>2</v>
      </c>
      <c r="D1504" s="2">
        <v>1</v>
      </c>
      <c r="E1504" s="2">
        <v>1</v>
      </c>
      <c r="F1504" s="2" t="s">
        <v>106</v>
      </c>
      <c r="G1504" s="2" t="s">
        <v>34</v>
      </c>
      <c r="H1504" s="2" t="s">
        <v>11</v>
      </c>
      <c r="I1504" s="2">
        <v>5216249</v>
      </c>
      <c r="J1504" s="2" t="s">
        <v>35</v>
      </c>
      <c r="K1504" s="2" t="s">
        <v>36</v>
      </c>
    </row>
    <row r="1505" spans="1:11" x14ac:dyDescent="0.2">
      <c r="A1505" s="2">
        <v>1504</v>
      </c>
      <c r="B1505" s="2" t="s">
        <v>17</v>
      </c>
      <c r="C1505" s="2">
        <v>2</v>
      </c>
      <c r="D1505" s="2">
        <v>1</v>
      </c>
      <c r="E1505" s="2">
        <v>1</v>
      </c>
      <c r="F1505" s="2" t="s">
        <v>341</v>
      </c>
      <c r="G1505" s="2" t="s">
        <v>34</v>
      </c>
      <c r="H1505" s="2" t="s">
        <v>11</v>
      </c>
      <c r="I1505" s="2">
        <v>3916693</v>
      </c>
      <c r="J1505" s="2" t="s">
        <v>853</v>
      </c>
      <c r="K1505" s="2" t="s">
        <v>854</v>
      </c>
    </row>
    <row r="1506" spans="1:11" x14ac:dyDescent="0.2">
      <c r="A1506" s="2">
        <v>1505</v>
      </c>
      <c r="B1506" s="2" t="s">
        <v>101</v>
      </c>
      <c r="C1506" s="2">
        <v>2</v>
      </c>
      <c r="D1506" s="2">
        <v>1</v>
      </c>
      <c r="E1506" s="2">
        <v>1</v>
      </c>
      <c r="F1506" s="2" t="s">
        <v>123</v>
      </c>
      <c r="G1506" s="2" t="s">
        <v>124</v>
      </c>
      <c r="H1506" s="2" t="s">
        <v>11</v>
      </c>
      <c r="I1506" s="2">
        <v>9060910</v>
      </c>
      <c r="J1506" s="2" t="s">
        <v>125</v>
      </c>
      <c r="K1506" s="2" t="s">
        <v>126</v>
      </c>
    </row>
    <row r="1507" spans="1:11" x14ac:dyDescent="0.2">
      <c r="A1507" s="2">
        <v>1506</v>
      </c>
      <c r="B1507" s="2" t="s">
        <v>99</v>
      </c>
      <c r="C1507" s="2">
        <v>1</v>
      </c>
      <c r="D1507" s="2">
        <v>1</v>
      </c>
      <c r="E1507" s="2">
        <v>0</v>
      </c>
      <c r="F1507" s="2" t="s">
        <v>351</v>
      </c>
      <c r="G1507" s="2">
        <v>0</v>
      </c>
      <c r="H1507" s="2" t="s">
        <v>11</v>
      </c>
      <c r="I1507" s="2">
        <v>7522918</v>
      </c>
      <c r="J1507" s="2" t="s">
        <v>1106</v>
      </c>
      <c r="K1507" s="2" t="s">
        <v>1107</v>
      </c>
    </row>
    <row r="1508" spans="1:11" x14ac:dyDescent="0.2">
      <c r="A1508" s="2">
        <v>1507</v>
      </c>
      <c r="B1508" s="2" t="s">
        <v>9</v>
      </c>
      <c r="C1508" s="2">
        <v>2</v>
      </c>
      <c r="D1508" s="2">
        <v>1</v>
      </c>
      <c r="E1508" s="2">
        <v>1</v>
      </c>
      <c r="F1508" s="2" t="s">
        <v>158</v>
      </c>
      <c r="G1508" s="2" t="s">
        <v>159</v>
      </c>
      <c r="H1508" s="2" t="s">
        <v>26</v>
      </c>
      <c r="I1508" s="2">
        <v>11528654</v>
      </c>
      <c r="J1508" s="2" t="s">
        <v>160</v>
      </c>
      <c r="K1508" s="2" t="s">
        <v>161</v>
      </c>
    </row>
    <row r="1509" spans="1:11" x14ac:dyDescent="0.2">
      <c r="A1509" s="2">
        <v>1508</v>
      </c>
      <c r="B1509" s="2" t="s">
        <v>101</v>
      </c>
      <c r="C1509" s="2">
        <v>3</v>
      </c>
      <c r="D1509" s="2">
        <v>2</v>
      </c>
      <c r="E1509" s="2">
        <v>1</v>
      </c>
      <c r="F1509" s="2" t="s">
        <v>1468</v>
      </c>
      <c r="G1509" s="2" t="s">
        <v>34</v>
      </c>
      <c r="H1509" s="2" t="s">
        <v>11</v>
      </c>
      <c r="I1509" s="2">
        <v>11673204</v>
      </c>
      <c r="J1509" s="2" t="s">
        <v>771</v>
      </c>
      <c r="K1509" s="2" t="s">
        <v>772</v>
      </c>
    </row>
    <row r="1510" spans="1:11" x14ac:dyDescent="0.2">
      <c r="A1510" s="2">
        <v>1509</v>
      </c>
      <c r="B1510" s="2" t="s">
        <v>9</v>
      </c>
      <c r="C1510" s="2">
        <v>2</v>
      </c>
      <c r="D1510" s="2">
        <v>1</v>
      </c>
      <c r="E1510" s="2">
        <v>1</v>
      </c>
      <c r="F1510" s="2" t="s">
        <v>2230</v>
      </c>
      <c r="G1510" s="2" t="s">
        <v>34</v>
      </c>
      <c r="H1510" s="2" t="s">
        <v>11</v>
      </c>
      <c r="I1510" s="2">
        <v>12478906</v>
      </c>
      <c r="J1510" s="2" t="s">
        <v>35</v>
      </c>
      <c r="K1510" s="2" t="s">
        <v>36</v>
      </c>
    </row>
    <row r="1511" spans="1:11" x14ac:dyDescent="0.2">
      <c r="A1511" s="2">
        <v>1510</v>
      </c>
      <c r="B1511" s="2" t="s">
        <v>117</v>
      </c>
      <c r="C1511" s="2">
        <v>2</v>
      </c>
      <c r="D1511" s="2">
        <v>2</v>
      </c>
      <c r="E1511" s="2">
        <v>0</v>
      </c>
      <c r="F1511" s="2" t="s">
        <v>300</v>
      </c>
      <c r="G1511" s="2">
        <v>0</v>
      </c>
      <c r="H1511" s="2" t="s">
        <v>11</v>
      </c>
      <c r="I1511" s="2">
        <v>12976090</v>
      </c>
      <c r="J1511" s="2" t="s">
        <v>301</v>
      </c>
      <c r="K1511" s="2" t="s">
        <v>302</v>
      </c>
    </row>
    <row r="1512" spans="1:11" x14ac:dyDescent="0.2">
      <c r="A1512" s="2">
        <v>1511</v>
      </c>
      <c r="B1512" s="2" t="s">
        <v>212</v>
      </c>
      <c r="C1512" s="2">
        <v>2</v>
      </c>
      <c r="D1512" s="2">
        <v>1</v>
      </c>
      <c r="E1512" s="2">
        <v>1</v>
      </c>
      <c r="F1512" s="2" t="s">
        <v>123</v>
      </c>
      <c r="G1512" s="2" t="s">
        <v>124</v>
      </c>
      <c r="H1512" s="2" t="s">
        <v>11</v>
      </c>
      <c r="I1512" s="2">
        <v>8825979</v>
      </c>
      <c r="J1512" s="2" t="s">
        <v>125</v>
      </c>
      <c r="K1512" s="2" t="s">
        <v>126</v>
      </c>
    </row>
    <row r="1513" spans="1:11" x14ac:dyDescent="0.2">
      <c r="A1513" s="2">
        <v>1512</v>
      </c>
      <c r="B1513" s="2" t="s">
        <v>77</v>
      </c>
      <c r="C1513" s="2">
        <v>1</v>
      </c>
      <c r="D1513" s="2">
        <v>1</v>
      </c>
      <c r="E1513" s="2">
        <v>0</v>
      </c>
      <c r="F1513" s="2" t="s">
        <v>25</v>
      </c>
      <c r="G1513" s="2">
        <v>0</v>
      </c>
      <c r="H1513" s="2" t="s">
        <v>11</v>
      </c>
      <c r="I1513" s="2">
        <v>3850000</v>
      </c>
      <c r="J1513" s="2" t="s">
        <v>927</v>
      </c>
      <c r="K1513" s="2" t="s">
        <v>928</v>
      </c>
    </row>
    <row r="1514" spans="1:11" x14ac:dyDescent="0.2">
      <c r="A1514" s="2">
        <v>1513</v>
      </c>
      <c r="B1514" s="2" t="s">
        <v>9</v>
      </c>
      <c r="C1514" s="2">
        <v>1</v>
      </c>
      <c r="D1514" s="2">
        <v>1</v>
      </c>
      <c r="E1514" s="2">
        <v>0</v>
      </c>
      <c r="F1514" s="2" t="s">
        <v>65</v>
      </c>
      <c r="G1514" s="2">
        <v>0</v>
      </c>
      <c r="H1514" s="2" t="s">
        <v>11</v>
      </c>
      <c r="I1514" s="2">
        <v>13476345</v>
      </c>
      <c r="J1514" s="2" t="s">
        <v>66</v>
      </c>
      <c r="K1514" s="2" t="s">
        <v>67</v>
      </c>
    </row>
    <row r="1515" spans="1:11" x14ac:dyDescent="0.2">
      <c r="A1515" s="2">
        <v>1514</v>
      </c>
      <c r="B1515" s="2" t="s">
        <v>24</v>
      </c>
      <c r="C1515" s="2">
        <v>1</v>
      </c>
      <c r="D1515" s="2">
        <v>1</v>
      </c>
      <c r="E1515" s="2">
        <v>0</v>
      </c>
      <c r="F1515" s="2" t="s">
        <v>25</v>
      </c>
      <c r="G1515" s="2">
        <v>0</v>
      </c>
      <c r="H1515" s="2" t="s">
        <v>11</v>
      </c>
      <c r="I1515" s="2">
        <v>3667969</v>
      </c>
      <c r="J1515" s="2" t="s">
        <v>153</v>
      </c>
      <c r="K1515" s="2" t="s">
        <v>154</v>
      </c>
    </row>
    <row r="1516" spans="1:11" x14ac:dyDescent="0.2">
      <c r="A1516" s="2">
        <v>1515</v>
      </c>
      <c r="B1516" s="2" t="s">
        <v>24</v>
      </c>
      <c r="C1516" s="2">
        <v>1</v>
      </c>
      <c r="D1516" s="2">
        <v>1</v>
      </c>
      <c r="E1516" s="2">
        <v>0</v>
      </c>
      <c r="F1516" s="2" t="s">
        <v>2336</v>
      </c>
      <c r="G1516" s="2">
        <v>0</v>
      </c>
      <c r="H1516" s="2" t="s">
        <v>11</v>
      </c>
      <c r="I1516" s="2">
        <v>6439477</v>
      </c>
      <c r="J1516" s="2" t="s">
        <v>3967</v>
      </c>
      <c r="K1516" s="2" t="s">
        <v>3968</v>
      </c>
    </row>
    <row r="1517" spans="1:11" x14ac:dyDescent="0.2">
      <c r="A1517" s="2">
        <v>1516</v>
      </c>
      <c r="B1517" s="2" t="s">
        <v>9</v>
      </c>
      <c r="C1517" s="2">
        <v>2</v>
      </c>
      <c r="D1517" s="2">
        <v>1</v>
      </c>
      <c r="E1517" s="2">
        <v>1</v>
      </c>
      <c r="F1517" s="2" t="s">
        <v>415</v>
      </c>
      <c r="G1517" s="2" t="s">
        <v>34</v>
      </c>
      <c r="H1517" s="2" t="s">
        <v>11</v>
      </c>
      <c r="I1517" s="2">
        <v>7325383</v>
      </c>
      <c r="J1517" s="2" t="s">
        <v>416</v>
      </c>
      <c r="K1517" s="2" t="s">
        <v>417</v>
      </c>
    </row>
    <row r="1518" spans="1:11" x14ac:dyDescent="0.2">
      <c r="A1518" s="2">
        <v>1517</v>
      </c>
      <c r="B1518" s="2" t="s">
        <v>243</v>
      </c>
      <c r="C1518" s="2">
        <v>2</v>
      </c>
      <c r="D1518" s="2">
        <v>1</v>
      </c>
      <c r="E1518" s="2">
        <v>1</v>
      </c>
      <c r="F1518" s="2" t="s">
        <v>244</v>
      </c>
      <c r="G1518" s="2" t="s">
        <v>52</v>
      </c>
      <c r="H1518" s="2" t="s">
        <v>11</v>
      </c>
      <c r="I1518" s="2">
        <v>9708938</v>
      </c>
      <c r="J1518" s="2" t="s">
        <v>1387</v>
      </c>
      <c r="K1518" s="2" t="s">
        <v>1388</v>
      </c>
    </row>
    <row r="1519" spans="1:11" x14ac:dyDescent="0.2">
      <c r="A1519" s="2">
        <v>1518</v>
      </c>
      <c r="B1519" s="2" t="s">
        <v>143</v>
      </c>
      <c r="C1519" s="2">
        <v>2</v>
      </c>
      <c r="D1519" s="2">
        <v>1</v>
      </c>
      <c r="E1519" s="2">
        <v>1</v>
      </c>
      <c r="F1519" s="2" t="s">
        <v>106</v>
      </c>
      <c r="G1519" s="2" t="s">
        <v>34</v>
      </c>
      <c r="H1519" s="2" t="s">
        <v>11</v>
      </c>
      <c r="I1519" s="2">
        <v>5770715</v>
      </c>
      <c r="J1519" s="2" t="s">
        <v>35</v>
      </c>
      <c r="K1519" s="2" t="s">
        <v>36</v>
      </c>
    </row>
    <row r="1520" spans="1:11" x14ac:dyDescent="0.2">
      <c r="A1520" s="2">
        <v>1519</v>
      </c>
      <c r="B1520" s="2" t="s">
        <v>64</v>
      </c>
      <c r="C1520" s="2">
        <v>1</v>
      </c>
      <c r="D1520" s="2">
        <v>1</v>
      </c>
      <c r="E1520" s="2">
        <v>0</v>
      </c>
      <c r="F1520" s="2" t="s">
        <v>25</v>
      </c>
      <c r="G1520" s="2">
        <v>0</v>
      </c>
      <c r="H1520" s="2" t="s">
        <v>11</v>
      </c>
      <c r="I1520" s="2">
        <v>2873051</v>
      </c>
      <c r="J1520" s="2" t="s">
        <v>196</v>
      </c>
      <c r="K1520" s="2" t="s">
        <v>197</v>
      </c>
    </row>
    <row r="1521" spans="1:11" x14ac:dyDescent="0.2">
      <c r="A1521" s="2">
        <v>1520</v>
      </c>
      <c r="B1521" s="2" t="s">
        <v>64</v>
      </c>
      <c r="C1521" s="2">
        <v>2</v>
      </c>
      <c r="D1521" s="2">
        <v>2</v>
      </c>
      <c r="E1521" s="2">
        <v>0</v>
      </c>
      <c r="F1521" s="2" t="s">
        <v>1887</v>
      </c>
      <c r="G1521" s="2">
        <v>0</v>
      </c>
      <c r="H1521" s="2" t="s">
        <v>11</v>
      </c>
      <c r="I1521" s="2">
        <v>2752991</v>
      </c>
      <c r="J1521" s="2" t="s">
        <v>1361</v>
      </c>
      <c r="K1521" s="2" t="s">
        <v>1362</v>
      </c>
    </row>
    <row r="1522" spans="1:11" x14ac:dyDescent="0.2">
      <c r="A1522" s="2">
        <v>1521</v>
      </c>
      <c r="B1522" s="2" t="s">
        <v>64</v>
      </c>
      <c r="C1522" s="2">
        <v>3</v>
      </c>
      <c r="D1522" s="2">
        <v>2</v>
      </c>
      <c r="E1522" s="2">
        <v>1</v>
      </c>
      <c r="F1522" s="2" t="s">
        <v>40</v>
      </c>
      <c r="G1522" s="2" t="s">
        <v>34</v>
      </c>
      <c r="H1522" s="2" t="s">
        <v>11</v>
      </c>
      <c r="I1522" s="2">
        <v>7881618</v>
      </c>
      <c r="J1522" s="2" t="s">
        <v>141</v>
      </c>
      <c r="K1522" s="2" t="s">
        <v>142</v>
      </c>
    </row>
    <row r="1523" spans="1:11" x14ac:dyDescent="0.2">
      <c r="A1523" s="2">
        <v>1522</v>
      </c>
      <c r="B1523" s="2" t="s">
        <v>9</v>
      </c>
      <c r="C1523" s="2">
        <v>2</v>
      </c>
      <c r="D1523" s="2">
        <v>1</v>
      </c>
      <c r="E1523" s="2">
        <v>1</v>
      </c>
      <c r="F1523" s="2" t="s">
        <v>44</v>
      </c>
      <c r="G1523" s="2" t="s">
        <v>34</v>
      </c>
      <c r="H1523" s="2" t="s">
        <v>11</v>
      </c>
      <c r="I1523" s="2">
        <v>4364219</v>
      </c>
      <c r="J1523" s="2" t="s">
        <v>141</v>
      </c>
      <c r="K1523" s="2" t="s">
        <v>142</v>
      </c>
    </row>
    <row r="1524" spans="1:11" x14ac:dyDescent="0.2">
      <c r="A1524" s="2">
        <v>1523</v>
      </c>
      <c r="B1524" s="2" t="s">
        <v>212</v>
      </c>
      <c r="C1524" s="2">
        <v>3</v>
      </c>
      <c r="D1524" s="2">
        <v>2</v>
      </c>
      <c r="E1524" s="2">
        <v>1</v>
      </c>
      <c r="F1524" s="2" t="s">
        <v>1411</v>
      </c>
      <c r="G1524" s="2" t="s">
        <v>34</v>
      </c>
      <c r="H1524" s="2" t="s">
        <v>11</v>
      </c>
      <c r="I1524" s="2">
        <v>9629200</v>
      </c>
      <c r="J1524" s="2" t="s">
        <v>141</v>
      </c>
      <c r="K1524" s="2" t="s">
        <v>142</v>
      </c>
    </row>
    <row r="1525" spans="1:11" x14ac:dyDescent="0.2">
      <c r="A1525" s="2">
        <v>1524</v>
      </c>
      <c r="B1525" s="2" t="s">
        <v>85</v>
      </c>
      <c r="C1525" s="2">
        <v>2</v>
      </c>
      <c r="D1525" s="2">
        <v>1</v>
      </c>
      <c r="E1525" s="2">
        <v>1</v>
      </c>
      <c r="F1525" s="2" t="s">
        <v>44</v>
      </c>
      <c r="G1525" s="2" t="s">
        <v>34</v>
      </c>
      <c r="H1525" s="2" t="s">
        <v>11</v>
      </c>
      <c r="I1525" s="2">
        <v>4229004</v>
      </c>
      <c r="J1525" s="2" t="s">
        <v>141</v>
      </c>
      <c r="K1525" s="2" t="s">
        <v>142</v>
      </c>
    </row>
    <row r="1526" spans="1:11" x14ac:dyDescent="0.2">
      <c r="A1526" s="2">
        <v>1525</v>
      </c>
      <c r="B1526" s="2" t="s">
        <v>85</v>
      </c>
      <c r="C1526" s="2">
        <v>2</v>
      </c>
      <c r="D1526" s="2">
        <v>1</v>
      </c>
      <c r="E1526" s="2">
        <v>1</v>
      </c>
      <c r="F1526" s="2" t="s">
        <v>44</v>
      </c>
      <c r="G1526" s="2" t="s">
        <v>34</v>
      </c>
      <c r="H1526" s="2" t="s">
        <v>11</v>
      </c>
      <c r="I1526" s="2">
        <v>14809057</v>
      </c>
      <c r="J1526" s="2" t="s">
        <v>141</v>
      </c>
      <c r="K1526" s="2" t="s">
        <v>142</v>
      </c>
    </row>
    <row r="1527" spans="1:11" x14ac:dyDescent="0.2">
      <c r="A1527" s="2">
        <v>1526</v>
      </c>
      <c r="B1527" s="2" t="s">
        <v>17</v>
      </c>
      <c r="C1527" s="2">
        <v>2</v>
      </c>
      <c r="D1527" s="2">
        <v>1</v>
      </c>
      <c r="E1527" s="2">
        <v>1</v>
      </c>
      <c r="F1527" s="2" t="s">
        <v>44</v>
      </c>
      <c r="G1527" s="2" t="s">
        <v>34</v>
      </c>
      <c r="H1527" s="2" t="s">
        <v>11</v>
      </c>
      <c r="I1527" s="2">
        <v>4409484</v>
      </c>
      <c r="J1527" s="2" t="s">
        <v>141</v>
      </c>
      <c r="K1527" s="2" t="s">
        <v>142</v>
      </c>
    </row>
    <row r="1528" spans="1:11" x14ac:dyDescent="0.2">
      <c r="A1528" s="2">
        <v>1527</v>
      </c>
      <c r="B1528" s="2" t="s">
        <v>9</v>
      </c>
      <c r="C1528" s="2">
        <v>2</v>
      </c>
      <c r="D1528" s="2">
        <v>1</v>
      </c>
      <c r="E1528" s="2">
        <v>1</v>
      </c>
      <c r="F1528" s="2" t="s">
        <v>44</v>
      </c>
      <c r="G1528" s="2" t="s">
        <v>34</v>
      </c>
      <c r="H1528" s="2" t="s">
        <v>11</v>
      </c>
      <c r="I1528" s="2">
        <v>4866515</v>
      </c>
      <c r="J1528" s="2" t="s">
        <v>141</v>
      </c>
      <c r="K1528" s="2" t="s">
        <v>142</v>
      </c>
    </row>
    <row r="1529" spans="1:11" x14ac:dyDescent="0.2">
      <c r="A1529" s="2">
        <v>1528</v>
      </c>
      <c r="B1529" s="2" t="s">
        <v>99</v>
      </c>
      <c r="C1529" s="2">
        <v>2</v>
      </c>
      <c r="D1529" s="2">
        <v>1</v>
      </c>
      <c r="E1529" s="2">
        <v>1</v>
      </c>
      <c r="F1529" s="2" t="s">
        <v>44</v>
      </c>
      <c r="G1529" s="2" t="s">
        <v>34</v>
      </c>
      <c r="H1529" s="2" t="s">
        <v>11</v>
      </c>
      <c r="I1529" s="2">
        <v>8507946</v>
      </c>
      <c r="J1529" s="2" t="s">
        <v>141</v>
      </c>
      <c r="K1529" s="2" t="s">
        <v>142</v>
      </c>
    </row>
    <row r="1530" spans="1:11" x14ac:dyDescent="0.2">
      <c r="A1530" s="2">
        <v>1529</v>
      </c>
      <c r="B1530" s="2" t="s">
        <v>243</v>
      </c>
      <c r="C1530" s="2">
        <v>2</v>
      </c>
      <c r="D1530" s="2">
        <v>1</v>
      </c>
      <c r="E1530" s="2">
        <v>1</v>
      </c>
      <c r="F1530" s="2" t="s">
        <v>106</v>
      </c>
      <c r="G1530" s="2" t="s">
        <v>34</v>
      </c>
      <c r="H1530" s="2" t="s">
        <v>11</v>
      </c>
      <c r="I1530" s="2">
        <v>5220582</v>
      </c>
      <c r="J1530" s="2" t="s">
        <v>141</v>
      </c>
      <c r="K1530" s="2" t="s">
        <v>142</v>
      </c>
    </row>
    <row r="1531" spans="1:11" x14ac:dyDescent="0.2">
      <c r="A1531" s="2">
        <v>1530</v>
      </c>
      <c r="B1531" s="2" t="s">
        <v>117</v>
      </c>
      <c r="C1531" s="2">
        <v>3</v>
      </c>
      <c r="D1531" s="2">
        <v>2</v>
      </c>
      <c r="E1531" s="2">
        <v>1</v>
      </c>
      <c r="F1531" s="2" t="s">
        <v>945</v>
      </c>
      <c r="G1531" s="2" t="s">
        <v>34</v>
      </c>
      <c r="H1531" s="2" t="s">
        <v>11</v>
      </c>
      <c r="I1531" s="2">
        <v>9032286</v>
      </c>
      <c r="J1531" s="2" t="s">
        <v>141</v>
      </c>
      <c r="K1531" s="2" t="s">
        <v>142</v>
      </c>
    </row>
    <row r="1532" spans="1:11" x14ac:dyDescent="0.2">
      <c r="A1532" s="2">
        <v>1531</v>
      </c>
      <c r="B1532" s="2" t="s">
        <v>32</v>
      </c>
      <c r="C1532" s="2">
        <v>2</v>
      </c>
      <c r="D1532" s="2">
        <v>1</v>
      </c>
      <c r="E1532" s="2">
        <v>1</v>
      </c>
      <c r="F1532" s="2" t="s">
        <v>44</v>
      </c>
      <c r="G1532" s="2" t="s">
        <v>34</v>
      </c>
      <c r="H1532" s="2" t="s">
        <v>11</v>
      </c>
      <c r="I1532" s="2">
        <v>9745365</v>
      </c>
      <c r="J1532" s="2" t="s">
        <v>141</v>
      </c>
      <c r="K1532" s="2" t="s">
        <v>142</v>
      </c>
    </row>
    <row r="1533" spans="1:11" x14ac:dyDescent="0.2">
      <c r="A1533" s="2">
        <v>1532</v>
      </c>
      <c r="B1533" s="2" t="s">
        <v>9</v>
      </c>
      <c r="C1533" s="2">
        <v>2</v>
      </c>
      <c r="D1533" s="2">
        <v>1</v>
      </c>
      <c r="E1533" s="2">
        <v>1</v>
      </c>
      <c r="F1533" s="2" t="s">
        <v>44</v>
      </c>
      <c r="G1533" s="2" t="s">
        <v>34</v>
      </c>
      <c r="H1533" s="2" t="s">
        <v>11</v>
      </c>
      <c r="I1533" s="2">
        <v>5269468</v>
      </c>
      <c r="J1533" s="2" t="s">
        <v>141</v>
      </c>
      <c r="K1533" s="2" t="s">
        <v>142</v>
      </c>
    </row>
    <row r="1534" spans="1:11" x14ac:dyDescent="0.2">
      <c r="A1534" s="2">
        <v>1533</v>
      </c>
      <c r="B1534" s="2" t="s">
        <v>17</v>
      </c>
      <c r="C1534" s="2">
        <v>2</v>
      </c>
      <c r="D1534" s="2">
        <v>1</v>
      </c>
      <c r="E1534" s="2">
        <v>1</v>
      </c>
      <c r="F1534" s="2" t="s">
        <v>44</v>
      </c>
      <c r="G1534" s="2" t="s">
        <v>34</v>
      </c>
      <c r="H1534" s="2" t="s">
        <v>11</v>
      </c>
      <c r="I1534" s="2">
        <v>3610209</v>
      </c>
      <c r="J1534" s="2" t="s">
        <v>141</v>
      </c>
      <c r="K1534" s="2" t="s">
        <v>142</v>
      </c>
    </row>
    <row r="1535" spans="1:11" x14ac:dyDescent="0.2">
      <c r="A1535" s="2">
        <v>1534</v>
      </c>
      <c r="B1535" s="2" t="s">
        <v>85</v>
      </c>
      <c r="C1535" s="2">
        <v>2</v>
      </c>
      <c r="D1535" s="2">
        <v>1</v>
      </c>
      <c r="E1535" s="2">
        <v>1</v>
      </c>
      <c r="F1535" s="2" t="s">
        <v>44</v>
      </c>
      <c r="G1535" s="2" t="s">
        <v>34</v>
      </c>
      <c r="H1535" s="2" t="s">
        <v>11</v>
      </c>
      <c r="I1535" s="2">
        <v>9061430</v>
      </c>
      <c r="J1535" s="2" t="s">
        <v>141</v>
      </c>
      <c r="K1535" s="2" t="s">
        <v>142</v>
      </c>
    </row>
    <row r="1536" spans="1:11" x14ac:dyDescent="0.2">
      <c r="A1536" s="2">
        <v>1535</v>
      </c>
      <c r="B1536" s="2" t="s">
        <v>9</v>
      </c>
      <c r="C1536" s="2">
        <v>3</v>
      </c>
      <c r="D1536" s="2">
        <v>2</v>
      </c>
      <c r="E1536" s="2">
        <v>1</v>
      </c>
      <c r="F1536" s="2" t="s">
        <v>945</v>
      </c>
      <c r="G1536" s="2" t="s">
        <v>34</v>
      </c>
      <c r="H1536" s="2" t="s">
        <v>11</v>
      </c>
      <c r="I1536" s="2">
        <v>16968041</v>
      </c>
      <c r="J1536" s="2" t="s">
        <v>141</v>
      </c>
      <c r="K1536" s="2" t="s">
        <v>142</v>
      </c>
    </row>
    <row r="1537" spans="1:11" x14ac:dyDescent="0.2">
      <c r="A1537" s="2">
        <v>1536</v>
      </c>
      <c r="B1537" s="2" t="s">
        <v>9</v>
      </c>
      <c r="C1537" s="2">
        <v>2</v>
      </c>
      <c r="D1537" s="2">
        <v>1</v>
      </c>
      <c r="E1537" s="2">
        <v>1</v>
      </c>
      <c r="F1537" s="2" t="s">
        <v>44</v>
      </c>
      <c r="G1537" s="2" t="s">
        <v>34</v>
      </c>
      <c r="H1537" s="2" t="s">
        <v>11</v>
      </c>
      <c r="I1537" s="2">
        <v>6210003</v>
      </c>
      <c r="J1537" s="2" t="s">
        <v>141</v>
      </c>
      <c r="K1537" s="2" t="s">
        <v>142</v>
      </c>
    </row>
    <row r="1538" spans="1:11" x14ac:dyDescent="0.2">
      <c r="A1538" s="2">
        <v>1537</v>
      </c>
      <c r="B1538" s="2" t="s">
        <v>101</v>
      </c>
      <c r="C1538" s="2">
        <v>2</v>
      </c>
      <c r="D1538" s="2">
        <v>1</v>
      </c>
      <c r="E1538" s="2">
        <v>1</v>
      </c>
      <c r="F1538" s="2" t="s">
        <v>44</v>
      </c>
      <c r="G1538" s="2" t="s">
        <v>34</v>
      </c>
      <c r="H1538" s="2" t="s">
        <v>11</v>
      </c>
      <c r="I1538" s="2">
        <v>5118088</v>
      </c>
      <c r="J1538" s="2" t="s">
        <v>141</v>
      </c>
      <c r="K1538" s="2" t="s">
        <v>142</v>
      </c>
    </row>
    <row r="1539" spans="1:11" x14ac:dyDescent="0.2">
      <c r="A1539" s="2">
        <v>1538</v>
      </c>
      <c r="B1539" s="2" t="s">
        <v>50</v>
      </c>
      <c r="C1539" s="2">
        <v>2</v>
      </c>
      <c r="D1539" s="2">
        <v>1</v>
      </c>
      <c r="E1539" s="2">
        <v>1</v>
      </c>
      <c r="F1539" s="2" t="s">
        <v>44</v>
      </c>
      <c r="G1539" s="2" t="s">
        <v>34</v>
      </c>
      <c r="H1539" s="2" t="s">
        <v>11</v>
      </c>
      <c r="I1539" s="2">
        <v>8285327</v>
      </c>
      <c r="J1539" s="2" t="s">
        <v>141</v>
      </c>
      <c r="K1539" s="2" t="s">
        <v>142</v>
      </c>
    </row>
    <row r="1540" spans="1:11" x14ac:dyDescent="0.2">
      <c r="A1540" s="2">
        <v>1539</v>
      </c>
      <c r="B1540" s="2" t="s">
        <v>582</v>
      </c>
      <c r="C1540" s="2">
        <v>2</v>
      </c>
      <c r="D1540" s="2">
        <v>1</v>
      </c>
      <c r="E1540" s="2">
        <v>1</v>
      </c>
      <c r="F1540" s="2" t="s">
        <v>44</v>
      </c>
      <c r="G1540" s="2" t="s">
        <v>34</v>
      </c>
      <c r="H1540" s="2" t="s">
        <v>11</v>
      </c>
      <c r="I1540" s="2">
        <v>6879531</v>
      </c>
      <c r="J1540" s="2" t="s">
        <v>141</v>
      </c>
      <c r="K1540" s="2" t="s">
        <v>142</v>
      </c>
    </row>
    <row r="1541" spans="1:11" x14ac:dyDescent="0.2">
      <c r="A1541" s="2">
        <v>1540</v>
      </c>
      <c r="B1541" s="2" t="s">
        <v>50</v>
      </c>
      <c r="C1541" s="2">
        <v>2</v>
      </c>
      <c r="D1541" s="2">
        <v>1</v>
      </c>
      <c r="E1541" s="2">
        <v>1</v>
      </c>
      <c r="F1541" s="2" t="s">
        <v>44</v>
      </c>
      <c r="G1541" s="2" t="s">
        <v>34</v>
      </c>
      <c r="H1541" s="2" t="s">
        <v>11</v>
      </c>
      <c r="I1541" s="2">
        <v>6590978</v>
      </c>
      <c r="J1541" s="2" t="s">
        <v>141</v>
      </c>
      <c r="K1541" s="2" t="s">
        <v>142</v>
      </c>
    </row>
    <row r="1542" spans="1:11" x14ac:dyDescent="0.2">
      <c r="A1542" s="2">
        <v>1541</v>
      </c>
      <c r="B1542" s="2" t="s">
        <v>550</v>
      </c>
      <c r="C1542" s="2">
        <v>2</v>
      </c>
      <c r="D1542" s="2">
        <v>1</v>
      </c>
      <c r="E1542" s="2">
        <v>1</v>
      </c>
      <c r="F1542" s="2" t="s">
        <v>44</v>
      </c>
      <c r="G1542" s="2" t="s">
        <v>34</v>
      </c>
      <c r="H1542" s="2" t="s">
        <v>11</v>
      </c>
      <c r="I1542" s="2">
        <v>5238092</v>
      </c>
      <c r="J1542" s="2" t="s">
        <v>141</v>
      </c>
      <c r="K1542" s="2" t="s">
        <v>142</v>
      </c>
    </row>
    <row r="1543" spans="1:11" x14ac:dyDescent="0.2">
      <c r="A1543" s="2">
        <v>1542</v>
      </c>
      <c r="B1543" s="2" t="s">
        <v>101</v>
      </c>
      <c r="C1543" s="2">
        <v>3</v>
      </c>
      <c r="D1543" s="2">
        <v>2</v>
      </c>
      <c r="E1543" s="2">
        <v>1</v>
      </c>
      <c r="F1543" s="2" t="s">
        <v>945</v>
      </c>
      <c r="G1543" s="2" t="s">
        <v>34</v>
      </c>
      <c r="H1543" s="2" t="s">
        <v>11</v>
      </c>
      <c r="I1543" s="2">
        <v>6627729</v>
      </c>
      <c r="J1543" s="2" t="s">
        <v>141</v>
      </c>
      <c r="K1543" s="2" t="s">
        <v>142</v>
      </c>
    </row>
    <row r="1544" spans="1:11" x14ac:dyDescent="0.2">
      <c r="A1544" s="2">
        <v>1543</v>
      </c>
      <c r="B1544" s="2" t="s">
        <v>550</v>
      </c>
      <c r="C1544" s="2">
        <v>2</v>
      </c>
      <c r="D1544" s="2">
        <v>1</v>
      </c>
      <c r="E1544" s="2">
        <v>1</v>
      </c>
      <c r="F1544" s="2" t="s">
        <v>44</v>
      </c>
      <c r="G1544" s="2" t="s">
        <v>34</v>
      </c>
      <c r="H1544" s="2" t="s">
        <v>11</v>
      </c>
      <c r="I1544" s="2">
        <v>5221890</v>
      </c>
      <c r="J1544" s="2" t="s">
        <v>141</v>
      </c>
      <c r="K1544" s="2" t="s">
        <v>142</v>
      </c>
    </row>
    <row r="1545" spans="1:11" x14ac:dyDescent="0.2">
      <c r="A1545" s="2">
        <v>1544</v>
      </c>
      <c r="B1545" s="2" t="s">
        <v>9</v>
      </c>
      <c r="C1545" s="2">
        <v>2</v>
      </c>
      <c r="D1545" s="2">
        <v>1</v>
      </c>
      <c r="E1545" s="2">
        <v>1</v>
      </c>
      <c r="F1545" s="2" t="s">
        <v>44</v>
      </c>
      <c r="G1545" s="2" t="s">
        <v>34</v>
      </c>
      <c r="H1545" s="2" t="s">
        <v>11</v>
      </c>
      <c r="I1545" s="2">
        <v>5055911</v>
      </c>
      <c r="J1545" s="2" t="s">
        <v>141</v>
      </c>
      <c r="K1545" s="2" t="s">
        <v>142</v>
      </c>
    </row>
    <row r="1546" spans="1:11" x14ac:dyDescent="0.2">
      <c r="A1546" s="2">
        <v>1545</v>
      </c>
      <c r="B1546" s="2" t="s">
        <v>101</v>
      </c>
      <c r="C1546" s="2">
        <v>2</v>
      </c>
      <c r="D1546" s="2">
        <v>1</v>
      </c>
      <c r="E1546" s="2">
        <v>1</v>
      </c>
      <c r="F1546" s="2" t="s">
        <v>44</v>
      </c>
      <c r="G1546" s="2" t="s">
        <v>34</v>
      </c>
      <c r="H1546" s="2" t="s">
        <v>11</v>
      </c>
      <c r="I1546" s="2">
        <v>6962548</v>
      </c>
      <c r="J1546" s="2" t="s">
        <v>141</v>
      </c>
      <c r="K1546" s="2" t="s">
        <v>142</v>
      </c>
    </row>
    <row r="1547" spans="1:11" x14ac:dyDescent="0.2">
      <c r="A1547" s="2">
        <v>1546</v>
      </c>
      <c r="B1547" s="2" t="s">
        <v>85</v>
      </c>
      <c r="C1547" s="2">
        <v>2</v>
      </c>
      <c r="D1547" s="2">
        <v>1</v>
      </c>
      <c r="E1547" s="2">
        <v>1</v>
      </c>
      <c r="F1547" s="2" t="s">
        <v>44</v>
      </c>
      <c r="G1547" s="2" t="s">
        <v>34</v>
      </c>
      <c r="H1547" s="2" t="s">
        <v>11</v>
      </c>
      <c r="I1547" s="2">
        <v>8112413</v>
      </c>
      <c r="J1547" s="2" t="s">
        <v>35</v>
      </c>
      <c r="K1547" s="2" t="s">
        <v>36</v>
      </c>
    </row>
    <row r="1548" spans="1:11" x14ac:dyDescent="0.2">
      <c r="A1548" s="2">
        <v>1547</v>
      </c>
      <c r="B1548" s="2" t="s">
        <v>117</v>
      </c>
      <c r="C1548" s="2">
        <v>2</v>
      </c>
      <c r="D1548" s="2">
        <v>1</v>
      </c>
      <c r="E1548" s="2">
        <v>1</v>
      </c>
      <c r="F1548" s="2" t="s">
        <v>44</v>
      </c>
      <c r="G1548" s="2" t="s">
        <v>34</v>
      </c>
      <c r="H1548" s="2" t="s">
        <v>11</v>
      </c>
      <c r="I1548" s="2">
        <v>15073597</v>
      </c>
      <c r="J1548" s="2" t="s">
        <v>141</v>
      </c>
      <c r="K1548" s="2" t="s">
        <v>142</v>
      </c>
    </row>
    <row r="1549" spans="1:11" x14ac:dyDescent="0.2">
      <c r="A1549" s="2">
        <v>1548</v>
      </c>
      <c r="B1549" s="2" t="s">
        <v>101</v>
      </c>
      <c r="C1549" s="2">
        <v>2</v>
      </c>
      <c r="D1549" s="2">
        <v>1</v>
      </c>
      <c r="E1549" s="2">
        <v>1</v>
      </c>
      <c r="F1549" s="2" t="s">
        <v>44</v>
      </c>
      <c r="G1549" s="2" t="s">
        <v>34</v>
      </c>
      <c r="H1549" s="2" t="s">
        <v>11</v>
      </c>
      <c r="I1549" s="2">
        <v>10047822</v>
      </c>
      <c r="J1549" s="2" t="s">
        <v>141</v>
      </c>
      <c r="K1549" s="2" t="s">
        <v>142</v>
      </c>
    </row>
    <row r="1550" spans="1:11" x14ac:dyDescent="0.2">
      <c r="A1550" s="2">
        <v>1549</v>
      </c>
      <c r="B1550" s="2" t="s">
        <v>212</v>
      </c>
      <c r="C1550" s="2">
        <v>2</v>
      </c>
      <c r="D1550" s="2">
        <v>1</v>
      </c>
      <c r="E1550" s="2">
        <v>1</v>
      </c>
      <c r="F1550" s="2" t="s">
        <v>44</v>
      </c>
      <c r="G1550" s="2" t="s">
        <v>34</v>
      </c>
      <c r="H1550" s="2" t="s">
        <v>11</v>
      </c>
      <c r="I1550" s="2">
        <v>3384739</v>
      </c>
      <c r="J1550" s="2" t="s">
        <v>141</v>
      </c>
      <c r="K1550" s="2" t="s">
        <v>142</v>
      </c>
    </row>
    <row r="1551" spans="1:11" x14ac:dyDescent="0.2">
      <c r="A1551" s="2">
        <v>1550</v>
      </c>
      <c r="B1551" s="2" t="s">
        <v>92</v>
      </c>
      <c r="C1551" s="2">
        <v>2</v>
      </c>
      <c r="D1551" s="2">
        <v>1</v>
      </c>
      <c r="E1551" s="2">
        <v>1</v>
      </c>
      <c r="F1551" s="2" t="s">
        <v>44</v>
      </c>
      <c r="G1551" s="2" t="s">
        <v>34</v>
      </c>
      <c r="H1551" s="2" t="s">
        <v>11</v>
      </c>
      <c r="I1551" s="2">
        <v>3535979</v>
      </c>
      <c r="J1551" s="2" t="s">
        <v>141</v>
      </c>
      <c r="K1551" s="2" t="s">
        <v>142</v>
      </c>
    </row>
    <row r="1552" spans="1:11" x14ac:dyDescent="0.2">
      <c r="A1552" s="2">
        <v>1551</v>
      </c>
      <c r="B1552" s="2" t="s">
        <v>212</v>
      </c>
      <c r="C1552" s="2">
        <v>2</v>
      </c>
      <c r="D1552" s="2">
        <v>1</v>
      </c>
      <c r="E1552" s="2">
        <v>1</v>
      </c>
      <c r="F1552" s="2" t="s">
        <v>44</v>
      </c>
      <c r="G1552" s="2" t="s">
        <v>34</v>
      </c>
      <c r="H1552" s="2" t="s">
        <v>11</v>
      </c>
      <c r="I1552" s="2">
        <v>3275706</v>
      </c>
      <c r="J1552" s="2" t="s">
        <v>141</v>
      </c>
      <c r="K1552" s="2" t="s">
        <v>142</v>
      </c>
    </row>
    <row r="1553" spans="1:11" x14ac:dyDescent="0.2">
      <c r="A1553" s="2">
        <v>1552</v>
      </c>
      <c r="B1553" s="2" t="s">
        <v>117</v>
      </c>
      <c r="C1553" s="2">
        <v>2</v>
      </c>
      <c r="D1553" s="2">
        <v>1</v>
      </c>
      <c r="E1553" s="2">
        <v>1</v>
      </c>
      <c r="F1553" s="2" t="s">
        <v>44</v>
      </c>
      <c r="G1553" s="2" t="s">
        <v>34</v>
      </c>
      <c r="H1553" s="2" t="s">
        <v>11</v>
      </c>
      <c r="I1553" s="2">
        <v>2801292</v>
      </c>
      <c r="J1553" s="2" t="s">
        <v>141</v>
      </c>
      <c r="K1553" s="2" t="s">
        <v>142</v>
      </c>
    </row>
    <row r="1554" spans="1:11" x14ac:dyDescent="0.2">
      <c r="A1554" s="2">
        <v>1553</v>
      </c>
      <c r="B1554" s="2" t="s">
        <v>243</v>
      </c>
      <c r="C1554" s="2">
        <v>2</v>
      </c>
      <c r="D1554" s="2">
        <v>1</v>
      </c>
      <c r="E1554" s="2">
        <v>1</v>
      </c>
      <c r="F1554" s="2" t="s">
        <v>44</v>
      </c>
      <c r="G1554" s="2" t="s">
        <v>34</v>
      </c>
      <c r="H1554" s="2" t="s">
        <v>11</v>
      </c>
      <c r="I1554" s="2">
        <v>5069118</v>
      </c>
      <c r="J1554" s="2" t="s">
        <v>141</v>
      </c>
      <c r="K1554" s="2" t="s">
        <v>142</v>
      </c>
    </row>
    <row r="1555" spans="1:11" x14ac:dyDescent="0.2">
      <c r="A1555" s="2">
        <v>1554</v>
      </c>
      <c r="B1555" s="2" t="s">
        <v>550</v>
      </c>
      <c r="C1555" s="2">
        <v>2</v>
      </c>
      <c r="D1555" s="2">
        <v>1</v>
      </c>
      <c r="E1555" s="2">
        <v>1</v>
      </c>
      <c r="F1555" s="2" t="s">
        <v>44</v>
      </c>
      <c r="G1555" s="2" t="s">
        <v>34</v>
      </c>
      <c r="H1555" s="2" t="s">
        <v>11</v>
      </c>
      <c r="I1555" s="2">
        <v>5199294</v>
      </c>
      <c r="J1555" s="2" t="s">
        <v>141</v>
      </c>
      <c r="K1555" s="2" t="s">
        <v>142</v>
      </c>
    </row>
    <row r="1556" spans="1:11" x14ac:dyDescent="0.2">
      <c r="A1556" s="2">
        <v>1555</v>
      </c>
      <c r="B1556" s="2" t="s">
        <v>9</v>
      </c>
      <c r="C1556" s="2">
        <v>2</v>
      </c>
      <c r="D1556" s="2">
        <v>1</v>
      </c>
      <c r="E1556" s="2">
        <v>1</v>
      </c>
      <c r="F1556" s="2" t="s">
        <v>44</v>
      </c>
      <c r="G1556" s="2" t="s">
        <v>34</v>
      </c>
      <c r="H1556" s="2" t="s">
        <v>11</v>
      </c>
      <c r="I1556" s="2">
        <v>3540294</v>
      </c>
      <c r="J1556" s="2" t="s">
        <v>141</v>
      </c>
      <c r="K1556" s="2" t="s">
        <v>142</v>
      </c>
    </row>
    <row r="1557" spans="1:11" x14ac:dyDescent="0.2">
      <c r="A1557" s="2">
        <v>1556</v>
      </c>
      <c r="B1557" s="2" t="s">
        <v>24</v>
      </c>
      <c r="C1557" s="2">
        <v>2</v>
      </c>
      <c r="D1557" s="2">
        <v>1</v>
      </c>
      <c r="E1557" s="2">
        <v>1</v>
      </c>
      <c r="F1557" s="2" t="s">
        <v>44</v>
      </c>
      <c r="G1557" s="2" t="s">
        <v>34</v>
      </c>
      <c r="H1557" s="2" t="s">
        <v>11</v>
      </c>
      <c r="I1557" s="2">
        <v>6898448</v>
      </c>
      <c r="J1557" s="2" t="s">
        <v>486</v>
      </c>
      <c r="K1557" s="2" t="s">
        <v>487</v>
      </c>
    </row>
    <row r="1558" spans="1:11" x14ac:dyDescent="0.2">
      <c r="A1558" s="2">
        <v>1557</v>
      </c>
      <c r="B1558" s="2" t="s">
        <v>143</v>
      </c>
      <c r="C1558" s="2">
        <v>2</v>
      </c>
      <c r="D1558" s="2">
        <v>1</v>
      </c>
      <c r="E1558" s="2">
        <v>1</v>
      </c>
      <c r="F1558" s="2" t="s">
        <v>44</v>
      </c>
      <c r="G1558" s="2" t="s">
        <v>34</v>
      </c>
      <c r="H1558" s="2" t="s">
        <v>11</v>
      </c>
      <c r="I1558" s="2">
        <v>6035020</v>
      </c>
      <c r="J1558" s="2" t="s">
        <v>141</v>
      </c>
      <c r="K1558" s="2" t="s">
        <v>142</v>
      </c>
    </row>
    <row r="1559" spans="1:11" x14ac:dyDescent="0.2">
      <c r="A1559" s="2">
        <v>1558</v>
      </c>
      <c r="B1559" s="2" t="s">
        <v>117</v>
      </c>
      <c r="C1559" s="2">
        <v>2</v>
      </c>
      <c r="D1559" s="2">
        <v>1</v>
      </c>
      <c r="E1559" s="2">
        <v>1</v>
      </c>
      <c r="F1559" s="2" t="s">
        <v>44</v>
      </c>
      <c r="G1559" s="2" t="s">
        <v>34</v>
      </c>
      <c r="H1559" s="2" t="s">
        <v>11</v>
      </c>
      <c r="I1559" s="2">
        <v>3675301</v>
      </c>
      <c r="J1559" s="2" t="s">
        <v>141</v>
      </c>
      <c r="K1559" s="2" t="s">
        <v>142</v>
      </c>
    </row>
    <row r="1560" spans="1:11" x14ac:dyDescent="0.2">
      <c r="A1560" s="2">
        <v>1559</v>
      </c>
      <c r="B1560" s="2" t="s">
        <v>9</v>
      </c>
      <c r="C1560" s="2">
        <v>2</v>
      </c>
      <c r="D1560" s="2">
        <v>1</v>
      </c>
      <c r="E1560" s="2">
        <v>1</v>
      </c>
      <c r="F1560" s="2" t="s">
        <v>44</v>
      </c>
      <c r="G1560" s="2" t="s">
        <v>34</v>
      </c>
      <c r="H1560" s="2" t="s">
        <v>11</v>
      </c>
      <c r="I1560" s="2">
        <v>8708968</v>
      </c>
      <c r="J1560" s="2" t="s">
        <v>141</v>
      </c>
      <c r="K1560" s="2" t="s">
        <v>142</v>
      </c>
    </row>
    <row r="1561" spans="1:11" x14ac:dyDescent="0.2">
      <c r="A1561" s="2">
        <v>1560</v>
      </c>
      <c r="B1561" s="2" t="s">
        <v>212</v>
      </c>
      <c r="C1561" s="2">
        <v>2</v>
      </c>
      <c r="D1561" s="2">
        <v>1</v>
      </c>
      <c r="E1561" s="2">
        <v>1</v>
      </c>
      <c r="F1561" s="2" t="s">
        <v>44</v>
      </c>
      <c r="G1561" s="2" t="s">
        <v>34</v>
      </c>
      <c r="H1561" s="2" t="s">
        <v>11</v>
      </c>
      <c r="I1561" s="2">
        <v>4387989</v>
      </c>
      <c r="J1561" s="2" t="s">
        <v>141</v>
      </c>
      <c r="K1561" s="2" t="s">
        <v>142</v>
      </c>
    </row>
    <row r="1562" spans="1:11" x14ac:dyDescent="0.2">
      <c r="A1562" s="2">
        <v>1561</v>
      </c>
      <c r="B1562" s="2" t="s">
        <v>32</v>
      </c>
      <c r="C1562" s="2">
        <v>3</v>
      </c>
      <c r="D1562" s="2">
        <v>2</v>
      </c>
      <c r="E1562" s="2">
        <v>1</v>
      </c>
      <c r="F1562" s="2" t="s">
        <v>945</v>
      </c>
      <c r="G1562" s="2" t="s">
        <v>34</v>
      </c>
      <c r="H1562" s="2" t="s">
        <v>11</v>
      </c>
      <c r="I1562" s="2">
        <v>7935425</v>
      </c>
      <c r="J1562" s="2" t="s">
        <v>141</v>
      </c>
      <c r="K1562" s="2" t="s">
        <v>142</v>
      </c>
    </row>
    <row r="1563" spans="1:11" x14ac:dyDescent="0.2">
      <c r="A1563" s="2">
        <v>1562</v>
      </c>
      <c r="B1563" s="2" t="s">
        <v>9</v>
      </c>
      <c r="C1563" s="2">
        <v>2</v>
      </c>
      <c r="D1563" s="2">
        <v>1</v>
      </c>
      <c r="E1563" s="2">
        <v>1</v>
      </c>
      <c r="F1563" s="2" t="s">
        <v>44</v>
      </c>
      <c r="G1563" s="2" t="s">
        <v>34</v>
      </c>
      <c r="H1563" s="2" t="s">
        <v>11</v>
      </c>
      <c r="I1563" s="2">
        <v>5940414</v>
      </c>
      <c r="J1563" s="2" t="s">
        <v>141</v>
      </c>
      <c r="K1563" s="2" t="s">
        <v>142</v>
      </c>
    </row>
    <row r="1564" spans="1:11" x14ac:dyDescent="0.2">
      <c r="A1564" s="2">
        <v>1563</v>
      </c>
      <c r="B1564" s="2" t="s">
        <v>17</v>
      </c>
      <c r="C1564" s="2">
        <v>2</v>
      </c>
      <c r="D1564" s="2">
        <v>1</v>
      </c>
      <c r="E1564" s="2">
        <v>1</v>
      </c>
      <c r="F1564" s="2" t="s">
        <v>44</v>
      </c>
      <c r="G1564" s="2" t="s">
        <v>34</v>
      </c>
      <c r="H1564" s="2" t="s">
        <v>11</v>
      </c>
      <c r="I1564" s="2">
        <v>12070271</v>
      </c>
      <c r="J1564" s="2" t="s">
        <v>141</v>
      </c>
      <c r="K1564" s="2" t="s">
        <v>142</v>
      </c>
    </row>
    <row r="1565" spans="1:11" x14ac:dyDescent="0.2">
      <c r="A1565" s="2">
        <v>1564</v>
      </c>
      <c r="B1565" s="2" t="s">
        <v>24</v>
      </c>
      <c r="C1565" s="2">
        <v>2</v>
      </c>
      <c r="D1565" s="2">
        <v>1</v>
      </c>
      <c r="E1565" s="2">
        <v>1</v>
      </c>
      <c r="F1565" s="2" t="s">
        <v>44</v>
      </c>
      <c r="G1565" s="2" t="s">
        <v>34</v>
      </c>
      <c r="H1565" s="2" t="s">
        <v>11</v>
      </c>
      <c r="I1565" s="2">
        <v>14254649</v>
      </c>
      <c r="J1565" s="2" t="s">
        <v>141</v>
      </c>
      <c r="K1565" s="2" t="s">
        <v>142</v>
      </c>
    </row>
    <row r="1566" spans="1:11" x14ac:dyDescent="0.2">
      <c r="A1566" s="2">
        <v>1565</v>
      </c>
      <c r="B1566" s="2" t="s">
        <v>9</v>
      </c>
      <c r="C1566" s="2">
        <v>2</v>
      </c>
      <c r="D1566" s="2">
        <v>1</v>
      </c>
      <c r="E1566" s="2">
        <v>1</v>
      </c>
      <c r="F1566" s="2" t="s">
        <v>341</v>
      </c>
      <c r="G1566" s="2" t="s">
        <v>34</v>
      </c>
      <c r="H1566" s="2" t="s">
        <v>11</v>
      </c>
      <c r="I1566" s="2">
        <v>4283630</v>
      </c>
      <c r="J1566" s="2" t="s">
        <v>486</v>
      </c>
      <c r="K1566" s="2" t="s">
        <v>487</v>
      </c>
    </row>
    <row r="1567" spans="1:11" x14ac:dyDescent="0.2">
      <c r="A1567" s="2">
        <v>1566</v>
      </c>
      <c r="B1567" s="2" t="s">
        <v>50</v>
      </c>
      <c r="C1567" s="2">
        <v>1</v>
      </c>
      <c r="D1567" s="2">
        <v>1</v>
      </c>
      <c r="E1567" s="2">
        <v>0</v>
      </c>
      <c r="F1567" s="2" t="s">
        <v>25</v>
      </c>
      <c r="G1567" s="2">
        <v>0</v>
      </c>
      <c r="H1567" s="2" t="s">
        <v>11</v>
      </c>
      <c r="I1567" s="2">
        <v>6015010</v>
      </c>
      <c r="J1567" s="2" t="s">
        <v>220</v>
      </c>
      <c r="K1567" s="2" t="s">
        <v>221</v>
      </c>
    </row>
    <row r="1568" spans="1:11" x14ac:dyDescent="0.2">
      <c r="A1568" s="2">
        <v>1567</v>
      </c>
      <c r="B1568" s="2" t="s">
        <v>9</v>
      </c>
      <c r="C1568" s="2">
        <v>1</v>
      </c>
      <c r="D1568" s="2">
        <v>0</v>
      </c>
      <c r="E1568" s="2">
        <v>1</v>
      </c>
      <c r="F1568" s="2">
        <v>0</v>
      </c>
      <c r="G1568" s="2" t="s">
        <v>159</v>
      </c>
      <c r="H1568" s="2" t="s">
        <v>26</v>
      </c>
      <c r="I1568" s="2">
        <v>8971869</v>
      </c>
      <c r="J1568" s="2" t="s">
        <v>3215</v>
      </c>
      <c r="K1568" s="2" t="s">
        <v>3216</v>
      </c>
    </row>
    <row r="1569" spans="1:11" x14ac:dyDescent="0.2">
      <c r="A1569" s="2">
        <v>1568</v>
      </c>
      <c r="B1569" s="2" t="s">
        <v>212</v>
      </c>
      <c r="C1569" s="2">
        <v>1</v>
      </c>
      <c r="D1569" s="2">
        <v>1</v>
      </c>
      <c r="E1569" s="2">
        <v>0</v>
      </c>
      <c r="F1569" s="2" t="s">
        <v>65</v>
      </c>
      <c r="G1569" s="2">
        <v>0</v>
      </c>
      <c r="H1569" s="2" t="s">
        <v>11</v>
      </c>
      <c r="I1569" s="2">
        <v>7765020</v>
      </c>
      <c r="J1569" s="2" t="s">
        <v>66</v>
      </c>
      <c r="K1569" s="2" t="s">
        <v>67</v>
      </c>
    </row>
    <row r="1570" spans="1:11" x14ac:dyDescent="0.2">
      <c r="A1570" s="2">
        <v>1569</v>
      </c>
      <c r="B1570" s="2" t="s">
        <v>92</v>
      </c>
      <c r="C1570" s="2">
        <v>1</v>
      </c>
      <c r="D1570" s="2">
        <v>1</v>
      </c>
      <c r="E1570" s="2">
        <v>0</v>
      </c>
      <c r="F1570" s="2" t="s">
        <v>65</v>
      </c>
      <c r="G1570" s="2">
        <v>0</v>
      </c>
      <c r="H1570" s="2" t="s">
        <v>11</v>
      </c>
      <c r="I1570" s="2">
        <v>8842543</v>
      </c>
      <c r="J1570" s="2" t="s">
        <v>66</v>
      </c>
      <c r="K1570" s="2" t="s">
        <v>67</v>
      </c>
    </row>
    <row r="1571" spans="1:11" x14ac:dyDescent="0.2">
      <c r="A1571" s="2">
        <v>1570</v>
      </c>
      <c r="B1571" s="2" t="s">
        <v>99</v>
      </c>
      <c r="C1571" s="2">
        <v>1</v>
      </c>
      <c r="D1571" s="2">
        <v>0</v>
      </c>
      <c r="E1571" s="2">
        <v>1</v>
      </c>
      <c r="F1571" s="2">
        <v>0</v>
      </c>
      <c r="G1571" s="2" t="s">
        <v>79</v>
      </c>
      <c r="H1571" s="2" t="s">
        <v>11</v>
      </c>
      <c r="I1571" s="2">
        <v>10000000</v>
      </c>
      <c r="J1571" s="2" t="s">
        <v>1033</v>
      </c>
      <c r="K1571" s="2" t="s">
        <v>1034</v>
      </c>
    </row>
    <row r="1572" spans="1:11" x14ac:dyDescent="0.2">
      <c r="A1572" s="2">
        <v>1571</v>
      </c>
      <c r="B1572" s="2" t="s">
        <v>101</v>
      </c>
      <c r="C1572" s="2">
        <v>1</v>
      </c>
      <c r="D1572" s="2">
        <v>1</v>
      </c>
      <c r="E1572" s="2">
        <v>0</v>
      </c>
      <c r="F1572" s="2" t="s">
        <v>2169</v>
      </c>
      <c r="G1572" s="2">
        <v>0</v>
      </c>
      <c r="H1572" s="2" t="s">
        <v>11</v>
      </c>
      <c r="I1572" s="2">
        <v>16716875</v>
      </c>
      <c r="J1572" s="2" t="s">
        <v>3734</v>
      </c>
      <c r="K1572" s="2" t="s">
        <v>3735</v>
      </c>
    </row>
    <row r="1573" spans="1:11" x14ac:dyDescent="0.2">
      <c r="A1573" s="2">
        <v>1572</v>
      </c>
      <c r="B1573" s="2" t="s">
        <v>9</v>
      </c>
      <c r="C1573" s="2">
        <v>3</v>
      </c>
      <c r="D1573" s="2">
        <v>2</v>
      </c>
      <c r="E1573" s="2">
        <v>1</v>
      </c>
      <c r="F1573" s="2" t="s">
        <v>71</v>
      </c>
      <c r="G1573" s="2" t="s">
        <v>159</v>
      </c>
      <c r="H1573" s="2" t="s">
        <v>11</v>
      </c>
      <c r="I1573" s="2">
        <v>8165111</v>
      </c>
      <c r="J1573" s="2" t="s">
        <v>4064</v>
      </c>
      <c r="K1573" s="2" t="s">
        <v>4065</v>
      </c>
    </row>
    <row r="1574" spans="1:11" x14ac:dyDescent="0.2">
      <c r="A1574" s="2">
        <v>1573</v>
      </c>
      <c r="B1574" s="2" t="s">
        <v>101</v>
      </c>
      <c r="C1574" s="2">
        <v>2</v>
      </c>
      <c r="D1574" s="2">
        <v>1</v>
      </c>
      <c r="E1574" s="2">
        <v>1</v>
      </c>
      <c r="F1574" s="2" t="s">
        <v>123</v>
      </c>
      <c r="G1574" s="2" t="s">
        <v>124</v>
      </c>
      <c r="H1574" s="2" t="s">
        <v>11</v>
      </c>
      <c r="I1574" s="2">
        <v>5997621</v>
      </c>
      <c r="J1574" s="2" t="s">
        <v>125</v>
      </c>
      <c r="K1574" s="2" t="s">
        <v>126</v>
      </c>
    </row>
    <row r="1575" spans="1:11" x14ac:dyDescent="0.2">
      <c r="A1575" s="2">
        <v>1574</v>
      </c>
      <c r="B1575" s="2" t="s">
        <v>99</v>
      </c>
      <c r="C1575" s="2">
        <v>2</v>
      </c>
      <c r="D1575" s="2">
        <v>1</v>
      </c>
      <c r="E1575" s="2">
        <v>1</v>
      </c>
      <c r="F1575" s="2" t="s">
        <v>44</v>
      </c>
      <c r="G1575" s="2" t="s">
        <v>34</v>
      </c>
      <c r="H1575" s="2" t="s">
        <v>11</v>
      </c>
      <c r="I1575" s="2">
        <v>8051068</v>
      </c>
      <c r="J1575" s="2" t="s">
        <v>141</v>
      </c>
      <c r="K1575" s="2" t="s">
        <v>142</v>
      </c>
    </row>
    <row r="1576" spans="1:11" x14ac:dyDescent="0.2">
      <c r="A1576" s="2">
        <v>1575</v>
      </c>
      <c r="B1576" s="2" t="s">
        <v>24</v>
      </c>
      <c r="C1576" s="2">
        <v>1</v>
      </c>
      <c r="D1576" s="2">
        <v>1</v>
      </c>
      <c r="E1576" s="2">
        <v>0</v>
      </c>
      <c r="F1576" s="2" t="s">
        <v>25</v>
      </c>
      <c r="G1576" s="2">
        <v>0</v>
      </c>
      <c r="H1576" s="2" t="s">
        <v>11</v>
      </c>
      <c r="I1576" s="2">
        <v>8479915</v>
      </c>
      <c r="J1576" s="2" t="s">
        <v>4903</v>
      </c>
      <c r="K1576" s="2" t="s">
        <v>4904</v>
      </c>
    </row>
    <row r="1577" spans="1:11" x14ac:dyDescent="0.2">
      <c r="A1577" s="2">
        <v>1576</v>
      </c>
      <c r="B1577" s="2" t="s">
        <v>9</v>
      </c>
      <c r="C1577" s="2">
        <v>1</v>
      </c>
      <c r="D1577" s="2">
        <v>1</v>
      </c>
      <c r="E1577" s="2">
        <v>0</v>
      </c>
      <c r="F1577" s="2" t="s">
        <v>25</v>
      </c>
      <c r="G1577" s="2">
        <v>0</v>
      </c>
      <c r="H1577" s="2" t="s">
        <v>11</v>
      </c>
      <c r="I1577" s="2">
        <v>6020469</v>
      </c>
      <c r="J1577" s="2" t="s">
        <v>326</v>
      </c>
      <c r="K1577" s="2" t="s">
        <v>327</v>
      </c>
    </row>
    <row r="1578" spans="1:11" x14ac:dyDescent="0.2">
      <c r="A1578" s="2">
        <v>1577</v>
      </c>
      <c r="B1578" s="2" t="s">
        <v>85</v>
      </c>
      <c r="C1578" s="2">
        <v>1</v>
      </c>
      <c r="D1578" s="2">
        <v>1</v>
      </c>
      <c r="E1578" s="2">
        <v>0</v>
      </c>
      <c r="F1578" s="2" t="s">
        <v>25</v>
      </c>
      <c r="G1578" s="2">
        <v>0</v>
      </c>
      <c r="H1578" s="2" t="s">
        <v>26</v>
      </c>
      <c r="I1578" s="2">
        <v>12000000</v>
      </c>
      <c r="J1578" s="2" t="s">
        <v>2770</v>
      </c>
      <c r="K1578" s="2" t="s">
        <v>2771</v>
      </c>
    </row>
    <row r="1579" spans="1:11" x14ac:dyDescent="0.2">
      <c r="A1579" s="2">
        <v>1578</v>
      </c>
      <c r="B1579" s="2" t="s">
        <v>92</v>
      </c>
      <c r="C1579" s="2">
        <v>3</v>
      </c>
      <c r="D1579" s="2">
        <v>2</v>
      </c>
      <c r="E1579" s="2">
        <v>1</v>
      </c>
      <c r="F1579" s="2" t="s">
        <v>4036</v>
      </c>
      <c r="G1579" s="2" t="s">
        <v>79</v>
      </c>
      <c r="H1579" s="2" t="s">
        <v>11</v>
      </c>
      <c r="I1579" s="2">
        <v>10618176</v>
      </c>
      <c r="J1579" s="2" t="s">
        <v>1452</v>
      </c>
      <c r="K1579" s="2" t="s">
        <v>1453</v>
      </c>
    </row>
    <row r="1580" spans="1:11" x14ac:dyDescent="0.2">
      <c r="A1580" s="2">
        <v>1579</v>
      </c>
      <c r="B1580" s="2" t="s">
        <v>9</v>
      </c>
      <c r="C1580" s="2">
        <v>1</v>
      </c>
      <c r="D1580" s="2">
        <v>1</v>
      </c>
      <c r="E1580" s="2">
        <v>0</v>
      </c>
      <c r="F1580" s="2" t="s">
        <v>2336</v>
      </c>
      <c r="G1580" s="2">
        <v>0</v>
      </c>
      <c r="H1580" s="2" t="s">
        <v>26</v>
      </c>
      <c r="I1580" s="2">
        <v>4714736</v>
      </c>
      <c r="J1580" s="2" t="s">
        <v>722</v>
      </c>
      <c r="K1580" s="2" t="s">
        <v>723</v>
      </c>
    </row>
    <row r="1581" spans="1:11" x14ac:dyDescent="0.2">
      <c r="A1581" s="2">
        <v>1580</v>
      </c>
      <c r="B1581" s="2" t="s">
        <v>92</v>
      </c>
      <c r="C1581" s="2">
        <v>3</v>
      </c>
      <c r="D1581" s="2">
        <v>3</v>
      </c>
      <c r="E1581" s="2">
        <v>0</v>
      </c>
      <c r="F1581" s="2" t="s">
        <v>4917</v>
      </c>
      <c r="G1581" s="2">
        <v>0</v>
      </c>
      <c r="H1581" s="2" t="s">
        <v>26</v>
      </c>
      <c r="I1581" s="2">
        <v>10289061</v>
      </c>
      <c r="J1581" s="2" t="s">
        <v>255</v>
      </c>
      <c r="K1581" s="2" t="s">
        <v>256</v>
      </c>
    </row>
    <row r="1582" spans="1:11" x14ac:dyDescent="0.2">
      <c r="A1582" s="2">
        <v>1581</v>
      </c>
      <c r="B1582" s="2" t="s">
        <v>85</v>
      </c>
      <c r="C1582" s="2">
        <v>1</v>
      </c>
      <c r="D1582" s="2">
        <v>1</v>
      </c>
      <c r="E1582" s="2">
        <v>0</v>
      </c>
      <c r="F1582" s="2" t="s">
        <v>1329</v>
      </c>
      <c r="G1582" s="2">
        <v>0</v>
      </c>
      <c r="H1582" s="2" t="s">
        <v>11</v>
      </c>
      <c r="I1582" s="2">
        <v>9461188</v>
      </c>
      <c r="J1582" s="2" t="s">
        <v>479</v>
      </c>
      <c r="K1582" s="2" t="s">
        <v>480</v>
      </c>
    </row>
    <row r="1583" spans="1:11" x14ac:dyDescent="0.2">
      <c r="A1583" s="2">
        <v>1582</v>
      </c>
      <c r="B1583" s="2" t="s">
        <v>92</v>
      </c>
      <c r="C1583" s="2">
        <v>0</v>
      </c>
      <c r="D1583" s="2">
        <v>0</v>
      </c>
      <c r="E1583" s="2">
        <v>0</v>
      </c>
      <c r="F1583" s="2">
        <v>0</v>
      </c>
      <c r="G1583" s="2">
        <v>0</v>
      </c>
      <c r="H1583" s="2" t="s">
        <v>26</v>
      </c>
      <c r="I1583" s="2">
        <v>9112925</v>
      </c>
      <c r="J1583" s="2" t="s">
        <v>1124</v>
      </c>
      <c r="K1583" s="2" t="s">
        <v>1125</v>
      </c>
    </row>
    <row r="1584" spans="1:11" x14ac:dyDescent="0.2">
      <c r="A1584" s="2">
        <v>1583</v>
      </c>
      <c r="B1584" s="2" t="s">
        <v>9</v>
      </c>
      <c r="C1584" s="2">
        <v>2</v>
      </c>
      <c r="D1584" s="2">
        <v>1</v>
      </c>
      <c r="E1584" s="2">
        <v>1</v>
      </c>
      <c r="F1584" s="2" t="s">
        <v>106</v>
      </c>
      <c r="G1584" s="2" t="s">
        <v>34</v>
      </c>
      <c r="H1584" s="2" t="s">
        <v>11</v>
      </c>
      <c r="I1584" s="2">
        <v>9649347</v>
      </c>
      <c r="J1584" s="2" t="s">
        <v>45</v>
      </c>
      <c r="K1584" s="2" t="s">
        <v>46</v>
      </c>
    </row>
    <row r="1585" spans="1:11" x14ac:dyDescent="0.2">
      <c r="A1585" s="2">
        <v>1584</v>
      </c>
      <c r="B1585" s="2" t="s">
        <v>243</v>
      </c>
      <c r="C1585" s="2">
        <v>2</v>
      </c>
      <c r="D1585" s="2">
        <v>1</v>
      </c>
      <c r="E1585" s="2">
        <v>1</v>
      </c>
      <c r="F1585" s="2" t="s">
        <v>3068</v>
      </c>
      <c r="G1585" s="2" t="s">
        <v>897</v>
      </c>
      <c r="H1585" s="2" t="s">
        <v>11</v>
      </c>
      <c r="I1585" s="2">
        <v>8452721</v>
      </c>
      <c r="J1585" s="2" t="s">
        <v>2506</v>
      </c>
      <c r="K1585" s="2" t="s">
        <v>2507</v>
      </c>
    </row>
    <row r="1586" spans="1:11" x14ac:dyDescent="0.2">
      <c r="A1586" s="2">
        <v>1585</v>
      </c>
      <c r="B1586" s="2" t="s">
        <v>9</v>
      </c>
      <c r="C1586" s="2">
        <v>2</v>
      </c>
      <c r="D1586" s="2">
        <v>1</v>
      </c>
      <c r="E1586" s="2">
        <v>1</v>
      </c>
      <c r="F1586" s="2" t="s">
        <v>44</v>
      </c>
      <c r="G1586" s="2" t="s">
        <v>34</v>
      </c>
      <c r="H1586" s="2" t="s">
        <v>11</v>
      </c>
      <c r="I1586" s="2">
        <v>8476310</v>
      </c>
      <c r="J1586" s="2" t="s">
        <v>141</v>
      </c>
      <c r="K1586" s="2" t="s">
        <v>142</v>
      </c>
    </row>
    <row r="1587" spans="1:11" x14ac:dyDescent="0.2">
      <c r="A1587" s="2">
        <v>1586</v>
      </c>
      <c r="B1587" s="4" t="s">
        <v>77</v>
      </c>
      <c r="C1587" s="4">
        <v>1</v>
      </c>
      <c r="D1587" s="4">
        <v>1</v>
      </c>
      <c r="E1587" s="4">
        <v>0</v>
      </c>
      <c r="F1587" s="4" t="s">
        <v>25</v>
      </c>
      <c r="G1587" s="4">
        <v>0</v>
      </c>
      <c r="H1587" s="4" t="s">
        <v>11</v>
      </c>
      <c r="I1587" s="4">
        <v>220606832</v>
      </c>
      <c r="J1587" s="4" t="s">
        <v>153</v>
      </c>
      <c r="K1587" s="4" t="s">
        <v>154</v>
      </c>
    </row>
    <row r="1588" spans="1:11" x14ac:dyDescent="0.2">
      <c r="A1588" s="2">
        <v>1587</v>
      </c>
      <c r="B1588" s="2" t="s">
        <v>64</v>
      </c>
      <c r="C1588" s="2">
        <v>1</v>
      </c>
      <c r="D1588" s="2">
        <v>1</v>
      </c>
      <c r="E1588" s="2">
        <v>0</v>
      </c>
      <c r="F1588" s="2" t="s">
        <v>25</v>
      </c>
      <c r="G1588" s="2">
        <v>0</v>
      </c>
      <c r="H1588" s="2" t="s">
        <v>11</v>
      </c>
      <c r="I1588" s="2">
        <v>11223769</v>
      </c>
      <c r="J1588" s="2" t="s">
        <v>817</v>
      </c>
      <c r="K1588" s="2" t="s">
        <v>818</v>
      </c>
    </row>
    <row r="1589" spans="1:11" x14ac:dyDescent="0.2">
      <c r="A1589" s="2">
        <v>1588</v>
      </c>
      <c r="B1589" s="2" t="s">
        <v>50</v>
      </c>
      <c r="C1589" s="2">
        <v>1</v>
      </c>
      <c r="D1589" s="2">
        <v>0</v>
      </c>
      <c r="E1589" s="2">
        <v>1</v>
      </c>
      <c r="F1589" s="2">
        <v>0</v>
      </c>
      <c r="G1589" s="2" t="s">
        <v>34</v>
      </c>
      <c r="H1589" s="2" t="s">
        <v>11</v>
      </c>
      <c r="I1589" s="2">
        <v>6000000</v>
      </c>
      <c r="J1589" s="2" t="s">
        <v>45</v>
      </c>
      <c r="K1589" s="2" t="s">
        <v>46</v>
      </c>
    </row>
    <row r="1590" spans="1:11" x14ac:dyDescent="0.2">
      <c r="A1590" s="2">
        <v>1589</v>
      </c>
      <c r="B1590" s="2" t="s">
        <v>212</v>
      </c>
      <c r="C1590" s="2">
        <v>0</v>
      </c>
      <c r="D1590" s="2">
        <v>0</v>
      </c>
      <c r="E1590" s="2">
        <v>0</v>
      </c>
      <c r="F1590" s="2">
        <v>0</v>
      </c>
      <c r="G1590" s="2">
        <v>0</v>
      </c>
      <c r="H1590" s="2" t="s">
        <v>11</v>
      </c>
      <c r="I1590" s="2">
        <v>4949285</v>
      </c>
      <c r="J1590" s="2" t="s">
        <v>279</v>
      </c>
      <c r="K1590" s="2" t="s">
        <v>280</v>
      </c>
    </row>
    <row r="1591" spans="1:11" x14ac:dyDescent="0.2">
      <c r="A1591" s="2">
        <v>1590</v>
      </c>
      <c r="B1591" s="2" t="s">
        <v>85</v>
      </c>
      <c r="C1591" s="2">
        <v>1</v>
      </c>
      <c r="D1591" s="2">
        <v>1</v>
      </c>
      <c r="E1591" s="2">
        <v>0</v>
      </c>
      <c r="F1591" s="2" t="s">
        <v>93</v>
      </c>
      <c r="G1591" s="2">
        <v>0</v>
      </c>
      <c r="H1591" s="2" t="s">
        <v>11</v>
      </c>
      <c r="I1591" s="2">
        <v>4164938</v>
      </c>
      <c r="J1591" s="2" t="s">
        <v>3590</v>
      </c>
      <c r="K1591" s="2" t="s">
        <v>3591</v>
      </c>
    </row>
    <row r="1592" spans="1:11" x14ac:dyDescent="0.2">
      <c r="A1592" s="2">
        <v>1591</v>
      </c>
      <c r="B1592" s="2" t="s">
        <v>85</v>
      </c>
      <c r="C1592" s="2">
        <v>2</v>
      </c>
      <c r="D1592" s="2">
        <v>1</v>
      </c>
      <c r="E1592" s="2">
        <v>1</v>
      </c>
      <c r="F1592" s="2" t="s">
        <v>44</v>
      </c>
      <c r="G1592" s="2" t="s">
        <v>34</v>
      </c>
      <c r="H1592" s="2" t="s">
        <v>11</v>
      </c>
      <c r="I1592" s="2">
        <v>9214335</v>
      </c>
      <c r="J1592" s="2" t="s">
        <v>141</v>
      </c>
      <c r="K1592" s="2" t="s">
        <v>142</v>
      </c>
    </row>
    <row r="1593" spans="1:11" x14ac:dyDescent="0.2">
      <c r="A1593" s="2">
        <v>1592</v>
      </c>
      <c r="B1593" s="2" t="s">
        <v>64</v>
      </c>
      <c r="C1593" s="2">
        <v>2</v>
      </c>
      <c r="D1593" s="2">
        <v>1</v>
      </c>
      <c r="E1593" s="2">
        <v>1</v>
      </c>
      <c r="F1593" s="2" t="s">
        <v>44</v>
      </c>
      <c r="G1593" s="2" t="s">
        <v>34</v>
      </c>
      <c r="H1593" s="2" t="s">
        <v>11</v>
      </c>
      <c r="I1593" s="2">
        <v>11691990</v>
      </c>
      <c r="J1593" s="2" t="s">
        <v>363</v>
      </c>
      <c r="K1593" s="2" t="s">
        <v>364</v>
      </c>
    </row>
    <row r="1594" spans="1:11" x14ac:dyDescent="0.2">
      <c r="A1594" s="2">
        <v>1593</v>
      </c>
      <c r="B1594" s="2" t="s">
        <v>99</v>
      </c>
      <c r="C1594" s="2">
        <v>2</v>
      </c>
      <c r="D1594" s="2">
        <v>1</v>
      </c>
      <c r="E1594" s="2">
        <v>1</v>
      </c>
      <c r="F1594" s="2" t="s">
        <v>106</v>
      </c>
      <c r="G1594" s="2" t="s">
        <v>34</v>
      </c>
      <c r="H1594" s="2" t="s">
        <v>11</v>
      </c>
      <c r="I1594" s="2">
        <v>11195927</v>
      </c>
      <c r="J1594" s="2" t="s">
        <v>45</v>
      </c>
      <c r="K1594" s="2" t="s">
        <v>46</v>
      </c>
    </row>
    <row r="1595" spans="1:11" x14ac:dyDescent="0.2">
      <c r="A1595" s="2">
        <v>1594</v>
      </c>
      <c r="B1595" s="2" t="s">
        <v>77</v>
      </c>
      <c r="C1595" s="2">
        <v>2</v>
      </c>
      <c r="D1595" s="2">
        <v>0</v>
      </c>
      <c r="E1595" s="2">
        <v>2</v>
      </c>
      <c r="F1595" s="2">
        <v>0</v>
      </c>
      <c r="G1595" s="2" t="s">
        <v>345</v>
      </c>
      <c r="H1595" s="2" t="s">
        <v>26</v>
      </c>
      <c r="I1595" s="2">
        <v>8015614</v>
      </c>
      <c r="J1595" s="2" t="s">
        <v>1208</v>
      </c>
      <c r="K1595" s="2" t="s">
        <v>1209</v>
      </c>
    </row>
    <row r="1596" spans="1:11" x14ac:dyDescent="0.2">
      <c r="A1596" s="2">
        <v>1595</v>
      </c>
      <c r="B1596" s="2" t="s">
        <v>64</v>
      </c>
      <c r="C1596" s="2">
        <v>1</v>
      </c>
      <c r="D1596" s="2">
        <v>1</v>
      </c>
      <c r="E1596" s="2">
        <v>0</v>
      </c>
      <c r="F1596" s="2" t="s">
        <v>25</v>
      </c>
      <c r="G1596" s="2">
        <v>0</v>
      </c>
      <c r="H1596" s="2" t="s">
        <v>11</v>
      </c>
      <c r="I1596" s="2">
        <v>3583291</v>
      </c>
      <c r="J1596" s="2" t="s">
        <v>58</v>
      </c>
      <c r="K1596" s="2" t="s">
        <v>59</v>
      </c>
    </row>
    <row r="1597" spans="1:11" x14ac:dyDescent="0.2">
      <c r="A1597" s="2">
        <v>1596</v>
      </c>
      <c r="B1597" s="2" t="s">
        <v>92</v>
      </c>
      <c r="C1597" s="2">
        <v>1</v>
      </c>
      <c r="D1597" s="2">
        <v>1</v>
      </c>
      <c r="E1597" s="2">
        <v>0</v>
      </c>
      <c r="F1597" s="2" t="s">
        <v>25</v>
      </c>
      <c r="G1597" s="2">
        <v>0</v>
      </c>
      <c r="H1597" s="2" t="s">
        <v>11</v>
      </c>
      <c r="I1597" s="2">
        <v>18214562</v>
      </c>
      <c r="J1597" s="2" t="s">
        <v>94</v>
      </c>
      <c r="K1597" s="2" t="s">
        <v>95</v>
      </c>
    </row>
    <row r="1598" spans="1:11" x14ac:dyDescent="0.2">
      <c r="A1598" s="2">
        <v>1597</v>
      </c>
      <c r="B1598" s="2" t="s">
        <v>9</v>
      </c>
      <c r="C1598" s="2">
        <v>1</v>
      </c>
      <c r="D1598" s="2">
        <v>0</v>
      </c>
      <c r="E1598" s="2">
        <v>1</v>
      </c>
      <c r="F1598" s="2">
        <v>0</v>
      </c>
      <c r="G1598" s="2" t="s">
        <v>159</v>
      </c>
      <c r="H1598" s="2" t="s">
        <v>26</v>
      </c>
      <c r="I1598" s="2">
        <v>6431135</v>
      </c>
      <c r="J1598" s="2" t="s">
        <v>1194</v>
      </c>
      <c r="K1598" s="2" t="s">
        <v>1195</v>
      </c>
    </row>
    <row r="1599" spans="1:11" x14ac:dyDescent="0.2">
      <c r="A1599" s="2">
        <v>1598</v>
      </c>
      <c r="B1599" s="2" t="s">
        <v>105</v>
      </c>
      <c r="C1599" s="2">
        <v>2</v>
      </c>
      <c r="D1599" s="2">
        <v>1</v>
      </c>
      <c r="E1599" s="2">
        <v>1</v>
      </c>
      <c r="F1599" s="2" t="s">
        <v>123</v>
      </c>
      <c r="G1599" s="2" t="s">
        <v>124</v>
      </c>
      <c r="H1599" s="2" t="s">
        <v>11</v>
      </c>
      <c r="I1599" s="2">
        <v>7653400</v>
      </c>
      <c r="J1599" s="2" t="s">
        <v>125</v>
      </c>
      <c r="K1599" s="2" t="s">
        <v>126</v>
      </c>
    </row>
    <row r="1600" spans="1:11" x14ac:dyDescent="0.2">
      <c r="A1600" s="2">
        <v>1599</v>
      </c>
      <c r="B1600" s="2" t="s">
        <v>9</v>
      </c>
      <c r="C1600" s="2">
        <v>1</v>
      </c>
      <c r="D1600" s="2">
        <v>0</v>
      </c>
      <c r="E1600" s="2">
        <v>1</v>
      </c>
      <c r="F1600" s="2">
        <v>0</v>
      </c>
      <c r="G1600" s="2" t="s">
        <v>159</v>
      </c>
      <c r="H1600" s="2" t="s">
        <v>26</v>
      </c>
      <c r="I1600" s="2">
        <v>28050180</v>
      </c>
      <c r="J1600" s="2" t="s">
        <v>1124</v>
      </c>
      <c r="K1600" s="2" t="s">
        <v>1125</v>
      </c>
    </row>
    <row r="1601" spans="1:11" x14ac:dyDescent="0.2">
      <c r="A1601" s="2">
        <v>1600</v>
      </c>
      <c r="B1601" s="2" t="s">
        <v>77</v>
      </c>
      <c r="C1601" s="2">
        <v>1</v>
      </c>
      <c r="D1601" s="2">
        <v>1</v>
      </c>
      <c r="E1601" s="2">
        <v>0</v>
      </c>
      <c r="F1601" s="2" t="s">
        <v>65</v>
      </c>
      <c r="G1601" s="2">
        <v>0</v>
      </c>
      <c r="H1601" s="2" t="s">
        <v>11</v>
      </c>
      <c r="I1601" s="2">
        <v>2541859</v>
      </c>
      <c r="J1601" s="2" t="s">
        <v>66</v>
      </c>
      <c r="K1601" s="2" t="s">
        <v>67</v>
      </c>
    </row>
    <row r="1602" spans="1:11" x14ac:dyDescent="0.2">
      <c r="A1602" s="2">
        <v>1601</v>
      </c>
      <c r="B1602" s="2" t="s">
        <v>117</v>
      </c>
      <c r="C1602" s="2">
        <v>1</v>
      </c>
      <c r="D1602" s="2">
        <v>1</v>
      </c>
      <c r="E1602" s="2">
        <v>0</v>
      </c>
      <c r="F1602" s="2" t="s">
        <v>351</v>
      </c>
      <c r="G1602" s="2">
        <v>0</v>
      </c>
      <c r="H1602" s="2" t="s">
        <v>11</v>
      </c>
      <c r="I1602" s="2">
        <v>10750725</v>
      </c>
      <c r="J1602" s="2" t="s">
        <v>743</v>
      </c>
      <c r="K1602" s="2" t="s">
        <v>744</v>
      </c>
    </row>
    <row r="1603" spans="1:11" x14ac:dyDescent="0.2">
      <c r="A1603" s="2">
        <v>1602</v>
      </c>
      <c r="B1603" s="2" t="s">
        <v>77</v>
      </c>
      <c r="C1603" s="2">
        <v>3</v>
      </c>
      <c r="D1603" s="2">
        <v>2</v>
      </c>
      <c r="E1603" s="2">
        <v>1</v>
      </c>
      <c r="F1603" s="2" t="s">
        <v>78</v>
      </c>
      <c r="G1603" s="2" t="s">
        <v>79</v>
      </c>
      <c r="H1603" s="2" t="s">
        <v>11</v>
      </c>
      <c r="I1603" s="2">
        <v>17496757</v>
      </c>
      <c r="J1603" s="2" t="s">
        <v>80</v>
      </c>
      <c r="K1603" s="2" t="s">
        <v>81</v>
      </c>
    </row>
    <row r="1604" spans="1:11" x14ac:dyDescent="0.2">
      <c r="A1604" s="2">
        <v>1603</v>
      </c>
      <c r="B1604" s="2" t="s">
        <v>85</v>
      </c>
      <c r="C1604" s="2">
        <v>2</v>
      </c>
      <c r="D1604" s="2">
        <v>1</v>
      </c>
      <c r="E1604" s="2">
        <v>1</v>
      </c>
      <c r="F1604" s="2" t="s">
        <v>123</v>
      </c>
      <c r="G1604" s="2" t="s">
        <v>124</v>
      </c>
      <c r="H1604" s="2" t="s">
        <v>11</v>
      </c>
      <c r="I1604" s="2">
        <v>6644501</v>
      </c>
      <c r="J1604" s="2" t="s">
        <v>125</v>
      </c>
      <c r="K1604" s="2" t="s">
        <v>126</v>
      </c>
    </row>
    <row r="1605" spans="1:11" x14ac:dyDescent="0.2">
      <c r="A1605" s="2">
        <v>1604</v>
      </c>
      <c r="B1605" s="2" t="s">
        <v>64</v>
      </c>
      <c r="C1605" s="2">
        <v>2</v>
      </c>
      <c r="D1605" s="2">
        <v>1</v>
      </c>
      <c r="E1605" s="2">
        <v>1</v>
      </c>
      <c r="F1605" s="2" t="s">
        <v>415</v>
      </c>
      <c r="G1605" s="2" t="s">
        <v>34</v>
      </c>
      <c r="H1605" s="2" t="s">
        <v>11</v>
      </c>
      <c r="I1605" s="2">
        <v>4500000</v>
      </c>
      <c r="J1605" s="2" t="s">
        <v>416</v>
      </c>
      <c r="K1605" s="2" t="s">
        <v>417</v>
      </c>
    </row>
    <row r="1606" spans="1:11" x14ac:dyDescent="0.2">
      <c r="A1606" s="2">
        <v>1605</v>
      </c>
      <c r="B1606" s="2" t="s">
        <v>99</v>
      </c>
      <c r="C1606" s="2">
        <v>1</v>
      </c>
      <c r="D1606" s="2">
        <v>1</v>
      </c>
      <c r="E1606" s="2">
        <v>0</v>
      </c>
      <c r="F1606" s="2" t="s">
        <v>2336</v>
      </c>
      <c r="G1606" s="2">
        <v>0</v>
      </c>
      <c r="H1606" s="2" t="s">
        <v>11</v>
      </c>
      <c r="I1606" s="2">
        <v>8664139</v>
      </c>
      <c r="J1606" s="2" t="s">
        <v>4977</v>
      </c>
      <c r="K1606" s="2" t="s">
        <v>4978</v>
      </c>
    </row>
    <row r="1607" spans="1:11" x14ac:dyDescent="0.2">
      <c r="A1607" s="2">
        <v>1606</v>
      </c>
      <c r="B1607" s="2" t="s">
        <v>17</v>
      </c>
      <c r="C1607" s="2">
        <v>1</v>
      </c>
      <c r="D1607" s="2">
        <v>1</v>
      </c>
      <c r="E1607" s="2">
        <v>0</v>
      </c>
      <c r="F1607" s="2" t="s">
        <v>25</v>
      </c>
      <c r="G1607" s="2">
        <v>0</v>
      </c>
      <c r="H1607" s="2" t="s">
        <v>11</v>
      </c>
      <c r="I1607" s="2">
        <v>10216149</v>
      </c>
      <c r="J1607" s="2" t="s">
        <v>4982</v>
      </c>
      <c r="K1607" s="2" t="s">
        <v>4983</v>
      </c>
    </row>
    <row r="1608" spans="1:11" x14ac:dyDescent="0.2">
      <c r="A1608" s="2">
        <v>1607</v>
      </c>
      <c r="B1608" s="2" t="s">
        <v>117</v>
      </c>
      <c r="C1608" s="2">
        <v>2</v>
      </c>
      <c r="D1608" s="2">
        <v>1</v>
      </c>
      <c r="E1608" s="2">
        <v>1</v>
      </c>
      <c r="F1608" s="2" t="s">
        <v>106</v>
      </c>
      <c r="G1608" s="2" t="s">
        <v>34</v>
      </c>
      <c r="H1608" s="2" t="s">
        <v>11</v>
      </c>
      <c r="I1608" s="2">
        <v>6594903</v>
      </c>
      <c r="J1608" s="2" t="s">
        <v>545</v>
      </c>
      <c r="K1608" s="2" t="s">
        <v>546</v>
      </c>
    </row>
    <row r="1609" spans="1:11" x14ac:dyDescent="0.2">
      <c r="A1609" s="2">
        <v>1608</v>
      </c>
      <c r="B1609" s="2" t="s">
        <v>117</v>
      </c>
      <c r="C1609" s="2">
        <v>2</v>
      </c>
      <c r="D1609" s="2">
        <v>1</v>
      </c>
      <c r="E1609" s="2">
        <v>1</v>
      </c>
      <c r="F1609" s="2" t="s">
        <v>44</v>
      </c>
      <c r="G1609" s="2" t="s">
        <v>34</v>
      </c>
      <c r="H1609" s="2" t="s">
        <v>11</v>
      </c>
      <c r="I1609" s="2">
        <v>4712063</v>
      </c>
      <c r="J1609" s="2" t="s">
        <v>669</v>
      </c>
      <c r="K1609" s="2" t="s">
        <v>670</v>
      </c>
    </row>
    <row r="1610" spans="1:11" x14ac:dyDescent="0.2">
      <c r="A1610" s="2">
        <v>1609</v>
      </c>
      <c r="B1610" s="2" t="s">
        <v>117</v>
      </c>
      <c r="C1610" s="2">
        <v>2</v>
      </c>
      <c r="D1610" s="2">
        <v>1</v>
      </c>
      <c r="E1610" s="2">
        <v>1</v>
      </c>
      <c r="F1610" s="2" t="s">
        <v>123</v>
      </c>
      <c r="G1610" s="2" t="s">
        <v>124</v>
      </c>
      <c r="H1610" s="2" t="s">
        <v>11</v>
      </c>
      <c r="I1610" s="2">
        <v>16094756</v>
      </c>
      <c r="J1610" s="2" t="s">
        <v>1291</v>
      </c>
      <c r="K1610" s="2" t="s">
        <v>1292</v>
      </c>
    </row>
    <row r="1611" spans="1:11" x14ac:dyDescent="0.2">
      <c r="A1611" s="2">
        <v>1610</v>
      </c>
      <c r="B1611" s="2" t="s">
        <v>117</v>
      </c>
      <c r="C1611" s="2">
        <v>2</v>
      </c>
      <c r="D1611" s="2">
        <v>1</v>
      </c>
      <c r="E1611" s="2">
        <v>1</v>
      </c>
      <c r="F1611" s="2" t="s">
        <v>44</v>
      </c>
      <c r="G1611" s="2" t="s">
        <v>34</v>
      </c>
      <c r="H1611" s="2" t="s">
        <v>11</v>
      </c>
      <c r="I1611" s="2">
        <v>3394348</v>
      </c>
      <c r="J1611" s="2" t="s">
        <v>141</v>
      </c>
      <c r="K1611" s="2" t="s">
        <v>142</v>
      </c>
    </row>
    <row r="1612" spans="1:11" x14ac:dyDescent="0.2">
      <c r="A1612" s="2">
        <v>1611</v>
      </c>
      <c r="B1612" s="2" t="s">
        <v>117</v>
      </c>
      <c r="C1612" s="2">
        <v>1</v>
      </c>
      <c r="D1612" s="2">
        <v>0</v>
      </c>
      <c r="E1612" s="2">
        <v>1</v>
      </c>
      <c r="F1612" s="2">
        <v>0</v>
      </c>
      <c r="G1612" s="2" t="s">
        <v>654</v>
      </c>
      <c r="H1612" s="2" t="s">
        <v>26</v>
      </c>
      <c r="I1612" s="2">
        <v>6250000</v>
      </c>
      <c r="J1612" s="2" t="s">
        <v>401</v>
      </c>
      <c r="K1612" s="2" t="s">
        <v>402</v>
      </c>
    </row>
    <row r="1613" spans="1:11" x14ac:dyDescent="0.2">
      <c r="A1613" s="2">
        <v>1612</v>
      </c>
      <c r="B1613" s="2" t="s">
        <v>9</v>
      </c>
      <c r="C1613" s="2">
        <v>2</v>
      </c>
      <c r="D1613" s="2">
        <v>1</v>
      </c>
      <c r="E1613" s="2">
        <v>1</v>
      </c>
      <c r="F1613" s="2" t="s">
        <v>44</v>
      </c>
      <c r="G1613" s="2" t="s">
        <v>34</v>
      </c>
      <c r="H1613" s="2" t="s">
        <v>11</v>
      </c>
      <c r="I1613" s="2">
        <v>6804398</v>
      </c>
      <c r="J1613" s="2" t="s">
        <v>141</v>
      </c>
      <c r="K1613" s="2" t="s">
        <v>142</v>
      </c>
    </row>
    <row r="1614" spans="1:11" x14ac:dyDescent="0.2">
      <c r="A1614" s="2">
        <v>1613</v>
      </c>
      <c r="B1614" s="2" t="s">
        <v>9</v>
      </c>
      <c r="C1614" s="2">
        <v>1</v>
      </c>
      <c r="D1614" s="2">
        <v>1</v>
      </c>
      <c r="E1614" s="2">
        <v>0</v>
      </c>
      <c r="F1614" s="2" t="s">
        <v>123</v>
      </c>
      <c r="G1614" s="2">
        <v>0</v>
      </c>
      <c r="H1614" s="2" t="s">
        <v>26</v>
      </c>
      <c r="I1614" s="2">
        <v>10064433</v>
      </c>
      <c r="J1614" s="2" t="s">
        <v>1437</v>
      </c>
      <c r="K1614" s="2" t="s">
        <v>1438</v>
      </c>
    </row>
    <row r="1615" spans="1:11" x14ac:dyDescent="0.2">
      <c r="A1615" s="2">
        <v>1614</v>
      </c>
      <c r="B1615" s="2" t="s">
        <v>17</v>
      </c>
      <c r="C1615" s="2">
        <v>3</v>
      </c>
      <c r="D1615" s="2">
        <v>2</v>
      </c>
      <c r="E1615" s="2">
        <v>1</v>
      </c>
      <c r="F1615" s="2" t="s">
        <v>78</v>
      </c>
      <c r="G1615" s="2" t="s">
        <v>79</v>
      </c>
      <c r="H1615" s="2" t="s">
        <v>11</v>
      </c>
      <c r="I1615" s="2">
        <v>4741589</v>
      </c>
      <c r="J1615" s="2" t="s">
        <v>80</v>
      </c>
      <c r="K1615" s="2" t="s">
        <v>81</v>
      </c>
    </row>
    <row r="1616" spans="1:11" x14ac:dyDescent="0.2">
      <c r="A1616" s="2">
        <v>1615</v>
      </c>
      <c r="B1616" s="2" t="s">
        <v>9</v>
      </c>
      <c r="C1616" s="2">
        <v>1</v>
      </c>
      <c r="D1616" s="2">
        <v>0</v>
      </c>
      <c r="E1616" s="2">
        <v>1</v>
      </c>
      <c r="F1616" s="2">
        <v>0</v>
      </c>
      <c r="G1616" s="2" t="s">
        <v>52</v>
      </c>
      <c r="H1616" s="2" t="s">
        <v>26</v>
      </c>
      <c r="I1616" s="2">
        <v>5856975</v>
      </c>
      <c r="J1616" s="2" t="s">
        <v>144</v>
      </c>
      <c r="K1616" s="2" t="s">
        <v>145</v>
      </c>
    </row>
    <row r="1617" spans="1:11" x14ac:dyDescent="0.2">
      <c r="A1617" s="2">
        <v>1616</v>
      </c>
      <c r="B1617" s="2" t="s">
        <v>9</v>
      </c>
      <c r="C1617" s="2">
        <v>1</v>
      </c>
      <c r="D1617" s="2">
        <v>1</v>
      </c>
      <c r="E1617" s="2">
        <v>0</v>
      </c>
      <c r="F1617" s="2" t="s">
        <v>1329</v>
      </c>
      <c r="G1617" s="2">
        <v>0</v>
      </c>
      <c r="H1617" s="2" t="s">
        <v>11</v>
      </c>
      <c r="I1617" s="2">
        <v>3438678</v>
      </c>
      <c r="J1617" s="2" t="s">
        <v>479</v>
      </c>
      <c r="K1617" s="2" t="s">
        <v>480</v>
      </c>
    </row>
    <row r="1618" spans="1:11" x14ac:dyDescent="0.2">
      <c r="A1618" s="2">
        <v>1617</v>
      </c>
      <c r="B1618" s="2" t="s">
        <v>9</v>
      </c>
      <c r="C1618" s="2">
        <v>2</v>
      </c>
      <c r="D1618" s="2">
        <v>1</v>
      </c>
      <c r="E1618" s="2">
        <v>1</v>
      </c>
      <c r="F1618" s="2" t="s">
        <v>341</v>
      </c>
      <c r="G1618" s="2" t="s">
        <v>34</v>
      </c>
      <c r="H1618" s="2" t="s">
        <v>11</v>
      </c>
      <c r="I1618" s="2">
        <v>26852487</v>
      </c>
      <c r="J1618" s="2" t="s">
        <v>706</v>
      </c>
      <c r="K1618" s="2" t="s">
        <v>707</v>
      </c>
    </row>
    <row r="1619" spans="1:11" x14ac:dyDescent="0.2">
      <c r="A1619" s="2">
        <v>1618</v>
      </c>
      <c r="B1619" s="2" t="s">
        <v>212</v>
      </c>
      <c r="C1619" s="2">
        <v>0</v>
      </c>
      <c r="D1619" s="2">
        <v>0</v>
      </c>
      <c r="E1619" s="2">
        <v>0</v>
      </c>
      <c r="F1619" s="2">
        <v>0</v>
      </c>
      <c r="G1619" s="2">
        <v>0</v>
      </c>
      <c r="H1619" s="2" t="s">
        <v>11</v>
      </c>
      <c r="I1619" s="2">
        <v>8153055</v>
      </c>
      <c r="J1619" s="2" t="s">
        <v>2649</v>
      </c>
      <c r="K1619" s="2" t="s">
        <v>2650</v>
      </c>
    </row>
    <row r="1620" spans="1:11" x14ac:dyDescent="0.2">
      <c r="A1620" s="2">
        <v>1619</v>
      </c>
      <c r="B1620" s="2" t="s">
        <v>85</v>
      </c>
      <c r="C1620" s="2">
        <v>2</v>
      </c>
      <c r="D1620" s="2">
        <v>1</v>
      </c>
      <c r="E1620" s="2">
        <v>1</v>
      </c>
      <c r="F1620" s="2" t="s">
        <v>337</v>
      </c>
      <c r="G1620" s="2" t="s">
        <v>34</v>
      </c>
      <c r="H1620" s="2" t="s">
        <v>11</v>
      </c>
      <c r="I1620" s="2">
        <v>8090567</v>
      </c>
      <c r="J1620" s="2" t="s">
        <v>144</v>
      </c>
      <c r="K1620" s="2" t="s">
        <v>145</v>
      </c>
    </row>
    <row r="1621" spans="1:11" x14ac:dyDescent="0.2">
      <c r="A1621" s="2">
        <v>1620</v>
      </c>
      <c r="B1621" s="2" t="s">
        <v>32</v>
      </c>
      <c r="C1621" s="2">
        <v>2</v>
      </c>
      <c r="D1621" s="2">
        <v>1</v>
      </c>
      <c r="E1621" s="2">
        <v>1</v>
      </c>
      <c r="F1621" s="2" t="s">
        <v>44</v>
      </c>
      <c r="G1621" s="2" t="s">
        <v>34</v>
      </c>
      <c r="H1621" s="2" t="s">
        <v>11</v>
      </c>
      <c r="I1621" s="2">
        <v>6216137</v>
      </c>
      <c r="J1621" s="2" t="s">
        <v>141</v>
      </c>
      <c r="K1621" s="2" t="s">
        <v>142</v>
      </c>
    </row>
    <row r="1622" spans="1:11" x14ac:dyDescent="0.2">
      <c r="A1622" s="2">
        <v>1621</v>
      </c>
      <c r="B1622" s="2" t="s">
        <v>9</v>
      </c>
      <c r="C1622" s="2">
        <v>2</v>
      </c>
      <c r="D1622" s="2">
        <v>1</v>
      </c>
      <c r="E1622" s="2">
        <v>1</v>
      </c>
      <c r="F1622" s="2" t="s">
        <v>467</v>
      </c>
      <c r="G1622" s="2" t="s">
        <v>34</v>
      </c>
      <c r="H1622" s="2" t="s">
        <v>11</v>
      </c>
      <c r="I1622" s="2">
        <v>3488151</v>
      </c>
      <c r="J1622" s="2" t="s">
        <v>141</v>
      </c>
      <c r="K1622" s="2" t="s">
        <v>142</v>
      </c>
    </row>
    <row r="1623" spans="1:11" x14ac:dyDescent="0.2">
      <c r="A1623" s="2">
        <v>1622</v>
      </c>
      <c r="B1623" s="2" t="s">
        <v>9</v>
      </c>
      <c r="C1623" s="2">
        <v>1</v>
      </c>
      <c r="D1623" s="2">
        <v>0</v>
      </c>
      <c r="E1623" s="2">
        <v>1</v>
      </c>
      <c r="F1623" s="2">
        <v>0</v>
      </c>
      <c r="G1623" s="2" t="s">
        <v>206</v>
      </c>
      <c r="H1623" s="2" t="s">
        <v>26</v>
      </c>
      <c r="I1623" s="2">
        <v>7100055</v>
      </c>
      <c r="J1623" s="2" t="s">
        <v>1124</v>
      </c>
      <c r="K1623" s="2" t="s">
        <v>1125</v>
      </c>
    </row>
    <row r="1624" spans="1:11" x14ac:dyDescent="0.2">
      <c r="A1624" s="2">
        <v>1623</v>
      </c>
      <c r="B1624" s="2" t="s">
        <v>9</v>
      </c>
      <c r="C1624" s="2">
        <v>1</v>
      </c>
      <c r="D1624" s="2">
        <v>1</v>
      </c>
      <c r="E1624" s="2">
        <v>0</v>
      </c>
      <c r="F1624" s="2" t="s">
        <v>65</v>
      </c>
      <c r="G1624" s="2">
        <v>0</v>
      </c>
      <c r="H1624" s="2" t="s">
        <v>11</v>
      </c>
      <c r="I1624" s="2">
        <v>10539212</v>
      </c>
      <c r="J1624" s="2" t="s">
        <v>66</v>
      </c>
      <c r="K1624" s="2" t="s">
        <v>67</v>
      </c>
    </row>
    <row r="1625" spans="1:11" x14ac:dyDescent="0.2">
      <c r="A1625" s="2">
        <v>1624</v>
      </c>
      <c r="B1625" s="2" t="s">
        <v>99</v>
      </c>
      <c r="C1625" s="2">
        <v>2</v>
      </c>
      <c r="D1625" s="2">
        <v>1</v>
      </c>
      <c r="E1625" s="2">
        <v>1</v>
      </c>
      <c r="F1625" s="2" t="s">
        <v>467</v>
      </c>
      <c r="G1625" s="2" t="s">
        <v>34</v>
      </c>
      <c r="H1625" s="2" t="s">
        <v>11</v>
      </c>
      <c r="I1625" s="2">
        <v>2700240</v>
      </c>
      <c r="J1625" s="2" t="s">
        <v>5034</v>
      </c>
      <c r="K1625" s="2" t="s">
        <v>5035</v>
      </c>
    </row>
    <row r="1626" spans="1:11" x14ac:dyDescent="0.2">
      <c r="A1626" s="2">
        <v>1625</v>
      </c>
      <c r="B1626" s="2" t="s">
        <v>212</v>
      </c>
      <c r="C1626" s="2">
        <v>1</v>
      </c>
      <c r="D1626" s="2">
        <v>1</v>
      </c>
      <c r="E1626" s="2">
        <v>0</v>
      </c>
      <c r="F1626" s="2" t="s">
        <v>25</v>
      </c>
      <c r="G1626" s="2">
        <v>0</v>
      </c>
      <c r="H1626" s="2" t="s">
        <v>11</v>
      </c>
      <c r="I1626" s="2">
        <v>15352671</v>
      </c>
      <c r="J1626" s="2" t="s">
        <v>153</v>
      </c>
      <c r="K1626" s="2" t="s">
        <v>154</v>
      </c>
    </row>
    <row r="1627" spans="1:11" x14ac:dyDescent="0.2">
      <c r="A1627" s="2">
        <v>1626</v>
      </c>
      <c r="B1627" s="2" t="s">
        <v>9</v>
      </c>
      <c r="C1627" s="2">
        <v>2</v>
      </c>
      <c r="D1627" s="2">
        <v>0</v>
      </c>
      <c r="E1627" s="2">
        <v>2</v>
      </c>
      <c r="F1627" s="2">
        <v>0</v>
      </c>
      <c r="G1627" s="2" t="s">
        <v>1252</v>
      </c>
      <c r="H1627" s="2" t="s">
        <v>11</v>
      </c>
      <c r="I1627" s="2">
        <v>10998270</v>
      </c>
      <c r="J1627" s="2" t="s">
        <v>1947</v>
      </c>
      <c r="K1627" s="2" t="s">
        <v>1948</v>
      </c>
    </row>
    <row r="1628" spans="1:11" x14ac:dyDescent="0.2">
      <c r="A1628" s="2">
        <v>1627</v>
      </c>
      <c r="B1628" s="2" t="s">
        <v>9</v>
      </c>
      <c r="C1628" s="2">
        <v>3</v>
      </c>
      <c r="D1628" s="2">
        <v>2</v>
      </c>
      <c r="E1628" s="2">
        <v>1</v>
      </c>
      <c r="F1628" s="2" t="s">
        <v>2110</v>
      </c>
      <c r="G1628" s="2" t="s">
        <v>34</v>
      </c>
      <c r="H1628" s="2" t="s">
        <v>11</v>
      </c>
      <c r="I1628" s="2">
        <v>6504037</v>
      </c>
      <c r="J1628" s="2" t="s">
        <v>131</v>
      </c>
      <c r="K1628" s="2" t="s">
        <v>132</v>
      </c>
    </row>
    <row r="1629" spans="1:11" x14ac:dyDescent="0.2">
      <c r="A1629" s="2">
        <v>1628</v>
      </c>
      <c r="B1629" s="2" t="s">
        <v>17</v>
      </c>
      <c r="C1629" s="2">
        <v>3</v>
      </c>
      <c r="D1629" s="2">
        <v>2</v>
      </c>
      <c r="E1629" s="2">
        <v>1</v>
      </c>
      <c r="F1629" s="2" t="s">
        <v>40</v>
      </c>
      <c r="G1629" s="2" t="s">
        <v>34</v>
      </c>
      <c r="H1629" s="2" t="s">
        <v>11</v>
      </c>
      <c r="I1629" s="2">
        <v>4986501</v>
      </c>
      <c r="J1629" s="2" t="s">
        <v>706</v>
      </c>
      <c r="K1629" s="2" t="s">
        <v>707</v>
      </c>
    </row>
    <row r="1630" spans="1:11" x14ac:dyDescent="0.2">
      <c r="A1630" s="2">
        <v>1629</v>
      </c>
      <c r="B1630" s="2" t="s">
        <v>64</v>
      </c>
      <c r="C1630" s="2">
        <v>2</v>
      </c>
      <c r="D1630" s="2">
        <v>1</v>
      </c>
      <c r="E1630" s="2">
        <v>1</v>
      </c>
      <c r="F1630" s="2" t="s">
        <v>5049</v>
      </c>
      <c r="G1630" s="2" t="s">
        <v>34</v>
      </c>
      <c r="H1630" s="2" t="s">
        <v>11</v>
      </c>
      <c r="I1630" s="2">
        <v>5907987</v>
      </c>
      <c r="J1630" s="2" t="s">
        <v>5050</v>
      </c>
      <c r="K1630" s="2" t="s">
        <v>5051</v>
      </c>
    </row>
    <row r="1631" spans="1:11" x14ac:dyDescent="0.2">
      <c r="A1631" s="2">
        <v>1630</v>
      </c>
      <c r="B1631" s="2" t="s">
        <v>117</v>
      </c>
      <c r="C1631" s="2">
        <v>1</v>
      </c>
      <c r="D1631" s="2">
        <v>0</v>
      </c>
      <c r="E1631" s="2">
        <v>1</v>
      </c>
      <c r="F1631" s="2">
        <v>0</v>
      </c>
      <c r="G1631" s="2" t="s">
        <v>52</v>
      </c>
      <c r="H1631" s="2" t="s">
        <v>26</v>
      </c>
      <c r="I1631" s="2">
        <v>5245469</v>
      </c>
      <c r="J1631" s="2" t="s">
        <v>5055</v>
      </c>
      <c r="K1631" s="2" t="s">
        <v>5056</v>
      </c>
    </row>
    <row r="1632" spans="1:11" x14ac:dyDescent="0.2">
      <c r="A1632" s="2">
        <v>1631</v>
      </c>
      <c r="B1632" s="2" t="s">
        <v>85</v>
      </c>
      <c r="C1632" s="2">
        <v>2</v>
      </c>
      <c r="D1632" s="2">
        <v>1</v>
      </c>
      <c r="E1632" s="2">
        <v>1</v>
      </c>
      <c r="F1632" s="2" t="s">
        <v>123</v>
      </c>
      <c r="G1632" s="2" t="s">
        <v>124</v>
      </c>
      <c r="H1632" s="2" t="s">
        <v>11</v>
      </c>
      <c r="I1632" s="2">
        <v>4490713</v>
      </c>
      <c r="J1632" s="2" t="s">
        <v>125</v>
      </c>
      <c r="K1632" s="2" t="s">
        <v>126</v>
      </c>
    </row>
    <row r="1633" spans="1:11" x14ac:dyDescent="0.2">
      <c r="A1633" s="2">
        <v>1632</v>
      </c>
      <c r="B1633" s="2" t="s">
        <v>64</v>
      </c>
      <c r="C1633" s="2">
        <v>2</v>
      </c>
      <c r="D1633" s="2">
        <v>1</v>
      </c>
      <c r="E1633" s="2">
        <v>1</v>
      </c>
      <c r="F1633" s="2" t="s">
        <v>123</v>
      </c>
      <c r="G1633" s="2" t="s">
        <v>124</v>
      </c>
      <c r="H1633" s="2" t="s">
        <v>11</v>
      </c>
      <c r="I1633" s="2">
        <v>3000000</v>
      </c>
      <c r="J1633" s="2" t="s">
        <v>125</v>
      </c>
      <c r="K1633" s="2" t="s">
        <v>126</v>
      </c>
    </row>
    <row r="1634" spans="1:11" x14ac:dyDescent="0.2">
      <c r="A1634" s="2">
        <v>1633</v>
      </c>
      <c r="B1634" s="2" t="s">
        <v>550</v>
      </c>
      <c r="C1634" s="2">
        <v>2</v>
      </c>
      <c r="D1634" s="2">
        <v>1</v>
      </c>
      <c r="E1634" s="2">
        <v>1</v>
      </c>
      <c r="F1634" s="2" t="s">
        <v>123</v>
      </c>
      <c r="G1634" s="2" t="s">
        <v>124</v>
      </c>
      <c r="H1634" s="2" t="s">
        <v>11</v>
      </c>
      <c r="I1634" s="2">
        <v>7705228</v>
      </c>
      <c r="J1634" s="2" t="s">
        <v>125</v>
      </c>
      <c r="K1634" s="2" t="s">
        <v>126</v>
      </c>
    </row>
    <row r="1635" spans="1:11" x14ac:dyDescent="0.2">
      <c r="A1635" s="2">
        <v>1634</v>
      </c>
      <c r="B1635" s="2" t="s">
        <v>17</v>
      </c>
      <c r="C1635" s="2">
        <v>2</v>
      </c>
      <c r="D1635" s="2">
        <v>1</v>
      </c>
      <c r="E1635" s="2">
        <v>1</v>
      </c>
      <c r="F1635" s="2" t="s">
        <v>123</v>
      </c>
      <c r="G1635" s="2" t="s">
        <v>124</v>
      </c>
      <c r="H1635" s="2" t="s">
        <v>11</v>
      </c>
      <c r="I1635" s="2">
        <v>5341787</v>
      </c>
      <c r="J1635" s="2" t="s">
        <v>125</v>
      </c>
      <c r="K1635" s="2" t="s">
        <v>126</v>
      </c>
    </row>
    <row r="1636" spans="1:11" x14ac:dyDescent="0.2">
      <c r="A1636" s="2">
        <v>1635</v>
      </c>
      <c r="B1636" s="2" t="s">
        <v>32</v>
      </c>
      <c r="C1636" s="2">
        <v>2</v>
      </c>
      <c r="D1636" s="2">
        <v>1</v>
      </c>
      <c r="E1636" s="2">
        <v>1</v>
      </c>
      <c r="F1636" s="2" t="s">
        <v>123</v>
      </c>
      <c r="G1636" s="2" t="s">
        <v>124</v>
      </c>
      <c r="H1636" s="2" t="s">
        <v>11</v>
      </c>
      <c r="I1636" s="2">
        <v>3675019</v>
      </c>
      <c r="J1636" s="2" t="s">
        <v>125</v>
      </c>
      <c r="K1636" s="2" t="s">
        <v>126</v>
      </c>
    </row>
    <row r="1637" spans="1:11" x14ac:dyDescent="0.2">
      <c r="A1637" s="2">
        <v>1636</v>
      </c>
      <c r="B1637" s="2" t="s">
        <v>99</v>
      </c>
      <c r="C1637" s="2">
        <v>2</v>
      </c>
      <c r="D1637" s="2">
        <v>1</v>
      </c>
      <c r="E1637" s="2">
        <v>1</v>
      </c>
      <c r="F1637" s="2" t="s">
        <v>123</v>
      </c>
      <c r="G1637" s="2" t="s">
        <v>124</v>
      </c>
      <c r="H1637" s="2" t="s">
        <v>11</v>
      </c>
      <c r="I1637" s="2">
        <v>10599073</v>
      </c>
      <c r="J1637" s="2" t="s">
        <v>125</v>
      </c>
      <c r="K1637" s="2" t="s">
        <v>126</v>
      </c>
    </row>
    <row r="1638" spans="1:11" x14ac:dyDescent="0.2">
      <c r="A1638" s="2">
        <v>1637</v>
      </c>
      <c r="B1638" s="2" t="s">
        <v>101</v>
      </c>
      <c r="C1638" s="2">
        <v>1</v>
      </c>
      <c r="D1638" s="2">
        <v>1</v>
      </c>
      <c r="E1638" s="2">
        <v>0</v>
      </c>
      <c r="F1638" s="2" t="s">
        <v>123</v>
      </c>
      <c r="G1638" s="2">
        <v>0</v>
      </c>
      <c r="H1638" s="2" t="s">
        <v>11</v>
      </c>
      <c r="I1638" s="2">
        <v>6000000</v>
      </c>
      <c r="J1638" s="2" t="s">
        <v>125</v>
      </c>
      <c r="K1638" s="2" t="s">
        <v>126</v>
      </c>
    </row>
    <row r="1639" spans="1:11" x14ac:dyDescent="0.2">
      <c r="A1639" s="2">
        <v>1638</v>
      </c>
      <c r="B1639" s="2" t="s">
        <v>24</v>
      </c>
      <c r="C1639" s="2">
        <v>2</v>
      </c>
      <c r="D1639" s="2">
        <v>1</v>
      </c>
      <c r="E1639" s="2">
        <v>1</v>
      </c>
      <c r="F1639" s="2" t="s">
        <v>123</v>
      </c>
      <c r="G1639" s="2" t="s">
        <v>124</v>
      </c>
      <c r="H1639" s="2" t="s">
        <v>11</v>
      </c>
      <c r="I1639" s="2">
        <v>8140608</v>
      </c>
      <c r="J1639" s="2" t="s">
        <v>125</v>
      </c>
      <c r="K1639" s="2" t="s">
        <v>126</v>
      </c>
    </row>
    <row r="1640" spans="1:11" x14ac:dyDescent="0.2">
      <c r="A1640" s="2">
        <v>1639</v>
      </c>
      <c r="B1640" s="2" t="s">
        <v>32</v>
      </c>
      <c r="C1640" s="2">
        <v>2</v>
      </c>
      <c r="D1640" s="2">
        <v>1</v>
      </c>
      <c r="E1640" s="2">
        <v>1</v>
      </c>
      <c r="F1640" s="2" t="s">
        <v>123</v>
      </c>
      <c r="G1640" s="2" t="s">
        <v>124</v>
      </c>
      <c r="H1640" s="2" t="s">
        <v>11</v>
      </c>
      <c r="I1640" s="2">
        <v>4599078</v>
      </c>
      <c r="J1640" s="2" t="s">
        <v>125</v>
      </c>
      <c r="K1640" s="2" t="s">
        <v>126</v>
      </c>
    </row>
    <row r="1641" spans="1:11" x14ac:dyDescent="0.2">
      <c r="A1641" s="2">
        <v>1640</v>
      </c>
      <c r="B1641" s="2" t="s">
        <v>32</v>
      </c>
      <c r="C1641" s="2">
        <v>2</v>
      </c>
      <c r="D1641" s="2">
        <v>1</v>
      </c>
      <c r="E1641" s="2">
        <v>1</v>
      </c>
      <c r="F1641" s="2" t="s">
        <v>123</v>
      </c>
      <c r="G1641" s="2" t="s">
        <v>124</v>
      </c>
      <c r="H1641" s="2" t="s">
        <v>11</v>
      </c>
      <c r="I1641" s="2">
        <v>6708312</v>
      </c>
      <c r="J1641" s="2" t="s">
        <v>125</v>
      </c>
      <c r="K1641" s="2" t="s">
        <v>126</v>
      </c>
    </row>
    <row r="1642" spans="1:11" x14ac:dyDescent="0.2">
      <c r="A1642" s="2">
        <v>1641</v>
      </c>
      <c r="B1642" s="2" t="s">
        <v>99</v>
      </c>
      <c r="C1642" s="2">
        <v>2</v>
      </c>
      <c r="D1642" s="2">
        <v>1</v>
      </c>
      <c r="E1642" s="2">
        <v>1</v>
      </c>
      <c r="F1642" s="2" t="s">
        <v>123</v>
      </c>
      <c r="G1642" s="2" t="s">
        <v>124</v>
      </c>
      <c r="H1642" s="2" t="s">
        <v>11</v>
      </c>
      <c r="I1642" s="2">
        <v>19163099</v>
      </c>
      <c r="J1642" s="2" t="s">
        <v>125</v>
      </c>
      <c r="K1642" s="2" t="s">
        <v>126</v>
      </c>
    </row>
    <row r="1643" spans="1:11" x14ac:dyDescent="0.2">
      <c r="A1643" s="2">
        <v>1642</v>
      </c>
      <c r="B1643" s="2" t="s">
        <v>105</v>
      </c>
      <c r="C1643" s="2">
        <v>2</v>
      </c>
      <c r="D1643" s="2">
        <v>1</v>
      </c>
      <c r="E1643" s="2">
        <v>1</v>
      </c>
      <c r="F1643" s="2" t="s">
        <v>123</v>
      </c>
      <c r="G1643" s="2" t="s">
        <v>124</v>
      </c>
      <c r="H1643" s="2" t="s">
        <v>11</v>
      </c>
      <c r="I1643" s="2">
        <v>17555668</v>
      </c>
      <c r="J1643" s="2" t="s">
        <v>125</v>
      </c>
      <c r="K1643" s="2" t="s">
        <v>126</v>
      </c>
    </row>
    <row r="1644" spans="1:11" x14ac:dyDescent="0.2">
      <c r="A1644" s="2">
        <v>1643</v>
      </c>
      <c r="B1644" s="2" t="s">
        <v>64</v>
      </c>
      <c r="C1644" s="2">
        <v>2</v>
      </c>
      <c r="D1644" s="2">
        <v>1</v>
      </c>
      <c r="E1644" s="2">
        <v>1</v>
      </c>
      <c r="F1644" s="2" t="s">
        <v>123</v>
      </c>
      <c r="G1644" s="2" t="s">
        <v>124</v>
      </c>
      <c r="H1644" s="2" t="s">
        <v>11</v>
      </c>
      <c r="I1644" s="2">
        <v>9123597</v>
      </c>
      <c r="J1644" s="2" t="s">
        <v>125</v>
      </c>
      <c r="K1644" s="2" t="s">
        <v>126</v>
      </c>
    </row>
    <row r="1645" spans="1:11" x14ac:dyDescent="0.2">
      <c r="A1645" s="2">
        <v>1644</v>
      </c>
      <c r="B1645" s="2" t="s">
        <v>582</v>
      </c>
      <c r="C1645" s="2">
        <v>2</v>
      </c>
      <c r="D1645" s="2">
        <v>1</v>
      </c>
      <c r="E1645" s="2">
        <v>1</v>
      </c>
      <c r="F1645" s="2" t="s">
        <v>123</v>
      </c>
      <c r="G1645" s="2" t="s">
        <v>124</v>
      </c>
      <c r="H1645" s="2" t="s">
        <v>11</v>
      </c>
      <c r="I1645" s="2">
        <v>5580034</v>
      </c>
      <c r="J1645" s="2" t="s">
        <v>125</v>
      </c>
      <c r="K1645" s="2" t="s">
        <v>126</v>
      </c>
    </row>
    <row r="1646" spans="1:11" x14ac:dyDescent="0.2">
      <c r="A1646" s="2">
        <v>1645</v>
      </c>
      <c r="B1646" s="2" t="s">
        <v>101</v>
      </c>
      <c r="C1646" s="2">
        <v>1</v>
      </c>
      <c r="D1646" s="2">
        <v>1</v>
      </c>
      <c r="E1646" s="2">
        <v>0</v>
      </c>
      <c r="F1646" s="2" t="s">
        <v>25</v>
      </c>
      <c r="G1646" s="2">
        <v>0</v>
      </c>
      <c r="H1646" s="2" t="s">
        <v>11</v>
      </c>
      <c r="I1646" s="2">
        <v>3857899</v>
      </c>
      <c r="J1646" s="2" t="s">
        <v>58</v>
      </c>
      <c r="K1646" s="2" t="s">
        <v>59</v>
      </c>
    </row>
    <row r="1647" spans="1:11" x14ac:dyDescent="0.2">
      <c r="A1647" s="2">
        <v>1646</v>
      </c>
      <c r="B1647" s="2" t="s">
        <v>9</v>
      </c>
      <c r="C1647" s="2">
        <v>1</v>
      </c>
      <c r="D1647" s="2">
        <v>0</v>
      </c>
      <c r="E1647" s="2">
        <v>1</v>
      </c>
      <c r="F1647" s="2">
        <v>0</v>
      </c>
      <c r="G1647" s="2" t="s">
        <v>159</v>
      </c>
      <c r="H1647" s="2" t="s">
        <v>26</v>
      </c>
      <c r="I1647" s="2">
        <v>7432273</v>
      </c>
      <c r="J1647" s="2" t="s">
        <v>1124</v>
      </c>
      <c r="K1647" s="2" t="s">
        <v>1125</v>
      </c>
    </row>
    <row r="1648" spans="1:11" x14ac:dyDescent="0.2">
      <c r="A1648" s="2">
        <v>1647</v>
      </c>
      <c r="B1648" s="2" t="s">
        <v>212</v>
      </c>
      <c r="C1648" s="2">
        <v>1</v>
      </c>
      <c r="D1648" s="2">
        <v>1</v>
      </c>
      <c r="E1648" s="2">
        <v>0</v>
      </c>
      <c r="F1648" s="2" t="s">
        <v>25</v>
      </c>
      <c r="G1648" s="2">
        <v>0</v>
      </c>
      <c r="H1648" s="2" t="s">
        <v>11</v>
      </c>
      <c r="I1648" s="2">
        <v>9328566</v>
      </c>
      <c r="J1648" s="2" t="s">
        <v>301</v>
      </c>
      <c r="K1648" s="2" t="s">
        <v>302</v>
      </c>
    </row>
    <row r="1649" spans="1:11" x14ac:dyDescent="0.2">
      <c r="A1649" s="2">
        <v>1648</v>
      </c>
      <c r="B1649" s="2" t="s">
        <v>64</v>
      </c>
      <c r="C1649" s="2">
        <v>3</v>
      </c>
      <c r="D1649" s="2">
        <v>2</v>
      </c>
      <c r="E1649" s="2">
        <v>1</v>
      </c>
      <c r="F1649" s="2" t="s">
        <v>5100</v>
      </c>
      <c r="G1649" s="2" t="s">
        <v>34</v>
      </c>
      <c r="H1649" s="2" t="s">
        <v>11</v>
      </c>
      <c r="I1649" s="2">
        <v>11083168</v>
      </c>
      <c r="J1649" s="2" t="s">
        <v>131</v>
      </c>
      <c r="K1649" s="2" t="s">
        <v>132</v>
      </c>
    </row>
    <row r="1650" spans="1:11" x14ac:dyDescent="0.2">
      <c r="A1650" s="2">
        <v>1649</v>
      </c>
      <c r="B1650" s="2" t="s">
        <v>9</v>
      </c>
      <c r="C1650" s="2">
        <v>2</v>
      </c>
      <c r="D1650" s="2">
        <v>1</v>
      </c>
      <c r="E1650" s="2">
        <v>1</v>
      </c>
      <c r="F1650" s="2" t="s">
        <v>2086</v>
      </c>
      <c r="G1650" s="2" t="s">
        <v>594</v>
      </c>
      <c r="H1650" s="2" t="s">
        <v>11</v>
      </c>
      <c r="I1650" s="2">
        <v>6616319</v>
      </c>
      <c r="J1650" s="2" t="s">
        <v>2436</v>
      </c>
      <c r="K1650" s="2" t="s">
        <v>2437</v>
      </c>
    </row>
    <row r="1651" spans="1:11" x14ac:dyDescent="0.2">
      <c r="A1651" s="2">
        <v>1650</v>
      </c>
      <c r="B1651" s="2" t="s">
        <v>9</v>
      </c>
      <c r="C1651" s="2">
        <v>2</v>
      </c>
      <c r="D1651" s="2">
        <v>1</v>
      </c>
      <c r="E1651" s="2">
        <v>1</v>
      </c>
      <c r="F1651" s="2" t="s">
        <v>44</v>
      </c>
      <c r="G1651" s="2" t="s">
        <v>34</v>
      </c>
      <c r="H1651" s="2" t="s">
        <v>11</v>
      </c>
      <c r="I1651" s="2">
        <v>3477651</v>
      </c>
      <c r="J1651" s="2" t="s">
        <v>2715</v>
      </c>
      <c r="K1651" s="2" t="s">
        <v>2716</v>
      </c>
    </row>
    <row r="1652" spans="1:11" x14ac:dyDescent="0.2">
      <c r="A1652" s="2">
        <v>1651</v>
      </c>
      <c r="B1652" s="2" t="s">
        <v>17</v>
      </c>
      <c r="C1652" s="2">
        <v>0</v>
      </c>
      <c r="D1652" s="2">
        <v>0</v>
      </c>
      <c r="E1652" s="2">
        <v>0</v>
      </c>
      <c r="F1652" s="2">
        <v>0</v>
      </c>
      <c r="G1652" s="2">
        <v>0</v>
      </c>
      <c r="H1652" s="2" t="s">
        <v>26</v>
      </c>
      <c r="I1652" s="2">
        <v>10178412</v>
      </c>
      <c r="J1652" s="2" t="s">
        <v>1739</v>
      </c>
      <c r="K1652" s="2" t="s">
        <v>1740</v>
      </c>
    </row>
    <row r="1653" spans="1:11" x14ac:dyDescent="0.2">
      <c r="A1653" s="2">
        <v>1652</v>
      </c>
      <c r="B1653" s="2" t="s">
        <v>17</v>
      </c>
      <c r="C1653" s="2">
        <v>1</v>
      </c>
      <c r="D1653" s="2">
        <v>0</v>
      </c>
      <c r="E1653" s="2">
        <v>1</v>
      </c>
      <c r="F1653" s="2">
        <v>0</v>
      </c>
      <c r="G1653" s="2" t="s">
        <v>52</v>
      </c>
      <c r="H1653" s="2" t="s">
        <v>11</v>
      </c>
      <c r="I1653" s="2">
        <v>5269671</v>
      </c>
      <c r="J1653" s="2" t="s">
        <v>454</v>
      </c>
      <c r="K1653" s="2" t="s">
        <v>455</v>
      </c>
    </row>
    <row r="1654" spans="1:11" x14ac:dyDescent="0.2">
      <c r="A1654" s="2">
        <v>1653</v>
      </c>
      <c r="B1654" s="2" t="s">
        <v>64</v>
      </c>
      <c r="C1654" s="2">
        <v>2</v>
      </c>
      <c r="D1654" s="2">
        <v>1</v>
      </c>
      <c r="E1654" s="2">
        <v>1</v>
      </c>
      <c r="F1654" s="2" t="s">
        <v>273</v>
      </c>
      <c r="G1654" s="2" t="s">
        <v>34</v>
      </c>
      <c r="H1654" s="2" t="s">
        <v>11</v>
      </c>
      <c r="I1654" s="2">
        <v>10548410</v>
      </c>
      <c r="J1654" s="2" t="s">
        <v>4114</v>
      </c>
      <c r="K1654" s="2" t="s">
        <v>4115</v>
      </c>
    </row>
    <row r="1655" spans="1:11" x14ac:dyDescent="0.2">
      <c r="A1655" s="2">
        <v>1654</v>
      </c>
      <c r="B1655" s="2" t="s">
        <v>64</v>
      </c>
      <c r="C1655" s="2">
        <v>1</v>
      </c>
      <c r="D1655" s="2">
        <v>1</v>
      </c>
      <c r="E1655" s="2">
        <v>0</v>
      </c>
      <c r="F1655" s="2" t="s">
        <v>25</v>
      </c>
      <c r="G1655" s="2">
        <v>0</v>
      </c>
      <c r="H1655" s="2" t="s">
        <v>11</v>
      </c>
      <c r="I1655" s="2">
        <v>11701085</v>
      </c>
      <c r="J1655" s="2" t="s">
        <v>4305</v>
      </c>
      <c r="K1655" s="2" t="s">
        <v>4306</v>
      </c>
    </row>
    <row r="1656" spans="1:11" x14ac:dyDescent="0.2">
      <c r="A1656" s="2">
        <v>1655</v>
      </c>
      <c r="B1656" s="2" t="s">
        <v>9</v>
      </c>
      <c r="C1656" s="2">
        <v>1</v>
      </c>
      <c r="D1656" s="2">
        <v>1</v>
      </c>
      <c r="E1656" s="2">
        <v>0</v>
      </c>
      <c r="F1656" s="2" t="s">
        <v>10</v>
      </c>
      <c r="G1656" s="2">
        <v>0</v>
      </c>
      <c r="H1656" s="2" t="s">
        <v>11</v>
      </c>
      <c r="I1656" s="2">
        <v>9118685</v>
      </c>
      <c r="J1656" s="2" t="s">
        <v>12</v>
      </c>
      <c r="K1656" s="2" t="s">
        <v>13</v>
      </c>
    </row>
    <row r="1657" spans="1:11" x14ac:dyDescent="0.2">
      <c r="A1657" s="2">
        <v>1656</v>
      </c>
      <c r="B1657" s="2" t="s">
        <v>9</v>
      </c>
      <c r="C1657" s="2">
        <v>2</v>
      </c>
      <c r="D1657" s="2">
        <v>2</v>
      </c>
      <c r="E1657" s="2">
        <v>0</v>
      </c>
      <c r="F1657" s="2" t="s">
        <v>71</v>
      </c>
      <c r="G1657" s="2">
        <v>0</v>
      </c>
      <c r="H1657" s="2" t="s">
        <v>11</v>
      </c>
      <c r="I1657" s="2">
        <v>3333858</v>
      </c>
      <c r="J1657" s="2" t="s">
        <v>1374</v>
      </c>
      <c r="K1657" s="2" t="s">
        <v>1375</v>
      </c>
    </row>
    <row r="1658" spans="1:11" x14ac:dyDescent="0.2">
      <c r="A1658" s="2">
        <v>1657</v>
      </c>
      <c r="B1658" s="2" t="s">
        <v>17</v>
      </c>
      <c r="C1658" s="2">
        <v>1</v>
      </c>
      <c r="D1658" s="2">
        <v>1</v>
      </c>
      <c r="E1658" s="2">
        <v>0</v>
      </c>
      <c r="F1658" s="2" t="s">
        <v>2336</v>
      </c>
      <c r="G1658" s="2">
        <v>0</v>
      </c>
      <c r="H1658" s="2" t="s">
        <v>11</v>
      </c>
      <c r="I1658" s="2">
        <v>12104958</v>
      </c>
      <c r="J1658" s="2" t="s">
        <v>722</v>
      </c>
      <c r="K1658" s="2" t="s">
        <v>723</v>
      </c>
    </row>
    <row r="1659" spans="1:11" x14ac:dyDescent="0.2">
      <c r="A1659" s="2">
        <v>1658</v>
      </c>
      <c r="B1659" s="2" t="s">
        <v>9</v>
      </c>
      <c r="C1659" s="2">
        <v>2</v>
      </c>
      <c r="D1659" s="2">
        <v>0</v>
      </c>
      <c r="E1659" s="2">
        <v>2</v>
      </c>
      <c r="F1659" s="2">
        <v>0</v>
      </c>
      <c r="G1659" s="2" t="s">
        <v>345</v>
      </c>
      <c r="H1659" s="2" t="s">
        <v>26</v>
      </c>
      <c r="I1659" s="2">
        <v>7899064</v>
      </c>
      <c r="J1659" s="2" t="s">
        <v>5125</v>
      </c>
      <c r="K1659" s="2" t="s">
        <v>5126</v>
      </c>
    </row>
    <row r="1660" spans="1:11" x14ac:dyDescent="0.2">
      <c r="A1660" s="2">
        <v>1659</v>
      </c>
      <c r="B1660" s="2" t="s">
        <v>50</v>
      </c>
      <c r="C1660" s="2">
        <v>0</v>
      </c>
      <c r="D1660" s="2">
        <v>0</v>
      </c>
      <c r="E1660" s="2">
        <v>0</v>
      </c>
      <c r="F1660" s="2">
        <v>0</v>
      </c>
      <c r="G1660" s="2">
        <v>0</v>
      </c>
      <c r="H1660" s="2" t="s">
        <v>26</v>
      </c>
      <c r="I1660" s="2">
        <v>5887199</v>
      </c>
      <c r="J1660" s="2" t="s">
        <v>5130</v>
      </c>
      <c r="K1660" s="2" t="s">
        <v>5131</v>
      </c>
    </row>
    <row r="1661" spans="1:11" x14ac:dyDescent="0.2">
      <c r="A1661" s="2">
        <v>1660</v>
      </c>
      <c r="B1661" s="2" t="s">
        <v>64</v>
      </c>
      <c r="C1661" s="2">
        <v>2</v>
      </c>
      <c r="D1661" s="2">
        <v>1</v>
      </c>
      <c r="E1661" s="2">
        <v>1</v>
      </c>
      <c r="F1661" s="2" t="s">
        <v>93</v>
      </c>
      <c r="G1661" s="2" t="s">
        <v>79</v>
      </c>
      <c r="H1661" s="2" t="s">
        <v>11</v>
      </c>
      <c r="I1661" s="2">
        <v>9316926</v>
      </c>
      <c r="J1661" s="2" t="s">
        <v>5132</v>
      </c>
      <c r="K1661" s="2" t="s">
        <v>5133</v>
      </c>
    </row>
    <row r="1662" spans="1:11" x14ac:dyDescent="0.2">
      <c r="A1662" s="2">
        <v>1661</v>
      </c>
      <c r="B1662" s="2" t="s">
        <v>9</v>
      </c>
      <c r="C1662" s="2">
        <v>5</v>
      </c>
      <c r="D1662" s="2">
        <v>2</v>
      </c>
      <c r="E1662" s="2">
        <v>3</v>
      </c>
      <c r="F1662" s="2" t="s">
        <v>5137</v>
      </c>
      <c r="G1662" s="2" t="s">
        <v>5138</v>
      </c>
      <c r="H1662" s="2" t="s">
        <v>11</v>
      </c>
      <c r="I1662" s="2">
        <v>19374484</v>
      </c>
      <c r="J1662" s="2" t="s">
        <v>722</v>
      </c>
      <c r="K1662" s="2" t="s">
        <v>723</v>
      </c>
    </row>
    <row r="1663" spans="1:11" x14ac:dyDescent="0.2">
      <c r="A1663" s="2">
        <v>1662</v>
      </c>
      <c r="B1663" s="2" t="s">
        <v>212</v>
      </c>
      <c r="C1663" s="2">
        <v>2</v>
      </c>
      <c r="D1663" s="2">
        <v>1</v>
      </c>
      <c r="E1663" s="2">
        <v>1</v>
      </c>
      <c r="F1663" s="2" t="s">
        <v>44</v>
      </c>
      <c r="G1663" s="2" t="s">
        <v>34</v>
      </c>
      <c r="H1663" s="2" t="s">
        <v>11</v>
      </c>
      <c r="I1663" s="2">
        <v>3803310</v>
      </c>
      <c r="J1663" s="2" t="s">
        <v>2649</v>
      </c>
      <c r="K1663" s="2" t="s">
        <v>2650</v>
      </c>
    </row>
    <row r="1664" spans="1:11" x14ac:dyDescent="0.2">
      <c r="A1664" s="2">
        <v>1663</v>
      </c>
      <c r="B1664" s="2" t="s">
        <v>9</v>
      </c>
      <c r="C1664" s="2">
        <v>1</v>
      </c>
      <c r="D1664" s="2">
        <v>1</v>
      </c>
      <c r="E1664" s="2">
        <v>0</v>
      </c>
      <c r="F1664" s="2" t="s">
        <v>822</v>
      </c>
      <c r="G1664" s="2">
        <v>0</v>
      </c>
      <c r="H1664" s="2" t="s">
        <v>26</v>
      </c>
      <c r="I1664" s="2">
        <v>4009313</v>
      </c>
      <c r="J1664" s="2" t="s">
        <v>564</v>
      </c>
      <c r="K1664" s="2" t="s">
        <v>565</v>
      </c>
    </row>
    <row r="1665" spans="1:11" x14ac:dyDescent="0.2">
      <c r="A1665" s="2">
        <v>1664</v>
      </c>
      <c r="B1665" s="2" t="s">
        <v>9</v>
      </c>
      <c r="C1665" s="2">
        <v>2</v>
      </c>
      <c r="D1665" s="2">
        <v>1</v>
      </c>
      <c r="E1665" s="2">
        <v>1</v>
      </c>
      <c r="F1665" s="2" t="s">
        <v>106</v>
      </c>
      <c r="G1665" s="2" t="s">
        <v>34</v>
      </c>
      <c r="H1665" s="2" t="s">
        <v>11</v>
      </c>
      <c r="I1665" s="2">
        <v>4245720</v>
      </c>
      <c r="J1665" s="2" t="s">
        <v>141</v>
      </c>
      <c r="K1665" s="2" t="s">
        <v>142</v>
      </c>
    </row>
    <row r="1666" spans="1:11" x14ac:dyDescent="0.2">
      <c r="A1666" s="2">
        <v>1665</v>
      </c>
      <c r="B1666" s="2" t="s">
        <v>117</v>
      </c>
      <c r="C1666" s="2">
        <v>2</v>
      </c>
      <c r="D1666" s="2">
        <v>1</v>
      </c>
      <c r="E1666" s="2">
        <v>1</v>
      </c>
      <c r="F1666" s="2" t="s">
        <v>1032</v>
      </c>
      <c r="G1666" s="2" t="s">
        <v>34</v>
      </c>
      <c r="H1666" s="2" t="s">
        <v>11</v>
      </c>
      <c r="I1666" s="2">
        <v>11528666</v>
      </c>
      <c r="J1666" s="2" t="s">
        <v>1033</v>
      </c>
      <c r="K1666" s="2" t="s">
        <v>1034</v>
      </c>
    </row>
    <row r="1667" spans="1:11" x14ac:dyDescent="0.2">
      <c r="A1667" s="2">
        <v>1666</v>
      </c>
      <c r="B1667" s="2" t="s">
        <v>9</v>
      </c>
      <c r="C1667" s="2">
        <v>0</v>
      </c>
      <c r="D1667" s="2">
        <v>0</v>
      </c>
      <c r="E1667" s="2">
        <v>0</v>
      </c>
      <c r="F1667" s="2">
        <v>0</v>
      </c>
      <c r="G1667" s="2">
        <v>0</v>
      </c>
      <c r="H1667" s="2" t="s">
        <v>26</v>
      </c>
      <c r="I1667" s="2">
        <v>9658672</v>
      </c>
      <c r="J1667" s="2" t="s">
        <v>214</v>
      </c>
      <c r="K1667" s="2" t="s">
        <v>215</v>
      </c>
    </row>
    <row r="1668" spans="1:11" x14ac:dyDescent="0.2">
      <c r="A1668" s="2">
        <v>1667</v>
      </c>
      <c r="B1668" s="2" t="s">
        <v>212</v>
      </c>
      <c r="C1668" s="2">
        <v>2</v>
      </c>
      <c r="D1668" s="2">
        <v>1</v>
      </c>
      <c r="E1668" s="2">
        <v>1</v>
      </c>
      <c r="F1668" s="2" t="s">
        <v>273</v>
      </c>
      <c r="G1668" s="2" t="s">
        <v>34</v>
      </c>
      <c r="H1668" s="2" t="s">
        <v>11</v>
      </c>
      <c r="I1668" s="2">
        <v>8767532</v>
      </c>
      <c r="J1668" s="2" t="s">
        <v>274</v>
      </c>
      <c r="K1668" s="2" t="s">
        <v>275</v>
      </c>
    </row>
    <row r="1669" spans="1:11" x14ac:dyDescent="0.2">
      <c r="A1669" s="2">
        <v>1668</v>
      </c>
      <c r="B1669" s="2" t="s">
        <v>85</v>
      </c>
      <c r="C1669" s="2">
        <v>1</v>
      </c>
      <c r="D1669" s="2">
        <v>1</v>
      </c>
      <c r="E1669" s="2">
        <v>0</v>
      </c>
      <c r="F1669" s="2" t="s">
        <v>351</v>
      </c>
      <c r="G1669" s="2">
        <v>0</v>
      </c>
      <c r="H1669" s="2" t="s">
        <v>11</v>
      </c>
      <c r="I1669" s="2">
        <v>4774000</v>
      </c>
      <c r="J1669" s="2" t="s">
        <v>2971</v>
      </c>
      <c r="K1669" s="2" t="s">
        <v>2972</v>
      </c>
    </row>
    <row r="1670" spans="1:11" x14ac:dyDescent="0.2">
      <c r="A1670" s="2">
        <v>1669</v>
      </c>
      <c r="B1670" s="2" t="s">
        <v>24</v>
      </c>
      <c r="C1670" s="2">
        <v>1</v>
      </c>
      <c r="D1670" s="2">
        <v>0</v>
      </c>
      <c r="E1670" s="2">
        <v>1</v>
      </c>
      <c r="F1670" s="2">
        <v>0</v>
      </c>
      <c r="G1670" s="2" t="s">
        <v>79</v>
      </c>
      <c r="H1670" s="2" t="s">
        <v>11</v>
      </c>
      <c r="I1670" s="2">
        <v>14639450</v>
      </c>
      <c r="J1670" s="2" t="s">
        <v>107</v>
      </c>
      <c r="K1670" s="2" t="s">
        <v>108</v>
      </c>
    </row>
    <row r="1671" spans="1:11" x14ac:dyDescent="0.2">
      <c r="A1671" s="2">
        <v>1670</v>
      </c>
      <c r="B1671" s="2" t="s">
        <v>9</v>
      </c>
      <c r="C1671" s="2">
        <v>1</v>
      </c>
      <c r="D1671" s="2">
        <v>0</v>
      </c>
      <c r="E1671" s="2">
        <v>1</v>
      </c>
      <c r="F1671" s="2">
        <v>0</v>
      </c>
      <c r="G1671" s="2" t="s">
        <v>213</v>
      </c>
      <c r="H1671" s="2" t="s">
        <v>26</v>
      </c>
      <c r="I1671" s="2">
        <v>9069656</v>
      </c>
      <c r="J1671" s="2" t="s">
        <v>214</v>
      </c>
      <c r="K1671" s="2" t="s">
        <v>215</v>
      </c>
    </row>
    <row r="1672" spans="1:11" x14ac:dyDescent="0.2">
      <c r="A1672" s="2">
        <v>1671</v>
      </c>
      <c r="B1672" s="2" t="s">
        <v>9</v>
      </c>
      <c r="C1672" s="2">
        <v>0</v>
      </c>
      <c r="D1672" s="2">
        <v>0</v>
      </c>
      <c r="E1672" s="2">
        <v>0</v>
      </c>
      <c r="F1672" s="2">
        <v>0</v>
      </c>
      <c r="G1672" s="2">
        <v>0</v>
      </c>
      <c r="H1672" s="2" t="s">
        <v>26</v>
      </c>
      <c r="I1672" s="2">
        <v>6500000</v>
      </c>
      <c r="J1672" s="2" t="s">
        <v>150</v>
      </c>
      <c r="K1672" s="2" t="s">
        <v>151</v>
      </c>
    </row>
    <row r="1673" spans="1:11" x14ac:dyDescent="0.2">
      <c r="A1673" s="2">
        <v>1672</v>
      </c>
      <c r="B1673" s="2" t="s">
        <v>9</v>
      </c>
      <c r="C1673" s="2">
        <v>1</v>
      </c>
      <c r="D1673" s="2">
        <v>0</v>
      </c>
      <c r="E1673" s="2">
        <v>1</v>
      </c>
      <c r="F1673" s="2">
        <v>0</v>
      </c>
      <c r="G1673" s="2" t="s">
        <v>159</v>
      </c>
      <c r="H1673" s="2" t="s">
        <v>26</v>
      </c>
      <c r="I1673" s="2">
        <v>22148441</v>
      </c>
      <c r="J1673" s="2" t="s">
        <v>2504</v>
      </c>
      <c r="K1673" s="2" t="s">
        <v>2505</v>
      </c>
    </row>
    <row r="1674" spans="1:11" x14ac:dyDescent="0.2">
      <c r="A1674" s="2">
        <v>1673</v>
      </c>
      <c r="B1674" s="2" t="s">
        <v>50</v>
      </c>
      <c r="C1674" s="2">
        <v>2</v>
      </c>
      <c r="D1674" s="2">
        <v>1</v>
      </c>
      <c r="E1674" s="2">
        <v>1</v>
      </c>
      <c r="F1674" s="2" t="s">
        <v>467</v>
      </c>
      <c r="G1674" s="2" t="s">
        <v>34</v>
      </c>
      <c r="H1674" s="2" t="s">
        <v>11</v>
      </c>
      <c r="I1674" s="2">
        <v>20654576</v>
      </c>
      <c r="J1674" s="2" t="s">
        <v>35</v>
      </c>
      <c r="K1674" s="2" t="s">
        <v>36</v>
      </c>
    </row>
    <row r="1675" spans="1:11" x14ac:dyDescent="0.2">
      <c r="A1675" s="2">
        <v>1674</v>
      </c>
      <c r="B1675" s="2" t="s">
        <v>9</v>
      </c>
      <c r="C1675" s="2">
        <v>1</v>
      </c>
      <c r="D1675" s="2">
        <v>1</v>
      </c>
      <c r="E1675" s="2">
        <v>0</v>
      </c>
      <c r="F1675" s="2" t="s">
        <v>351</v>
      </c>
      <c r="G1675" s="2">
        <v>0</v>
      </c>
      <c r="H1675" s="2" t="s">
        <v>26</v>
      </c>
      <c r="I1675" s="2">
        <v>4700326</v>
      </c>
      <c r="J1675" s="2" t="s">
        <v>1124</v>
      </c>
      <c r="K1675" s="2" t="s">
        <v>1125</v>
      </c>
    </row>
    <row r="1676" spans="1:11" x14ac:dyDescent="0.2">
      <c r="A1676" s="2">
        <v>1675</v>
      </c>
      <c r="B1676" s="2" t="s">
        <v>101</v>
      </c>
      <c r="C1676" s="2">
        <v>0</v>
      </c>
      <c r="D1676" s="2">
        <v>0</v>
      </c>
      <c r="E1676" s="2">
        <v>0</v>
      </c>
      <c r="F1676" s="2">
        <v>0</v>
      </c>
      <c r="G1676" s="2">
        <v>0</v>
      </c>
      <c r="H1676" s="2" t="s">
        <v>11</v>
      </c>
      <c r="I1676" s="2">
        <v>5014648</v>
      </c>
      <c r="J1676" s="2" t="s">
        <v>279</v>
      </c>
      <c r="K1676" s="2" t="s">
        <v>280</v>
      </c>
    </row>
    <row r="1677" spans="1:11" x14ac:dyDescent="0.2">
      <c r="A1677" s="2">
        <v>1676</v>
      </c>
      <c r="B1677" s="2" t="s">
        <v>50</v>
      </c>
      <c r="C1677" s="2">
        <v>1</v>
      </c>
      <c r="D1677" s="2">
        <v>1</v>
      </c>
      <c r="E1677" s="2">
        <v>0</v>
      </c>
      <c r="F1677" s="2" t="s">
        <v>25</v>
      </c>
      <c r="G1677" s="2">
        <v>0</v>
      </c>
      <c r="H1677" s="2" t="s">
        <v>26</v>
      </c>
      <c r="I1677" s="2">
        <v>6750000</v>
      </c>
      <c r="J1677" s="2" t="s">
        <v>2087</v>
      </c>
      <c r="K1677" s="2" t="s">
        <v>2088</v>
      </c>
    </row>
    <row r="1678" spans="1:11" x14ac:dyDescent="0.2">
      <c r="A1678" s="2">
        <v>1677</v>
      </c>
      <c r="B1678" s="2" t="s">
        <v>9</v>
      </c>
      <c r="C1678" s="2">
        <v>2</v>
      </c>
      <c r="D1678" s="2">
        <v>1</v>
      </c>
      <c r="E1678" s="2">
        <v>1</v>
      </c>
      <c r="F1678" s="2" t="s">
        <v>537</v>
      </c>
      <c r="G1678" s="2" t="s">
        <v>52</v>
      </c>
      <c r="H1678" s="2" t="s">
        <v>11</v>
      </c>
      <c r="I1678" s="2">
        <v>6945053</v>
      </c>
      <c r="J1678" s="2" t="s">
        <v>112</v>
      </c>
      <c r="K1678" s="2" t="s">
        <v>113</v>
      </c>
    </row>
    <row r="1679" spans="1:11" x14ac:dyDescent="0.2">
      <c r="A1679" s="2">
        <v>1678</v>
      </c>
      <c r="B1679" s="2" t="s">
        <v>24</v>
      </c>
      <c r="C1679" s="2">
        <v>3</v>
      </c>
      <c r="D1679" s="2">
        <v>2</v>
      </c>
      <c r="E1679" s="2">
        <v>1</v>
      </c>
      <c r="F1679" s="2" t="s">
        <v>462</v>
      </c>
      <c r="G1679" s="2" t="s">
        <v>34</v>
      </c>
      <c r="H1679" s="2" t="s">
        <v>11</v>
      </c>
      <c r="I1679" s="2">
        <v>8405333</v>
      </c>
      <c r="J1679" s="2" t="s">
        <v>141</v>
      </c>
      <c r="K1679" s="2" t="s">
        <v>142</v>
      </c>
    </row>
    <row r="1680" spans="1:11" x14ac:dyDescent="0.2">
      <c r="A1680" s="2">
        <v>1679</v>
      </c>
      <c r="B1680" s="2" t="s">
        <v>582</v>
      </c>
      <c r="C1680" s="2">
        <v>2</v>
      </c>
      <c r="D1680" s="2">
        <v>1</v>
      </c>
      <c r="E1680" s="2">
        <v>1</v>
      </c>
      <c r="F1680" s="2" t="s">
        <v>44</v>
      </c>
      <c r="G1680" s="2" t="s">
        <v>34</v>
      </c>
      <c r="H1680" s="2" t="s">
        <v>11</v>
      </c>
      <c r="I1680" s="2">
        <v>5351124</v>
      </c>
      <c r="J1680" s="2" t="s">
        <v>141</v>
      </c>
      <c r="K1680" s="2" t="s">
        <v>142</v>
      </c>
    </row>
    <row r="1681" spans="1:11" x14ac:dyDescent="0.2">
      <c r="A1681" s="2">
        <v>1680</v>
      </c>
      <c r="B1681" s="2" t="s">
        <v>105</v>
      </c>
      <c r="C1681" s="2">
        <v>3</v>
      </c>
      <c r="D1681" s="2">
        <v>2</v>
      </c>
      <c r="E1681" s="2">
        <v>1</v>
      </c>
      <c r="F1681" s="2" t="s">
        <v>4629</v>
      </c>
      <c r="G1681" s="2" t="s">
        <v>34</v>
      </c>
      <c r="H1681" s="2" t="s">
        <v>11</v>
      </c>
      <c r="I1681" s="2">
        <v>4475798</v>
      </c>
      <c r="J1681" s="2" t="s">
        <v>35</v>
      </c>
      <c r="K1681" s="2" t="s">
        <v>36</v>
      </c>
    </row>
    <row r="1682" spans="1:11" x14ac:dyDescent="0.2">
      <c r="A1682" s="2">
        <v>1681</v>
      </c>
      <c r="B1682" s="2" t="s">
        <v>17</v>
      </c>
      <c r="C1682" s="2">
        <v>2</v>
      </c>
      <c r="D1682" s="2">
        <v>1</v>
      </c>
      <c r="E1682" s="2">
        <v>1</v>
      </c>
      <c r="F1682" s="2" t="s">
        <v>5193</v>
      </c>
      <c r="G1682" s="2" t="s">
        <v>34</v>
      </c>
      <c r="H1682" s="2" t="s">
        <v>11</v>
      </c>
      <c r="I1682" s="2">
        <v>4613810</v>
      </c>
      <c r="J1682" s="2" t="s">
        <v>131</v>
      </c>
      <c r="K1682" s="2" t="s">
        <v>132</v>
      </c>
    </row>
    <row r="1683" spans="1:11" x14ac:dyDescent="0.2">
      <c r="A1683" s="2">
        <v>1682</v>
      </c>
      <c r="B1683" s="2" t="s">
        <v>85</v>
      </c>
      <c r="C1683" s="2">
        <v>1</v>
      </c>
      <c r="D1683" s="2">
        <v>1</v>
      </c>
      <c r="E1683" s="2">
        <v>0</v>
      </c>
      <c r="F1683" s="2" t="s">
        <v>25</v>
      </c>
      <c r="G1683" s="2">
        <v>0</v>
      </c>
      <c r="H1683" s="2" t="s">
        <v>11</v>
      </c>
      <c r="I1683" s="2">
        <v>6061049</v>
      </c>
      <c r="J1683" s="2" t="s">
        <v>1092</v>
      </c>
      <c r="K1683" s="2" t="s">
        <v>1093</v>
      </c>
    </row>
    <row r="1684" spans="1:11" x14ac:dyDescent="0.2">
      <c r="A1684" s="2">
        <v>1683</v>
      </c>
      <c r="B1684" s="2" t="s">
        <v>9</v>
      </c>
      <c r="C1684" s="2">
        <v>2</v>
      </c>
      <c r="D1684" s="2">
        <v>1</v>
      </c>
      <c r="E1684" s="2">
        <v>1</v>
      </c>
      <c r="F1684" s="2" t="s">
        <v>44</v>
      </c>
      <c r="G1684" s="2" t="s">
        <v>34</v>
      </c>
      <c r="H1684" s="2" t="s">
        <v>11</v>
      </c>
      <c r="I1684" s="2">
        <v>3804151</v>
      </c>
      <c r="J1684" s="2" t="s">
        <v>141</v>
      </c>
      <c r="K1684" s="2" t="s">
        <v>142</v>
      </c>
    </row>
    <row r="1685" spans="1:11" x14ac:dyDescent="0.2">
      <c r="A1685" s="2">
        <v>1684</v>
      </c>
      <c r="B1685" s="2" t="s">
        <v>92</v>
      </c>
      <c r="C1685" s="2">
        <v>0</v>
      </c>
      <c r="D1685" s="2">
        <v>0</v>
      </c>
      <c r="E1685" s="2">
        <v>0</v>
      </c>
      <c r="F1685" s="2">
        <v>0</v>
      </c>
      <c r="G1685" s="2">
        <v>0</v>
      </c>
      <c r="H1685" s="2" t="s">
        <v>26</v>
      </c>
      <c r="I1685" s="2">
        <v>8729260</v>
      </c>
      <c r="J1685" s="2" t="s">
        <v>1521</v>
      </c>
      <c r="K1685" s="2" t="s">
        <v>1522</v>
      </c>
    </row>
    <row r="1686" spans="1:11" x14ac:dyDescent="0.2">
      <c r="A1686" s="2">
        <v>1685</v>
      </c>
      <c r="B1686" s="2" t="s">
        <v>92</v>
      </c>
      <c r="C1686" s="2">
        <v>2</v>
      </c>
      <c r="D1686" s="2">
        <v>1</v>
      </c>
      <c r="E1686" s="2">
        <v>1</v>
      </c>
      <c r="F1686" s="2" t="s">
        <v>123</v>
      </c>
      <c r="G1686" s="2" t="s">
        <v>124</v>
      </c>
      <c r="H1686" s="2" t="s">
        <v>11</v>
      </c>
      <c r="I1686" s="2">
        <v>12113106</v>
      </c>
      <c r="J1686" s="2" t="s">
        <v>611</v>
      </c>
      <c r="K1686" s="2" t="s">
        <v>612</v>
      </c>
    </row>
    <row r="1687" spans="1:11" x14ac:dyDescent="0.2">
      <c r="A1687" s="2">
        <v>1686</v>
      </c>
      <c r="B1687" s="2" t="s">
        <v>92</v>
      </c>
      <c r="C1687" s="2">
        <v>1</v>
      </c>
      <c r="D1687" s="2">
        <v>1</v>
      </c>
      <c r="E1687" s="2">
        <v>0</v>
      </c>
      <c r="F1687" s="2" t="s">
        <v>25</v>
      </c>
      <c r="G1687" s="2">
        <v>0</v>
      </c>
      <c r="H1687" s="2" t="s">
        <v>11</v>
      </c>
      <c r="I1687" s="2">
        <v>5300000</v>
      </c>
      <c r="J1687" s="2" t="s">
        <v>35</v>
      </c>
      <c r="K1687" s="2" t="s">
        <v>36</v>
      </c>
    </row>
    <row r="1688" spans="1:11" x14ac:dyDescent="0.2">
      <c r="A1688" s="2">
        <v>1687</v>
      </c>
      <c r="B1688" s="2" t="s">
        <v>50</v>
      </c>
      <c r="C1688" s="2">
        <v>2</v>
      </c>
      <c r="D1688" s="2">
        <v>1</v>
      </c>
      <c r="E1688" s="2">
        <v>1</v>
      </c>
      <c r="F1688" s="2" t="s">
        <v>341</v>
      </c>
      <c r="G1688" s="2" t="s">
        <v>34</v>
      </c>
      <c r="H1688" s="2" t="s">
        <v>11</v>
      </c>
      <c r="I1688" s="2">
        <v>12134922</v>
      </c>
      <c r="J1688" s="2" t="s">
        <v>131</v>
      </c>
      <c r="K1688" s="2" t="s">
        <v>132</v>
      </c>
    </row>
    <row r="1689" spans="1:11" x14ac:dyDescent="0.2">
      <c r="A1689" s="2">
        <v>1688</v>
      </c>
      <c r="B1689" s="2" t="s">
        <v>85</v>
      </c>
      <c r="C1689" s="2">
        <v>3</v>
      </c>
      <c r="D1689" s="2">
        <v>2</v>
      </c>
      <c r="E1689" s="2">
        <v>1</v>
      </c>
      <c r="F1689" s="2" t="s">
        <v>2110</v>
      </c>
      <c r="G1689" s="2" t="s">
        <v>34</v>
      </c>
      <c r="H1689" s="2" t="s">
        <v>11</v>
      </c>
      <c r="I1689" s="2">
        <v>13216513</v>
      </c>
      <c r="J1689" s="2" t="s">
        <v>131</v>
      </c>
      <c r="K1689" s="2" t="s">
        <v>132</v>
      </c>
    </row>
    <row r="1690" spans="1:11" x14ac:dyDescent="0.2">
      <c r="A1690" s="2">
        <v>1689</v>
      </c>
      <c r="B1690" s="2" t="s">
        <v>105</v>
      </c>
      <c r="C1690" s="2">
        <v>1</v>
      </c>
      <c r="D1690" s="2">
        <v>1</v>
      </c>
      <c r="E1690" s="2">
        <v>0</v>
      </c>
      <c r="F1690" s="2" t="s">
        <v>351</v>
      </c>
      <c r="G1690" s="2">
        <v>0</v>
      </c>
      <c r="H1690" s="2" t="s">
        <v>11</v>
      </c>
      <c r="I1690" s="2">
        <v>4850433</v>
      </c>
      <c r="J1690" s="2" t="s">
        <v>5214</v>
      </c>
      <c r="K1690" s="2" t="s">
        <v>5215</v>
      </c>
    </row>
    <row r="1691" spans="1:11" x14ac:dyDescent="0.2">
      <c r="A1691" s="2">
        <v>1690</v>
      </c>
      <c r="B1691" s="2" t="s">
        <v>85</v>
      </c>
      <c r="C1691" s="2">
        <v>1</v>
      </c>
      <c r="D1691" s="2">
        <v>1</v>
      </c>
      <c r="E1691" s="2">
        <v>0</v>
      </c>
      <c r="F1691" s="2" t="s">
        <v>25</v>
      </c>
      <c r="G1691" s="2">
        <v>0</v>
      </c>
      <c r="H1691" s="2" t="s">
        <v>11</v>
      </c>
      <c r="I1691" s="2">
        <v>4500000</v>
      </c>
      <c r="J1691" s="2" t="s">
        <v>153</v>
      </c>
      <c r="K1691" s="2" t="s">
        <v>154</v>
      </c>
    </row>
    <row r="1692" spans="1:11" x14ac:dyDescent="0.2">
      <c r="A1692" s="2">
        <v>1691</v>
      </c>
      <c r="B1692" s="2" t="s">
        <v>85</v>
      </c>
      <c r="C1692" s="2">
        <v>3</v>
      </c>
      <c r="D1692" s="2">
        <v>2</v>
      </c>
      <c r="E1692" s="2">
        <v>1</v>
      </c>
      <c r="F1692" s="2" t="s">
        <v>2314</v>
      </c>
      <c r="G1692" s="2" t="s">
        <v>124</v>
      </c>
      <c r="H1692" s="2" t="s">
        <v>11</v>
      </c>
      <c r="I1692" s="2">
        <v>5543000</v>
      </c>
      <c r="J1692" s="2" t="s">
        <v>2078</v>
      </c>
      <c r="K1692" s="2" t="s">
        <v>2079</v>
      </c>
    </row>
    <row r="1693" spans="1:11" x14ac:dyDescent="0.2">
      <c r="A1693" s="2">
        <v>1692</v>
      </c>
      <c r="B1693" s="2" t="s">
        <v>85</v>
      </c>
      <c r="C1693" s="2">
        <v>2</v>
      </c>
      <c r="D1693" s="2">
        <v>1</v>
      </c>
      <c r="E1693" s="2">
        <v>1</v>
      </c>
      <c r="F1693" s="2" t="s">
        <v>415</v>
      </c>
      <c r="G1693" s="2" t="s">
        <v>34</v>
      </c>
      <c r="H1693" s="2" t="s">
        <v>11</v>
      </c>
      <c r="I1693" s="2">
        <v>5273502</v>
      </c>
      <c r="J1693" s="2" t="s">
        <v>416</v>
      </c>
      <c r="K1693" s="2" t="s">
        <v>417</v>
      </c>
    </row>
    <row r="1694" spans="1:11" x14ac:dyDescent="0.2">
      <c r="A1694" s="2">
        <v>1693</v>
      </c>
      <c r="B1694" s="2" t="s">
        <v>85</v>
      </c>
      <c r="C1694" s="2">
        <v>1</v>
      </c>
      <c r="D1694" s="2">
        <v>1</v>
      </c>
      <c r="E1694" s="2">
        <v>0</v>
      </c>
      <c r="F1694" s="2" t="s">
        <v>25</v>
      </c>
      <c r="G1694" s="2">
        <v>0</v>
      </c>
      <c r="H1694" s="2" t="s">
        <v>26</v>
      </c>
      <c r="I1694" s="2">
        <v>9705501</v>
      </c>
      <c r="J1694" s="2" t="s">
        <v>27</v>
      </c>
      <c r="K1694" s="2" t="s">
        <v>28</v>
      </c>
    </row>
    <row r="1695" spans="1:11" x14ac:dyDescent="0.2">
      <c r="A1695" s="2">
        <v>1694</v>
      </c>
      <c r="B1695" s="2" t="s">
        <v>24</v>
      </c>
      <c r="C1695" s="2">
        <v>1</v>
      </c>
      <c r="D1695" s="2">
        <v>1</v>
      </c>
      <c r="E1695" s="2">
        <v>0</v>
      </c>
      <c r="F1695" s="2" t="s">
        <v>368</v>
      </c>
      <c r="G1695" s="2">
        <v>0</v>
      </c>
      <c r="H1695" s="2" t="s">
        <v>11</v>
      </c>
      <c r="I1695" s="2">
        <v>10223177</v>
      </c>
      <c r="J1695" s="2" t="s">
        <v>191</v>
      </c>
      <c r="K1695" s="2" t="s">
        <v>192</v>
      </c>
    </row>
    <row r="1696" spans="1:11" x14ac:dyDescent="0.2">
      <c r="A1696" s="2">
        <v>1695</v>
      </c>
      <c r="B1696" s="2" t="s">
        <v>92</v>
      </c>
      <c r="C1696" s="2">
        <v>2</v>
      </c>
      <c r="D1696" s="2">
        <v>1</v>
      </c>
      <c r="E1696" s="2">
        <v>1</v>
      </c>
      <c r="F1696" s="2" t="s">
        <v>1776</v>
      </c>
      <c r="G1696" s="2" t="s">
        <v>34</v>
      </c>
      <c r="H1696" s="2" t="s">
        <v>11</v>
      </c>
      <c r="I1696" s="2">
        <v>5541503</v>
      </c>
      <c r="J1696" s="2" t="s">
        <v>5233</v>
      </c>
      <c r="K1696" s="2" t="s">
        <v>5234</v>
      </c>
    </row>
    <row r="1697" spans="1:11" x14ac:dyDescent="0.2">
      <c r="A1697" s="2">
        <v>1696</v>
      </c>
      <c r="B1697" s="2" t="s">
        <v>92</v>
      </c>
      <c r="C1697" s="2">
        <v>2</v>
      </c>
      <c r="D1697" s="2">
        <v>1</v>
      </c>
      <c r="E1697" s="2">
        <v>1</v>
      </c>
      <c r="F1697" s="2" t="s">
        <v>1366</v>
      </c>
      <c r="G1697" s="2" t="s">
        <v>594</v>
      </c>
      <c r="H1697" s="2" t="s">
        <v>11</v>
      </c>
      <c r="I1697" s="2">
        <v>10613729</v>
      </c>
      <c r="J1697" s="2" t="s">
        <v>2436</v>
      </c>
      <c r="K1697" s="2" t="s">
        <v>2437</v>
      </c>
    </row>
    <row r="1698" spans="1:11" x14ac:dyDescent="0.2">
      <c r="A1698" s="2">
        <v>1697</v>
      </c>
      <c r="B1698" s="2" t="s">
        <v>92</v>
      </c>
      <c r="C1698" s="2">
        <v>2</v>
      </c>
      <c r="D1698" s="2">
        <v>1</v>
      </c>
      <c r="E1698" s="2">
        <v>1</v>
      </c>
      <c r="F1698" s="2" t="s">
        <v>5241</v>
      </c>
      <c r="G1698" s="2" t="s">
        <v>124</v>
      </c>
      <c r="H1698" s="2" t="s">
        <v>11</v>
      </c>
      <c r="I1698" s="2">
        <v>9240310</v>
      </c>
      <c r="J1698" s="2" t="s">
        <v>5242</v>
      </c>
      <c r="K1698" s="2" t="s">
        <v>5243</v>
      </c>
    </row>
    <row r="1699" spans="1:11" x14ac:dyDescent="0.2">
      <c r="A1699" s="2">
        <v>1698</v>
      </c>
      <c r="B1699" s="2" t="s">
        <v>582</v>
      </c>
      <c r="C1699" s="2">
        <v>3</v>
      </c>
      <c r="D1699" s="2">
        <v>2</v>
      </c>
      <c r="E1699" s="2">
        <v>1</v>
      </c>
      <c r="F1699" s="2" t="s">
        <v>40</v>
      </c>
      <c r="G1699" s="2" t="s">
        <v>34</v>
      </c>
      <c r="H1699" s="2" t="s">
        <v>11</v>
      </c>
      <c r="I1699" s="2">
        <v>3169296</v>
      </c>
      <c r="J1699" s="2" t="s">
        <v>141</v>
      </c>
      <c r="K1699" s="2" t="s">
        <v>142</v>
      </c>
    </row>
    <row r="1700" spans="1:11" x14ac:dyDescent="0.2">
      <c r="A1700" s="2">
        <v>1699</v>
      </c>
      <c r="B1700" s="2" t="s">
        <v>212</v>
      </c>
      <c r="C1700" s="2">
        <v>1</v>
      </c>
      <c r="D1700" s="2">
        <v>1</v>
      </c>
      <c r="E1700" s="2">
        <v>0</v>
      </c>
      <c r="F1700" s="2" t="s">
        <v>123</v>
      </c>
      <c r="G1700" s="2">
        <v>0</v>
      </c>
      <c r="H1700" s="2" t="s">
        <v>11</v>
      </c>
      <c r="I1700" s="2">
        <v>8088568</v>
      </c>
      <c r="J1700" s="2" t="s">
        <v>125</v>
      </c>
      <c r="K1700" s="2" t="s">
        <v>126</v>
      </c>
    </row>
    <row r="1701" spans="1:11" x14ac:dyDescent="0.2">
      <c r="A1701" s="2">
        <v>1700</v>
      </c>
      <c r="B1701" s="2" t="s">
        <v>92</v>
      </c>
      <c r="C1701" s="2">
        <v>0</v>
      </c>
      <c r="D1701" s="2">
        <v>0</v>
      </c>
      <c r="E1701" s="2">
        <v>0</v>
      </c>
      <c r="F1701" s="2">
        <v>0</v>
      </c>
      <c r="G1701" s="2">
        <v>0</v>
      </c>
      <c r="H1701" s="2" t="s">
        <v>11</v>
      </c>
      <c r="I1701" s="2">
        <v>5644973</v>
      </c>
      <c r="J1701" s="2" t="s">
        <v>1136</v>
      </c>
      <c r="K1701" s="2" t="s">
        <v>1137</v>
      </c>
    </row>
    <row r="1702" spans="1:11" s="7" customFormat="1" x14ac:dyDescent="0.2">
      <c r="B1702" s="8"/>
      <c r="C1702" s="8"/>
      <c r="D1702" s="8"/>
      <c r="E1702" s="8"/>
      <c r="F1702" s="8"/>
      <c r="G1702" s="8"/>
      <c r="H1702" s="8"/>
      <c r="I1702" s="8"/>
      <c r="J1702" s="8"/>
      <c r="K1702" s="8"/>
    </row>
    <row r="1703" spans="1:11" s="7" customFormat="1" x14ac:dyDescent="0.2">
      <c r="B1703" s="8"/>
      <c r="C1703" s="8"/>
      <c r="D1703" s="8"/>
      <c r="E1703" s="8"/>
      <c r="F1703" s="8"/>
      <c r="G1703" s="8"/>
      <c r="H1703" s="8"/>
      <c r="I1703" s="8"/>
      <c r="J1703" s="8"/>
      <c r="K1703" s="8"/>
    </row>
    <row r="1704" spans="1:11" s="7" customFormat="1" x14ac:dyDescent="0.2">
      <c r="B1704" s="8"/>
      <c r="C1704" s="8"/>
      <c r="D1704" s="8"/>
      <c r="E1704" s="8"/>
      <c r="F1704" s="8"/>
      <c r="G1704" s="8"/>
      <c r="H1704" s="8"/>
      <c r="I1704" s="8"/>
      <c r="J1704" s="8"/>
      <c r="K1704" s="8"/>
    </row>
    <row r="1705" spans="1:11" s="7" customFormat="1" x14ac:dyDescent="0.2">
      <c r="B1705" s="8"/>
      <c r="C1705" s="8"/>
      <c r="D1705" s="8"/>
      <c r="E1705" s="8"/>
      <c r="F1705" s="8"/>
      <c r="G1705" s="8"/>
      <c r="H1705" s="8"/>
      <c r="I1705" s="8"/>
      <c r="J1705" s="8"/>
      <c r="K1705" s="8"/>
    </row>
    <row r="1706" spans="1:11" s="7" customFormat="1" x14ac:dyDescent="0.2">
      <c r="B1706" s="8"/>
      <c r="C1706" s="8"/>
      <c r="D1706" s="8"/>
      <c r="E1706" s="8"/>
      <c r="F1706" s="8"/>
      <c r="G1706" s="8"/>
      <c r="H1706" s="8"/>
      <c r="I1706" s="8"/>
      <c r="J1706" s="8"/>
      <c r="K1706" s="8"/>
    </row>
    <row r="1707" spans="1:11" s="7" customFormat="1" x14ac:dyDescent="0.2">
      <c r="B1707" s="8"/>
      <c r="C1707" s="8"/>
      <c r="D1707" s="8"/>
      <c r="E1707" s="8"/>
      <c r="F1707" s="8"/>
      <c r="G1707" s="8"/>
      <c r="H1707" s="8"/>
      <c r="I1707" s="8"/>
      <c r="J1707" s="8"/>
      <c r="K1707" s="8"/>
    </row>
    <row r="1708" spans="1:11" s="7" customFormat="1" x14ac:dyDescent="0.2">
      <c r="B1708" s="8"/>
      <c r="C1708" s="8"/>
      <c r="D1708" s="8"/>
      <c r="E1708" s="8"/>
      <c r="F1708" s="8"/>
      <c r="G1708" s="8"/>
      <c r="H1708" s="8"/>
      <c r="I1708" s="8"/>
      <c r="J1708" s="8"/>
      <c r="K1708" s="8" t="s">
        <v>5256</v>
      </c>
    </row>
    <row r="1709" spans="1:11" s="7" customFormat="1" x14ac:dyDescent="0.2">
      <c r="B1709" s="8"/>
      <c r="C1709" s="8"/>
      <c r="D1709" s="8"/>
      <c r="E1709" s="8"/>
      <c r="F1709" s="8"/>
      <c r="G1709" s="8"/>
      <c r="H1709" s="8"/>
      <c r="I1709" s="8"/>
      <c r="J1709" s="8"/>
      <c r="K1709" s="8"/>
    </row>
    <row r="1710" spans="1:11" s="7" customFormat="1" x14ac:dyDescent="0.2">
      <c r="B1710" s="8"/>
      <c r="C1710" s="8"/>
      <c r="D1710" s="8"/>
      <c r="E1710" s="8"/>
      <c r="F1710" s="8"/>
      <c r="G1710" s="8"/>
      <c r="H1710" s="8"/>
      <c r="I1710" s="8"/>
      <c r="J1710" s="8"/>
      <c r="K1710" s="8"/>
    </row>
    <row r="1711" spans="1:11" s="7" customFormat="1" x14ac:dyDescent="0.2">
      <c r="B1711" s="8"/>
      <c r="C1711" s="8"/>
      <c r="D1711" s="8"/>
      <c r="E1711" s="8"/>
      <c r="F1711" s="8"/>
      <c r="G1711" s="8"/>
      <c r="H1711" s="8"/>
      <c r="I1711" s="8"/>
      <c r="J1711" s="8"/>
      <c r="K1711" s="8"/>
    </row>
    <row r="1712" spans="1:11" s="7" customFormat="1" x14ac:dyDescent="0.2">
      <c r="B1712" s="8"/>
      <c r="C1712" s="8"/>
      <c r="D1712" s="8"/>
      <c r="E1712" s="8"/>
      <c r="F1712" s="8"/>
      <c r="G1712" s="8"/>
      <c r="H1712" s="8"/>
      <c r="I1712" s="8"/>
      <c r="J1712" s="8"/>
      <c r="K1712" s="8"/>
    </row>
    <row r="1713" spans="2:11" s="7" customFormat="1" x14ac:dyDescent="0.2">
      <c r="B1713" s="8"/>
      <c r="C1713" s="8"/>
      <c r="D1713" s="8"/>
      <c r="E1713" s="8"/>
      <c r="F1713" s="8"/>
      <c r="G1713" s="8"/>
      <c r="H1713" s="8"/>
      <c r="I1713" s="8"/>
      <c r="J1713" s="8"/>
      <c r="K1713" s="8"/>
    </row>
    <row r="1714" spans="2:11" s="7" customFormat="1" x14ac:dyDescent="0.2">
      <c r="B1714" s="8"/>
      <c r="C1714" s="8"/>
      <c r="D1714" s="8"/>
      <c r="E1714" s="8"/>
      <c r="F1714" s="8"/>
      <c r="G1714" s="8"/>
      <c r="H1714" s="8"/>
      <c r="I1714" s="8"/>
      <c r="J1714" s="8"/>
      <c r="K1714" s="8"/>
    </row>
    <row r="1715" spans="2:11" s="7" customFormat="1" x14ac:dyDescent="0.2">
      <c r="B1715" s="8"/>
      <c r="C1715" s="8"/>
      <c r="D1715" s="8"/>
      <c r="E1715" s="8"/>
      <c r="F1715" s="8"/>
      <c r="G1715" s="8"/>
      <c r="H1715" s="8"/>
      <c r="I1715" s="8"/>
      <c r="J1715" s="8"/>
      <c r="K1715" s="8"/>
    </row>
    <row r="1716" spans="2:11" s="7" customFormat="1" x14ac:dyDescent="0.2">
      <c r="B1716" s="8"/>
      <c r="C1716" s="8"/>
      <c r="D1716" s="8"/>
      <c r="E1716" s="8"/>
      <c r="F1716" s="8"/>
      <c r="G1716" s="8"/>
      <c r="H1716" s="8"/>
      <c r="I1716" s="8"/>
      <c r="J1716" s="8"/>
      <c r="K1716" s="8"/>
    </row>
    <row r="1717" spans="2:11" s="7" customFormat="1" x14ac:dyDescent="0.2">
      <c r="B1717" s="8"/>
      <c r="C1717" s="8"/>
      <c r="D1717" s="8"/>
      <c r="E1717" s="8"/>
      <c r="F1717" s="8"/>
      <c r="G1717" s="8"/>
      <c r="H1717" s="8"/>
      <c r="I1717" s="8"/>
      <c r="J1717" s="8"/>
      <c r="K1717" s="8"/>
    </row>
    <row r="1718" spans="2:11" s="7" customFormat="1" x14ac:dyDescent="0.2">
      <c r="B1718" s="8"/>
      <c r="C1718" s="8"/>
      <c r="D1718" s="8"/>
      <c r="E1718" s="8"/>
      <c r="F1718" s="8"/>
      <c r="G1718" s="8"/>
      <c r="H1718" s="8"/>
      <c r="I1718" s="8"/>
      <c r="J1718" s="8"/>
      <c r="K1718" s="8"/>
    </row>
    <row r="1719" spans="2:11" s="7" customFormat="1" x14ac:dyDescent="0.2">
      <c r="B1719" s="8"/>
      <c r="C1719" s="8"/>
      <c r="D1719" s="8"/>
      <c r="E1719" s="8"/>
      <c r="F1719" s="8"/>
      <c r="G1719" s="8"/>
      <c r="H1719" s="8"/>
      <c r="I1719" s="8"/>
      <c r="J1719" s="8"/>
      <c r="K1719" s="8"/>
    </row>
    <row r="1720" spans="2:11" s="7" customFormat="1" x14ac:dyDescent="0.2">
      <c r="B1720" s="8"/>
      <c r="C1720" s="8"/>
      <c r="D1720" s="8"/>
      <c r="E1720" s="8"/>
      <c r="F1720" s="8"/>
      <c r="G1720" s="8"/>
      <c r="H1720" s="8"/>
      <c r="I1720" s="8"/>
      <c r="J1720" s="8"/>
      <c r="K1720" s="8"/>
    </row>
    <row r="1721" spans="2:11" s="7" customFormat="1" x14ac:dyDescent="0.2">
      <c r="B1721" s="8"/>
      <c r="C1721" s="8"/>
      <c r="D1721" s="8"/>
      <c r="E1721" s="8"/>
      <c r="F1721" s="8"/>
      <c r="G1721" s="8"/>
      <c r="H1721" s="8"/>
      <c r="I1721" s="8"/>
      <c r="J1721" s="8"/>
      <c r="K1721" s="8"/>
    </row>
    <row r="1722" spans="2:11" s="7" customFormat="1" x14ac:dyDescent="0.2">
      <c r="B1722" s="8"/>
      <c r="C1722" s="8"/>
      <c r="D1722" s="8"/>
      <c r="E1722" s="8"/>
      <c r="F1722" s="8"/>
      <c r="G1722" s="8"/>
      <c r="H1722" s="8"/>
      <c r="I1722" s="8"/>
      <c r="J1722" s="8"/>
      <c r="K1722" s="8"/>
    </row>
    <row r="1723" spans="2:11" s="7" customFormat="1" x14ac:dyDescent="0.2">
      <c r="B1723" s="8"/>
      <c r="C1723" s="8"/>
      <c r="D1723" s="8"/>
      <c r="E1723" s="8"/>
      <c r="F1723" s="8"/>
      <c r="G1723" s="8"/>
      <c r="H1723" s="8"/>
      <c r="I1723" s="8"/>
      <c r="J1723" s="8"/>
      <c r="K1723" s="8"/>
    </row>
    <row r="1724" spans="2:11" s="7" customFormat="1" x14ac:dyDescent="0.2">
      <c r="B1724" s="8"/>
      <c r="C1724" s="8"/>
      <c r="D1724" s="8"/>
      <c r="E1724" s="8"/>
      <c r="F1724" s="8"/>
      <c r="G1724" s="8"/>
      <c r="H1724" s="8"/>
      <c r="I1724" s="8"/>
      <c r="J1724" s="8"/>
      <c r="K1724" s="8"/>
    </row>
    <row r="1725" spans="2:11" s="7" customFormat="1" x14ac:dyDescent="0.2">
      <c r="B1725" s="8"/>
      <c r="C1725" s="8"/>
      <c r="D1725" s="8"/>
      <c r="E1725" s="8"/>
      <c r="F1725" s="8"/>
      <c r="G1725" s="8"/>
      <c r="H1725" s="8"/>
      <c r="I1725" s="8"/>
      <c r="J1725" s="8"/>
      <c r="K1725" s="8"/>
    </row>
    <row r="1726" spans="2:11" s="7" customFormat="1" x14ac:dyDescent="0.2">
      <c r="B1726" s="8"/>
      <c r="C1726" s="8"/>
      <c r="D1726" s="8"/>
      <c r="E1726" s="8"/>
      <c r="F1726" s="8"/>
      <c r="G1726" s="8"/>
      <c r="H1726" s="8"/>
      <c r="I1726" s="8"/>
      <c r="J1726" s="8"/>
      <c r="K1726" s="8"/>
    </row>
    <row r="1727" spans="2:11" s="7" customFormat="1" x14ac:dyDescent="0.2">
      <c r="B1727" s="8"/>
      <c r="C1727" s="8"/>
      <c r="D1727" s="8"/>
      <c r="E1727" s="8"/>
      <c r="F1727" s="8"/>
      <c r="G1727" s="8"/>
      <c r="H1727" s="8"/>
      <c r="I1727" s="8"/>
      <c r="J1727" s="8"/>
      <c r="K1727" s="8"/>
    </row>
    <row r="1728" spans="2:11" s="7" customFormat="1" x14ac:dyDescent="0.2">
      <c r="B1728" s="8"/>
      <c r="C1728" s="8"/>
      <c r="D1728" s="8"/>
      <c r="E1728" s="8"/>
      <c r="F1728" s="8"/>
      <c r="G1728" s="8"/>
      <c r="H1728" s="8"/>
      <c r="I1728" s="8"/>
      <c r="J1728" s="8"/>
      <c r="K1728" s="8"/>
    </row>
    <row r="1729" spans="2:11" s="7" customFormat="1" x14ac:dyDescent="0.2">
      <c r="B1729" s="8"/>
      <c r="C1729" s="8"/>
      <c r="D1729" s="8"/>
      <c r="E1729" s="8"/>
      <c r="F1729" s="8"/>
      <c r="G1729" s="8"/>
      <c r="H1729" s="8"/>
      <c r="I1729" s="8"/>
      <c r="J1729" s="8"/>
      <c r="K1729" s="8"/>
    </row>
    <row r="1730" spans="2:11" s="7" customFormat="1" x14ac:dyDescent="0.2">
      <c r="B1730" s="8"/>
      <c r="C1730" s="8"/>
      <c r="D1730" s="8"/>
      <c r="E1730" s="8"/>
      <c r="F1730" s="8"/>
      <c r="G1730" s="8"/>
      <c r="H1730" s="8"/>
      <c r="I1730" s="8"/>
      <c r="J1730" s="8"/>
      <c r="K1730" s="8"/>
    </row>
    <row r="1731" spans="2:11" s="7" customFormat="1" x14ac:dyDescent="0.2">
      <c r="B1731" s="8"/>
      <c r="C1731" s="8"/>
      <c r="D1731" s="8"/>
      <c r="E1731" s="8"/>
      <c r="F1731" s="8"/>
      <c r="G1731" s="8"/>
      <c r="H1731" s="8"/>
      <c r="I1731" s="8"/>
      <c r="J1731" s="8"/>
      <c r="K1731" s="8"/>
    </row>
    <row r="1732" spans="2:11" s="7" customFormat="1" x14ac:dyDescent="0.2">
      <c r="B1732" s="8"/>
      <c r="C1732" s="8"/>
      <c r="D1732" s="8"/>
      <c r="E1732" s="8"/>
      <c r="F1732" s="8"/>
      <c r="G1732" s="8"/>
      <c r="H1732" s="8"/>
      <c r="I1732" s="8"/>
      <c r="J1732" s="8"/>
      <c r="K1732" s="8"/>
    </row>
    <row r="1733" spans="2:11" s="7" customFormat="1" x14ac:dyDescent="0.2">
      <c r="B1733" s="8"/>
      <c r="C1733" s="8"/>
      <c r="D1733" s="8"/>
      <c r="E1733" s="8"/>
      <c r="F1733" s="8"/>
      <c r="G1733" s="8"/>
      <c r="H1733" s="8"/>
      <c r="I1733" s="8"/>
      <c r="J1733" s="8"/>
      <c r="K1733" s="8"/>
    </row>
    <row r="1734" spans="2:11" s="7" customFormat="1" x14ac:dyDescent="0.2">
      <c r="B1734" s="8"/>
      <c r="C1734" s="8"/>
      <c r="D1734" s="8"/>
      <c r="E1734" s="8"/>
      <c r="F1734" s="8"/>
      <c r="G1734" s="8"/>
      <c r="H1734" s="8"/>
      <c r="I1734" s="8"/>
      <c r="J1734" s="8"/>
      <c r="K1734" s="8"/>
    </row>
    <row r="1735" spans="2:11" s="7" customFormat="1" x14ac:dyDescent="0.2">
      <c r="B1735" s="8"/>
      <c r="C1735" s="8"/>
      <c r="D1735" s="8"/>
      <c r="E1735" s="8"/>
      <c r="F1735" s="8"/>
      <c r="G1735" s="8"/>
      <c r="H1735" s="8"/>
      <c r="I1735" s="8"/>
      <c r="J1735" s="8"/>
      <c r="K1735" s="8"/>
    </row>
    <row r="1736" spans="2:11" s="7" customFormat="1" x14ac:dyDescent="0.2">
      <c r="B1736" s="8"/>
      <c r="C1736" s="8"/>
      <c r="D1736" s="8"/>
      <c r="E1736" s="8"/>
      <c r="F1736" s="8"/>
      <c r="G1736" s="8"/>
      <c r="H1736" s="8"/>
      <c r="I1736" s="8"/>
      <c r="J1736" s="8"/>
      <c r="K1736" s="8"/>
    </row>
    <row r="1737" spans="2:11" s="7" customFormat="1" x14ac:dyDescent="0.2">
      <c r="B1737" s="8"/>
      <c r="C1737" s="8"/>
      <c r="D1737" s="8"/>
      <c r="E1737" s="8"/>
      <c r="F1737" s="8"/>
      <c r="G1737" s="8"/>
      <c r="H1737" s="8"/>
      <c r="I1737" s="8"/>
      <c r="J1737" s="8"/>
      <c r="K1737" s="8"/>
    </row>
    <row r="1738" spans="2:11" s="7" customFormat="1" x14ac:dyDescent="0.2">
      <c r="B1738" s="8"/>
      <c r="C1738" s="8"/>
      <c r="D1738" s="8"/>
      <c r="E1738" s="8"/>
      <c r="F1738" s="8"/>
      <c r="G1738" s="8"/>
      <c r="H1738" s="8"/>
      <c r="I1738" s="8"/>
      <c r="J1738" s="8"/>
      <c r="K1738" s="8"/>
    </row>
    <row r="1739" spans="2:11" s="7" customFormat="1" x14ac:dyDescent="0.2">
      <c r="B1739" s="8"/>
      <c r="C1739" s="8"/>
      <c r="D1739" s="8"/>
      <c r="E1739" s="8"/>
      <c r="F1739" s="8"/>
      <c r="G1739" s="8"/>
      <c r="H1739" s="8"/>
      <c r="I1739" s="8"/>
      <c r="J1739" s="8"/>
      <c r="K1739" s="8"/>
    </row>
    <row r="1740" spans="2:11" s="7" customFormat="1" x14ac:dyDescent="0.2">
      <c r="B1740" s="8"/>
      <c r="C1740" s="8"/>
      <c r="D1740" s="8"/>
      <c r="E1740" s="8"/>
      <c r="F1740" s="8"/>
      <c r="G1740" s="8"/>
      <c r="H1740" s="8"/>
      <c r="I1740" s="8"/>
      <c r="J1740" s="8"/>
      <c r="K1740" s="8"/>
    </row>
    <row r="1741" spans="2:11" s="7" customFormat="1" x14ac:dyDescent="0.2">
      <c r="B1741" s="8"/>
      <c r="C1741" s="8"/>
      <c r="D1741" s="8"/>
      <c r="E1741" s="8"/>
      <c r="F1741" s="8"/>
      <c r="G1741" s="8"/>
      <c r="H1741" s="8"/>
      <c r="I1741" s="8"/>
      <c r="J1741" s="8"/>
      <c r="K1741" s="8"/>
    </row>
    <row r="1742" spans="2:11" s="7" customFormat="1" x14ac:dyDescent="0.2">
      <c r="B1742" s="8"/>
      <c r="C1742" s="8"/>
      <c r="D1742" s="8"/>
      <c r="E1742" s="8"/>
      <c r="F1742" s="8"/>
      <c r="G1742" s="8"/>
      <c r="H1742" s="8"/>
      <c r="I1742" s="8"/>
      <c r="J1742" s="8"/>
      <c r="K1742" s="8"/>
    </row>
    <row r="1743" spans="2:11" s="7" customFormat="1" x14ac:dyDescent="0.2">
      <c r="B1743" s="8"/>
      <c r="C1743" s="8"/>
      <c r="D1743" s="8"/>
      <c r="E1743" s="8"/>
      <c r="F1743" s="8"/>
      <c r="G1743" s="8"/>
      <c r="H1743" s="8"/>
      <c r="I1743" s="8"/>
      <c r="J1743" s="8"/>
      <c r="K1743" s="8"/>
    </row>
    <row r="1744" spans="2:11" s="7" customFormat="1" x14ac:dyDescent="0.2">
      <c r="B1744" s="8"/>
      <c r="C1744" s="8"/>
      <c r="D1744" s="8"/>
      <c r="E1744" s="8"/>
      <c r="F1744" s="8"/>
      <c r="G1744" s="8"/>
      <c r="H1744" s="8"/>
      <c r="I1744" s="8"/>
      <c r="J1744" s="8"/>
      <c r="K1744" s="8"/>
    </row>
    <row r="1745" spans="2:11" s="7" customFormat="1" x14ac:dyDescent="0.2">
      <c r="B1745" s="8"/>
      <c r="C1745" s="8"/>
      <c r="D1745" s="8"/>
      <c r="E1745" s="8"/>
      <c r="F1745" s="8"/>
      <c r="G1745" s="8"/>
      <c r="H1745" s="8"/>
      <c r="I1745" s="8"/>
      <c r="J1745" s="8"/>
      <c r="K1745" s="8"/>
    </row>
    <row r="1746" spans="2:11" s="7" customFormat="1" x14ac:dyDescent="0.2">
      <c r="B1746" s="8"/>
      <c r="C1746" s="8"/>
      <c r="D1746" s="8"/>
      <c r="E1746" s="8"/>
      <c r="F1746" s="8"/>
      <c r="G1746" s="8"/>
      <c r="H1746" s="8"/>
      <c r="I1746" s="8"/>
      <c r="J1746" s="8"/>
      <c r="K1746" s="8"/>
    </row>
    <row r="1747" spans="2:11" s="7" customFormat="1" x14ac:dyDescent="0.2">
      <c r="B1747" s="8"/>
      <c r="C1747" s="8"/>
      <c r="D1747" s="8"/>
      <c r="E1747" s="8"/>
      <c r="F1747" s="8"/>
      <c r="G1747" s="8"/>
      <c r="H1747" s="8"/>
      <c r="I1747" s="8"/>
      <c r="J1747" s="8"/>
      <c r="K1747" s="8"/>
    </row>
    <row r="1748" spans="2:11" s="7" customFormat="1" x14ac:dyDescent="0.2">
      <c r="B1748" s="8"/>
      <c r="C1748" s="8"/>
      <c r="D1748" s="8"/>
      <c r="E1748" s="8"/>
      <c r="F1748" s="8"/>
      <c r="G1748" s="8"/>
      <c r="H1748" s="8"/>
      <c r="I1748" s="8"/>
      <c r="J1748" s="8"/>
      <c r="K1748" s="8"/>
    </row>
    <row r="1749" spans="2:11" s="7" customFormat="1" x14ac:dyDescent="0.2">
      <c r="B1749" s="8"/>
      <c r="C1749" s="8"/>
      <c r="D1749" s="8"/>
      <c r="E1749" s="8"/>
      <c r="F1749" s="8"/>
      <c r="G1749" s="8"/>
      <c r="H1749" s="8"/>
      <c r="I1749" s="8"/>
      <c r="J1749" s="8"/>
      <c r="K1749" s="8"/>
    </row>
    <row r="1750" spans="2:11" s="7" customFormat="1" x14ac:dyDescent="0.2">
      <c r="B1750" s="8"/>
      <c r="C1750" s="8"/>
      <c r="D1750" s="8"/>
      <c r="E1750" s="8"/>
      <c r="F1750" s="8"/>
      <c r="G1750" s="8"/>
      <c r="H1750" s="8"/>
      <c r="I1750" s="8"/>
      <c r="J1750" s="8"/>
      <c r="K1750" s="8"/>
    </row>
    <row r="1751" spans="2:11" s="7" customFormat="1" x14ac:dyDescent="0.2">
      <c r="B1751" s="8"/>
      <c r="C1751" s="8"/>
      <c r="D1751" s="8"/>
      <c r="E1751" s="8"/>
      <c r="F1751" s="8"/>
      <c r="G1751" s="8"/>
      <c r="H1751" s="8"/>
      <c r="I1751" s="8"/>
      <c r="J1751" s="8"/>
      <c r="K1751" s="8"/>
    </row>
    <row r="1752" spans="2:11" s="7" customFormat="1" x14ac:dyDescent="0.2">
      <c r="B1752" s="8"/>
      <c r="C1752" s="8"/>
      <c r="D1752" s="8"/>
      <c r="E1752" s="8"/>
      <c r="F1752" s="8"/>
      <c r="G1752" s="8"/>
      <c r="H1752" s="8"/>
      <c r="I1752" s="8"/>
      <c r="J1752" s="8"/>
      <c r="K1752" s="8"/>
    </row>
    <row r="1753" spans="2:11" s="7" customFormat="1" x14ac:dyDescent="0.2">
      <c r="B1753" s="8"/>
      <c r="C1753" s="8"/>
      <c r="D1753" s="8"/>
      <c r="E1753" s="8"/>
      <c r="F1753" s="8"/>
      <c r="G1753" s="8"/>
      <c r="H1753" s="8"/>
      <c r="I1753" s="8"/>
      <c r="J1753" s="8"/>
      <c r="K1753" s="8"/>
    </row>
    <row r="1754" spans="2:11" s="7" customFormat="1" x14ac:dyDescent="0.2">
      <c r="B1754" s="8"/>
      <c r="C1754" s="8"/>
      <c r="D1754" s="8"/>
      <c r="E1754" s="8"/>
      <c r="F1754" s="8"/>
      <c r="G1754" s="8"/>
      <c r="H1754" s="8"/>
      <c r="I1754" s="8"/>
      <c r="J1754" s="8"/>
      <c r="K1754" s="8"/>
    </row>
    <row r="1755" spans="2:11" s="7" customFormat="1" x14ac:dyDescent="0.2">
      <c r="B1755" s="8"/>
      <c r="C1755" s="8"/>
      <c r="D1755" s="8"/>
      <c r="E1755" s="8"/>
      <c r="F1755" s="8"/>
      <c r="G1755" s="8"/>
      <c r="H1755" s="8"/>
      <c r="I1755" s="8"/>
      <c r="J1755" s="8"/>
      <c r="K1755" s="8"/>
    </row>
    <row r="1756" spans="2:11" s="7" customFormat="1" x14ac:dyDescent="0.2">
      <c r="B1756" s="8"/>
      <c r="C1756" s="8"/>
      <c r="D1756" s="8"/>
      <c r="E1756" s="8"/>
      <c r="F1756" s="8"/>
      <c r="G1756" s="8"/>
      <c r="H1756" s="8"/>
      <c r="I1756" s="8"/>
      <c r="J1756" s="8"/>
      <c r="K1756" s="8"/>
    </row>
    <row r="1757" spans="2:11" s="7" customFormat="1" x14ac:dyDescent="0.2">
      <c r="B1757" s="8"/>
      <c r="C1757" s="8"/>
      <c r="D1757" s="8"/>
      <c r="E1757" s="8"/>
      <c r="F1757" s="8"/>
      <c r="G1757" s="8"/>
      <c r="H1757" s="8"/>
      <c r="I1757" s="8"/>
      <c r="J1757" s="8"/>
      <c r="K1757" s="8"/>
    </row>
    <row r="1758" spans="2:11" s="7" customFormat="1" x14ac:dyDescent="0.2">
      <c r="B1758" s="8"/>
      <c r="C1758" s="8"/>
      <c r="D1758" s="8"/>
      <c r="E1758" s="8"/>
      <c r="F1758" s="8"/>
      <c r="G1758" s="8"/>
      <c r="H1758" s="8"/>
      <c r="I1758" s="8"/>
      <c r="J1758" s="8"/>
      <c r="K1758" s="8"/>
    </row>
    <row r="1759" spans="2:11" s="7" customFormat="1" x14ac:dyDescent="0.2">
      <c r="B1759" s="8"/>
      <c r="C1759" s="8"/>
      <c r="D1759" s="8"/>
      <c r="E1759" s="8"/>
      <c r="F1759" s="8"/>
      <c r="G1759" s="8"/>
      <c r="H1759" s="8"/>
      <c r="I1759" s="8"/>
      <c r="J1759" s="8"/>
      <c r="K1759" s="8"/>
    </row>
    <row r="1760" spans="2:11" s="7" customFormat="1" x14ac:dyDescent="0.2">
      <c r="B1760" s="8"/>
      <c r="C1760" s="8"/>
      <c r="D1760" s="8"/>
      <c r="E1760" s="8"/>
      <c r="F1760" s="8"/>
      <c r="G1760" s="8"/>
      <c r="H1760" s="8"/>
      <c r="I1760" s="8"/>
      <c r="J1760" s="8"/>
      <c r="K1760" s="8"/>
    </row>
    <row r="1761" spans="2:11" s="7" customFormat="1" x14ac:dyDescent="0.2">
      <c r="B1761" s="8"/>
      <c r="C1761" s="8"/>
      <c r="D1761" s="8"/>
      <c r="E1761" s="8"/>
      <c r="F1761" s="8"/>
      <c r="G1761" s="8"/>
      <c r="H1761" s="8"/>
      <c r="I1761" s="8"/>
      <c r="J1761" s="8"/>
      <c r="K1761" s="8"/>
    </row>
    <row r="1762" spans="2:11" s="7" customFormat="1" x14ac:dyDescent="0.2">
      <c r="B1762" s="8"/>
      <c r="C1762" s="8"/>
      <c r="D1762" s="8"/>
      <c r="E1762" s="8"/>
      <c r="F1762" s="8"/>
      <c r="G1762" s="8"/>
      <c r="H1762" s="8"/>
      <c r="I1762" s="8"/>
      <c r="J1762" s="8"/>
      <c r="K1762" s="8"/>
    </row>
    <row r="1763" spans="2:11" s="7" customFormat="1" x14ac:dyDescent="0.2">
      <c r="B1763" s="8"/>
      <c r="C1763" s="8"/>
      <c r="D1763" s="8"/>
      <c r="E1763" s="8"/>
      <c r="F1763" s="8"/>
      <c r="G1763" s="8"/>
      <c r="H1763" s="8"/>
      <c r="I1763" s="8"/>
      <c r="J1763" s="8"/>
      <c r="K1763" s="8"/>
    </row>
    <row r="1764" spans="2:11" s="7" customFormat="1" x14ac:dyDescent="0.2">
      <c r="B1764" s="8"/>
      <c r="C1764" s="8"/>
      <c r="D1764" s="8"/>
      <c r="E1764" s="8"/>
      <c r="F1764" s="8"/>
      <c r="G1764" s="8"/>
      <c r="H1764" s="8"/>
      <c r="I1764" s="8"/>
      <c r="J1764" s="8"/>
      <c r="K1764" s="8"/>
    </row>
    <row r="1765" spans="2:11" s="7" customFormat="1" x14ac:dyDescent="0.2">
      <c r="B1765" s="8"/>
      <c r="C1765" s="8"/>
      <c r="D1765" s="8"/>
      <c r="E1765" s="8"/>
      <c r="F1765" s="8"/>
      <c r="G1765" s="8"/>
      <c r="H1765" s="8"/>
      <c r="I1765" s="8"/>
      <c r="J1765" s="8"/>
      <c r="K1765" s="8"/>
    </row>
    <row r="1766" spans="2:11" s="7" customFormat="1" x14ac:dyDescent="0.2">
      <c r="B1766" s="8"/>
      <c r="C1766" s="8"/>
      <c r="D1766" s="8"/>
      <c r="E1766" s="8"/>
      <c r="F1766" s="8"/>
      <c r="G1766" s="8"/>
      <c r="H1766" s="8"/>
      <c r="I1766" s="8"/>
      <c r="J1766" s="8"/>
      <c r="K1766" s="8"/>
    </row>
    <row r="1767" spans="2:11" s="7" customFormat="1" x14ac:dyDescent="0.2">
      <c r="B1767" s="8"/>
      <c r="C1767" s="8"/>
      <c r="D1767" s="8"/>
      <c r="E1767" s="8"/>
      <c r="F1767" s="8"/>
      <c r="G1767" s="8"/>
      <c r="H1767" s="8"/>
      <c r="I1767" s="8"/>
      <c r="J1767" s="8"/>
      <c r="K1767" s="8"/>
    </row>
    <row r="1768" spans="2:11" s="7" customFormat="1" x14ac:dyDescent="0.2">
      <c r="B1768" s="8"/>
      <c r="C1768" s="8"/>
      <c r="D1768" s="8"/>
      <c r="E1768" s="8"/>
      <c r="F1768" s="8"/>
      <c r="G1768" s="8"/>
      <c r="H1768" s="8"/>
      <c r="I1768" s="8"/>
      <c r="J1768" s="8"/>
      <c r="K1768" s="8"/>
    </row>
    <row r="1769" spans="2:11" s="7" customFormat="1" x14ac:dyDescent="0.2">
      <c r="B1769" s="8"/>
      <c r="C1769" s="8"/>
      <c r="D1769" s="8"/>
      <c r="E1769" s="8"/>
      <c r="F1769" s="8"/>
      <c r="G1769" s="8"/>
      <c r="H1769" s="8"/>
      <c r="I1769" s="8"/>
      <c r="J1769" s="8"/>
      <c r="K1769" s="8"/>
    </row>
    <row r="1770" spans="2:11" s="7" customFormat="1" x14ac:dyDescent="0.2">
      <c r="B1770" s="8"/>
      <c r="C1770" s="8"/>
      <c r="D1770" s="8"/>
      <c r="E1770" s="8"/>
      <c r="F1770" s="8"/>
      <c r="G1770" s="8"/>
      <c r="H1770" s="8"/>
      <c r="I1770" s="8"/>
      <c r="J1770" s="8"/>
      <c r="K1770" s="8"/>
    </row>
    <row r="1771" spans="2:11" s="7" customFormat="1" x14ac:dyDescent="0.2">
      <c r="B1771" s="8"/>
      <c r="C1771" s="8"/>
      <c r="D1771" s="8"/>
      <c r="E1771" s="8"/>
      <c r="F1771" s="8"/>
      <c r="G1771" s="8"/>
      <c r="H1771" s="8"/>
      <c r="I1771" s="8"/>
      <c r="J1771" s="8"/>
      <c r="K1771" s="8"/>
    </row>
    <row r="1772" spans="2:11" s="7" customFormat="1" x14ac:dyDescent="0.2">
      <c r="B1772" s="8"/>
      <c r="C1772" s="8"/>
      <c r="D1772" s="8"/>
      <c r="E1772" s="8"/>
      <c r="F1772" s="8"/>
      <c r="G1772" s="8"/>
      <c r="H1772" s="8"/>
      <c r="I1772" s="8"/>
      <c r="J1772" s="8"/>
      <c r="K1772" s="8"/>
    </row>
    <row r="1773" spans="2:11" s="7" customFormat="1" x14ac:dyDescent="0.2">
      <c r="B1773" s="8"/>
      <c r="C1773" s="8"/>
      <c r="D1773" s="8"/>
      <c r="E1773" s="8"/>
      <c r="F1773" s="8"/>
      <c r="G1773" s="8"/>
      <c r="H1773" s="8"/>
      <c r="I1773" s="8"/>
      <c r="J1773" s="8"/>
      <c r="K1773" s="8"/>
    </row>
    <row r="1774" spans="2:11" s="7" customFormat="1" x14ac:dyDescent="0.2">
      <c r="B1774" s="8"/>
      <c r="C1774" s="8"/>
      <c r="D1774" s="8"/>
      <c r="E1774" s="8"/>
      <c r="F1774" s="8"/>
      <c r="G1774" s="8"/>
      <c r="H1774" s="8"/>
      <c r="I1774" s="8"/>
      <c r="J1774" s="8"/>
      <c r="K1774" s="8"/>
    </row>
    <row r="1775" spans="2:11" s="7" customFormat="1" x14ac:dyDescent="0.2">
      <c r="B1775" s="8"/>
      <c r="C1775" s="8"/>
      <c r="D1775" s="8"/>
      <c r="E1775" s="8"/>
      <c r="F1775" s="8"/>
      <c r="G1775" s="8"/>
      <c r="H1775" s="8"/>
      <c r="I1775" s="8"/>
      <c r="J1775" s="8"/>
      <c r="K1775" s="8"/>
    </row>
    <row r="1776" spans="2:11" s="7" customFormat="1" x14ac:dyDescent="0.2">
      <c r="B1776" s="8"/>
      <c r="C1776" s="8"/>
      <c r="D1776" s="8"/>
      <c r="E1776" s="8"/>
      <c r="F1776" s="8"/>
      <c r="G1776" s="8"/>
      <c r="H1776" s="8"/>
      <c r="I1776" s="8"/>
      <c r="J1776" s="8"/>
      <c r="K1776" s="8"/>
    </row>
    <row r="1777" spans="2:11" s="7" customFormat="1" x14ac:dyDescent="0.2">
      <c r="B1777" s="8"/>
      <c r="C1777" s="8"/>
      <c r="D1777" s="8"/>
      <c r="E1777" s="8"/>
      <c r="F1777" s="8"/>
      <c r="G1777" s="8"/>
      <c r="H1777" s="8"/>
      <c r="I1777" s="8"/>
      <c r="J1777" s="8"/>
      <c r="K1777" s="8"/>
    </row>
    <row r="1778" spans="2:11" s="7" customFormat="1" x14ac:dyDescent="0.2">
      <c r="B1778" s="8"/>
      <c r="C1778" s="8"/>
      <c r="D1778" s="8"/>
      <c r="E1778" s="8"/>
      <c r="F1778" s="8"/>
      <c r="G1778" s="8"/>
      <c r="H1778" s="8"/>
      <c r="I1778" s="8"/>
      <c r="J1778" s="8"/>
      <c r="K1778" s="8"/>
    </row>
    <row r="1779" spans="2:11" s="7" customFormat="1" x14ac:dyDescent="0.2">
      <c r="B1779" s="8"/>
      <c r="C1779" s="8"/>
      <c r="D1779" s="8"/>
      <c r="E1779" s="8"/>
      <c r="F1779" s="8"/>
      <c r="G1779" s="8"/>
      <c r="H1779" s="8"/>
      <c r="I1779" s="8"/>
      <c r="J1779" s="8"/>
      <c r="K1779" s="8"/>
    </row>
    <row r="1780" spans="2:11" s="7" customFormat="1" x14ac:dyDescent="0.2">
      <c r="B1780" s="8"/>
      <c r="C1780" s="8"/>
      <c r="D1780" s="8"/>
      <c r="E1780" s="8"/>
      <c r="F1780" s="8"/>
      <c r="G1780" s="8"/>
      <c r="H1780" s="8"/>
      <c r="I1780" s="8"/>
      <c r="J1780" s="8"/>
      <c r="K1780" s="8"/>
    </row>
    <row r="1781" spans="2:11" s="7" customFormat="1" x14ac:dyDescent="0.2">
      <c r="B1781" s="8"/>
      <c r="C1781" s="8"/>
      <c r="D1781" s="8"/>
      <c r="E1781" s="8"/>
      <c r="F1781" s="8"/>
      <c r="G1781" s="8"/>
      <c r="H1781" s="8"/>
      <c r="I1781" s="8"/>
      <c r="J1781" s="8"/>
      <c r="K1781" s="8"/>
    </row>
    <row r="1782" spans="2:11" s="7" customFormat="1" x14ac:dyDescent="0.2">
      <c r="B1782" s="8"/>
      <c r="C1782" s="8"/>
      <c r="D1782" s="8"/>
      <c r="E1782" s="8"/>
      <c r="F1782" s="8"/>
      <c r="G1782" s="8"/>
      <c r="H1782" s="8"/>
      <c r="I1782" s="8"/>
      <c r="J1782" s="8"/>
      <c r="K1782" s="8"/>
    </row>
    <row r="1783" spans="2:11" s="7" customFormat="1" x14ac:dyDescent="0.2">
      <c r="B1783" s="8"/>
      <c r="C1783" s="8"/>
      <c r="D1783" s="8"/>
      <c r="E1783" s="8"/>
      <c r="F1783" s="8"/>
      <c r="G1783" s="8"/>
      <c r="H1783" s="8"/>
      <c r="I1783" s="8"/>
      <c r="J1783" s="8"/>
      <c r="K1783" s="8"/>
    </row>
    <row r="1784" spans="2:11" s="7" customFormat="1" x14ac:dyDescent="0.2">
      <c r="B1784" s="8"/>
      <c r="C1784" s="8"/>
      <c r="D1784" s="8"/>
      <c r="E1784" s="8"/>
      <c r="F1784" s="8"/>
      <c r="G1784" s="8"/>
      <c r="H1784" s="8"/>
      <c r="I1784" s="8"/>
      <c r="J1784" s="8"/>
      <c r="K1784" s="8"/>
    </row>
    <row r="1785" spans="2:11" s="7" customFormat="1" x14ac:dyDescent="0.2">
      <c r="B1785" s="8"/>
      <c r="C1785" s="8"/>
      <c r="D1785" s="8"/>
      <c r="E1785" s="8"/>
      <c r="F1785" s="8"/>
      <c r="G1785" s="8"/>
      <c r="H1785" s="8"/>
      <c r="I1785" s="8"/>
      <c r="J1785" s="8"/>
      <c r="K1785" s="8"/>
    </row>
    <row r="1786" spans="2:11" s="7" customFormat="1" x14ac:dyDescent="0.2">
      <c r="B1786" s="8"/>
      <c r="C1786" s="8"/>
      <c r="D1786" s="8"/>
      <c r="E1786" s="8"/>
      <c r="F1786" s="8"/>
      <c r="G1786" s="8"/>
      <c r="H1786" s="8"/>
      <c r="I1786" s="8"/>
      <c r="J1786" s="8"/>
      <c r="K1786" s="8"/>
    </row>
    <row r="1787" spans="2:11" s="7" customFormat="1" x14ac:dyDescent="0.2">
      <c r="B1787" s="8"/>
      <c r="C1787" s="8"/>
      <c r="D1787" s="8"/>
      <c r="E1787" s="8"/>
      <c r="F1787" s="8"/>
      <c r="G1787" s="8"/>
      <c r="H1787" s="8"/>
      <c r="I1787" s="8"/>
      <c r="J1787" s="8"/>
      <c r="K1787" s="8"/>
    </row>
    <row r="1788" spans="2:11" s="7" customFormat="1" x14ac:dyDescent="0.2">
      <c r="B1788" s="8"/>
      <c r="C1788" s="8"/>
      <c r="D1788" s="8"/>
      <c r="E1788" s="8"/>
      <c r="F1788" s="8"/>
      <c r="G1788" s="8"/>
      <c r="H1788" s="8"/>
      <c r="I1788" s="8"/>
      <c r="J1788" s="8"/>
      <c r="K1788" s="8"/>
    </row>
    <row r="1789" spans="2:11" s="7" customFormat="1" x14ac:dyDescent="0.2">
      <c r="B1789" s="8"/>
      <c r="C1789" s="8"/>
      <c r="D1789" s="8"/>
      <c r="E1789" s="8"/>
      <c r="F1789" s="8"/>
      <c r="G1789" s="8"/>
      <c r="H1789" s="8"/>
      <c r="I1789" s="8"/>
      <c r="J1789" s="8"/>
      <c r="K1789" s="8"/>
    </row>
    <row r="1790" spans="2:11" s="7" customFormat="1" x14ac:dyDescent="0.2">
      <c r="B1790" s="8"/>
      <c r="C1790" s="8"/>
      <c r="D1790" s="8"/>
      <c r="E1790" s="8"/>
      <c r="F1790" s="8"/>
      <c r="G1790" s="8"/>
      <c r="H1790" s="8"/>
      <c r="I1790" s="8"/>
      <c r="J1790" s="8"/>
      <c r="K1790" s="8"/>
    </row>
    <row r="1791" spans="2:11" s="7" customFormat="1" x14ac:dyDescent="0.2">
      <c r="B1791" s="8"/>
      <c r="C1791" s="8"/>
      <c r="D1791" s="8"/>
      <c r="E1791" s="8"/>
      <c r="F1791" s="8"/>
      <c r="G1791" s="8"/>
      <c r="H1791" s="8"/>
      <c r="I1791" s="8"/>
      <c r="J1791" s="8"/>
      <c r="K1791" s="8"/>
    </row>
    <row r="1792" spans="2:11" s="7" customFormat="1" x14ac:dyDescent="0.2">
      <c r="B1792" s="8"/>
      <c r="C1792" s="8"/>
      <c r="D1792" s="8"/>
      <c r="E1792" s="8"/>
      <c r="F1792" s="8"/>
      <c r="G1792" s="8"/>
      <c r="H1792" s="8"/>
      <c r="I1792" s="8"/>
      <c r="J1792" s="8"/>
      <c r="K1792" s="8"/>
    </row>
    <row r="1793" spans="2:11" s="7" customFormat="1" x14ac:dyDescent="0.2">
      <c r="B1793" s="8"/>
      <c r="C1793" s="8"/>
      <c r="D1793" s="8"/>
      <c r="E1793" s="8"/>
      <c r="F1793" s="8"/>
      <c r="G1793" s="8"/>
      <c r="H1793" s="8"/>
      <c r="I1793" s="8"/>
      <c r="J1793" s="8"/>
      <c r="K1793" s="8"/>
    </row>
    <row r="1794" spans="2:11" s="7" customFormat="1" x14ac:dyDescent="0.2">
      <c r="B1794" s="8"/>
      <c r="C1794" s="8"/>
      <c r="D1794" s="8"/>
      <c r="E1794" s="8"/>
      <c r="F1794" s="8"/>
      <c r="G1794" s="8"/>
      <c r="H1794" s="8"/>
      <c r="I1794" s="8"/>
      <c r="J1794" s="8"/>
      <c r="K1794" s="8"/>
    </row>
    <row r="1795" spans="2:11" s="7" customFormat="1" x14ac:dyDescent="0.2">
      <c r="B1795" s="8"/>
      <c r="C1795" s="8"/>
      <c r="D1795" s="8"/>
      <c r="E1795" s="8"/>
      <c r="F1795" s="8"/>
      <c r="G1795" s="8"/>
      <c r="H1795" s="8"/>
      <c r="I1795" s="8"/>
      <c r="J1795" s="8"/>
      <c r="K1795" s="8"/>
    </row>
    <row r="1796" spans="2:11" s="7" customFormat="1" x14ac:dyDescent="0.2">
      <c r="B1796" s="8"/>
      <c r="C1796" s="8"/>
      <c r="D1796" s="8"/>
      <c r="E1796" s="8"/>
      <c r="F1796" s="8"/>
      <c r="G1796" s="8"/>
      <c r="H1796" s="8"/>
      <c r="I1796" s="8"/>
      <c r="J1796" s="8"/>
      <c r="K1796" s="8"/>
    </row>
    <row r="1797" spans="2:11" s="7" customFormat="1" x14ac:dyDescent="0.2">
      <c r="B1797" s="8"/>
      <c r="C1797" s="8"/>
      <c r="D1797" s="8"/>
      <c r="E1797" s="8"/>
      <c r="F1797" s="8"/>
      <c r="G1797" s="8"/>
      <c r="H1797" s="8"/>
      <c r="I1797" s="8"/>
      <c r="J1797" s="8"/>
      <c r="K1797" s="8"/>
    </row>
    <row r="1798" spans="2:11" s="7" customFormat="1" x14ac:dyDescent="0.2">
      <c r="B1798" s="8"/>
      <c r="C1798" s="8"/>
      <c r="D1798" s="8"/>
      <c r="E1798" s="8"/>
      <c r="F1798" s="8"/>
      <c r="G1798" s="8"/>
      <c r="H1798" s="8"/>
      <c r="I1798" s="8"/>
      <c r="J1798" s="8"/>
      <c r="K1798" s="8"/>
    </row>
    <row r="1799" spans="2:11" s="7" customFormat="1" x14ac:dyDescent="0.2">
      <c r="B1799" s="8"/>
      <c r="C1799" s="8"/>
      <c r="D1799" s="8"/>
      <c r="E1799" s="8"/>
      <c r="F1799" s="8"/>
      <c r="G1799" s="8"/>
      <c r="H1799" s="8"/>
      <c r="I1799" s="8"/>
      <c r="J1799" s="8"/>
      <c r="K1799" s="8"/>
    </row>
    <row r="1800" spans="2:11" s="7" customFormat="1" x14ac:dyDescent="0.2">
      <c r="B1800" s="8"/>
      <c r="C1800" s="8"/>
      <c r="D1800" s="8"/>
      <c r="E1800" s="8"/>
      <c r="F1800" s="8"/>
      <c r="G1800" s="8"/>
      <c r="H1800" s="8"/>
      <c r="I1800" s="8"/>
      <c r="J1800" s="8"/>
      <c r="K1800" s="8"/>
    </row>
    <row r="1801" spans="2:11" s="7" customFormat="1" x14ac:dyDescent="0.2">
      <c r="B1801" s="8"/>
      <c r="C1801" s="8"/>
      <c r="D1801" s="8"/>
      <c r="E1801" s="8"/>
      <c r="F1801" s="8"/>
      <c r="G1801" s="8"/>
      <c r="H1801" s="8"/>
      <c r="I1801" s="8"/>
      <c r="J1801" s="8"/>
      <c r="K1801" s="8"/>
    </row>
    <row r="1802" spans="2:11" s="7" customFormat="1" x14ac:dyDescent="0.2">
      <c r="B1802" s="8"/>
      <c r="C1802" s="8"/>
      <c r="D1802" s="8"/>
      <c r="E1802" s="8"/>
      <c r="F1802" s="8"/>
      <c r="G1802" s="8"/>
      <c r="H1802" s="8"/>
      <c r="I1802" s="8"/>
      <c r="J1802" s="8"/>
      <c r="K1802" s="8"/>
    </row>
    <row r="1803" spans="2:11" s="7" customFormat="1" x14ac:dyDescent="0.2">
      <c r="B1803" s="8"/>
      <c r="C1803" s="8"/>
      <c r="D1803" s="8"/>
      <c r="E1803" s="8"/>
      <c r="F1803" s="8"/>
      <c r="G1803" s="8"/>
      <c r="H1803" s="8"/>
      <c r="I1803" s="8"/>
      <c r="J1803" s="8"/>
      <c r="K1803" s="8"/>
    </row>
    <row r="1804" spans="2:11" s="7" customFormat="1" x14ac:dyDescent="0.2">
      <c r="B1804" s="8"/>
      <c r="C1804" s="8"/>
      <c r="D1804" s="8"/>
      <c r="E1804" s="8"/>
      <c r="F1804" s="8"/>
      <c r="G1804" s="8"/>
      <c r="H1804" s="8"/>
      <c r="I1804" s="8"/>
      <c r="J1804" s="8"/>
      <c r="K1804" s="8"/>
    </row>
    <row r="1805" spans="2:11" s="7" customFormat="1" x14ac:dyDescent="0.2">
      <c r="B1805" s="8"/>
      <c r="C1805" s="8"/>
      <c r="D1805" s="8"/>
      <c r="E1805" s="8"/>
      <c r="F1805" s="8"/>
      <c r="G1805" s="8"/>
      <c r="H1805" s="8"/>
      <c r="I1805" s="8"/>
      <c r="J1805" s="8"/>
      <c r="K1805" s="8"/>
    </row>
    <row r="1806" spans="2:11" s="7" customFormat="1" x14ac:dyDescent="0.2">
      <c r="B1806" s="8"/>
      <c r="C1806" s="8"/>
      <c r="D1806" s="8"/>
      <c r="E1806" s="8"/>
      <c r="F1806" s="8"/>
      <c r="G1806" s="8"/>
      <c r="H1806" s="8"/>
      <c r="I1806" s="8"/>
      <c r="J1806" s="8"/>
      <c r="K1806" s="8"/>
    </row>
    <row r="1807" spans="2:11" s="7" customFormat="1" x14ac:dyDescent="0.2">
      <c r="B1807" s="8"/>
      <c r="C1807" s="8"/>
      <c r="D1807" s="8"/>
      <c r="E1807" s="8"/>
      <c r="F1807" s="8"/>
      <c r="G1807" s="8"/>
      <c r="H1807" s="8"/>
      <c r="I1807" s="8"/>
      <c r="J1807" s="8"/>
      <c r="K1807" s="8"/>
    </row>
    <row r="1808" spans="2:11" s="7" customFormat="1" x14ac:dyDescent="0.2">
      <c r="B1808" s="8"/>
      <c r="C1808" s="8"/>
      <c r="D1808" s="8"/>
      <c r="E1808" s="8"/>
      <c r="F1808" s="8"/>
      <c r="G1808" s="8"/>
      <c r="H1808" s="8"/>
      <c r="I1808" s="8"/>
      <c r="J1808" s="8"/>
      <c r="K1808" s="8"/>
    </row>
    <row r="1809" spans="2:11" s="7" customFormat="1" x14ac:dyDescent="0.2">
      <c r="B1809" s="8"/>
      <c r="C1809" s="8"/>
      <c r="D1809" s="8"/>
      <c r="E1809" s="8"/>
      <c r="F1809" s="8"/>
      <c r="G1809" s="8"/>
      <c r="H1809" s="8"/>
      <c r="I1809" s="8"/>
      <c r="J1809" s="8"/>
      <c r="K1809" s="8"/>
    </row>
    <row r="1810" spans="2:11" s="7" customFormat="1" x14ac:dyDescent="0.2">
      <c r="B1810" s="8"/>
      <c r="C1810" s="8"/>
      <c r="D1810" s="8"/>
      <c r="E1810" s="8"/>
      <c r="F1810" s="8"/>
      <c r="G1810" s="8"/>
      <c r="H1810" s="8"/>
      <c r="I1810" s="8"/>
      <c r="J1810" s="8"/>
      <c r="K1810" s="8"/>
    </row>
    <row r="1811" spans="2:11" s="7" customFormat="1" x14ac:dyDescent="0.2">
      <c r="B1811" s="8"/>
      <c r="C1811" s="8"/>
      <c r="D1811" s="8"/>
      <c r="E1811" s="8"/>
      <c r="F1811" s="8"/>
      <c r="G1811" s="8"/>
      <c r="H1811" s="8"/>
      <c r="I1811" s="8"/>
      <c r="J1811" s="8"/>
      <c r="K1811" s="8"/>
    </row>
    <row r="1812" spans="2:11" s="7" customFormat="1" x14ac:dyDescent="0.2">
      <c r="B1812" s="8"/>
      <c r="C1812" s="8"/>
      <c r="D1812" s="8"/>
      <c r="E1812" s="8"/>
      <c r="F1812" s="8"/>
      <c r="G1812" s="8"/>
      <c r="H1812" s="8"/>
      <c r="I1812" s="8"/>
      <c r="J1812" s="8"/>
      <c r="K1812" s="8"/>
    </row>
    <row r="1813" spans="2:11" s="7" customFormat="1" x14ac:dyDescent="0.2">
      <c r="B1813" s="8"/>
      <c r="C1813" s="8"/>
      <c r="D1813" s="8"/>
      <c r="E1813" s="8"/>
      <c r="F1813" s="8"/>
      <c r="G1813" s="8"/>
      <c r="H1813" s="8"/>
      <c r="I1813" s="8"/>
      <c r="J1813" s="8"/>
      <c r="K1813" s="8"/>
    </row>
    <row r="1814" spans="2:11" s="7" customFormat="1" x14ac:dyDescent="0.2">
      <c r="B1814" s="8"/>
      <c r="C1814" s="8"/>
      <c r="D1814" s="8"/>
      <c r="E1814" s="8"/>
      <c r="F1814" s="8"/>
      <c r="G1814" s="8"/>
      <c r="H1814" s="8"/>
      <c r="I1814" s="8"/>
      <c r="J1814" s="8"/>
      <c r="K1814" s="8"/>
    </row>
    <row r="1815" spans="2:11" s="7" customFormat="1" x14ac:dyDescent="0.2">
      <c r="B1815" s="8"/>
      <c r="C1815" s="8"/>
      <c r="D1815" s="8"/>
      <c r="E1815" s="8"/>
      <c r="F1815" s="8"/>
      <c r="G1815" s="8"/>
      <c r="H1815" s="8"/>
      <c r="I1815" s="8"/>
      <c r="J1815" s="8"/>
      <c r="K1815" s="8"/>
    </row>
    <row r="1816" spans="2:11" s="7" customFormat="1" x14ac:dyDescent="0.2">
      <c r="B1816" s="8"/>
      <c r="C1816" s="8"/>
      <c r="D1816" s="8"/>
      <c r="E1816" s="8"/>
      <c r="F1816" s="8"/>
      <c r="G1816" s="8"/>
      <c r="H1816" s="8"/>
      <c r="I1816" s="8"/>
      <c r="J1816" s="8"/>
      <c r="K1816" s="8"/>
    </row>
    <row r="1817" spans="2:11" s="7" customFormat="1" x14ac:dyDescent="0.2">
      <c r="B1817" s="8"/>
      <c r="C1817" s="8"/>
      <c r="D1817" s="8"/>
      <c r="E1817" s="8"/>
      <c r="F1817" s="8"/>
      <c r="G1817" s="8"/>
      <c r="H1817" s="8"/>
      <c r="I1817" s="8"/>
      <c r="J1817" s="8"/>
      <c r="K1817" s="8"/>
    </row>
    <row r="1818" spans="2:11" s="7" customFormat="1" x14ac:dyDescent="0.2">
      <c r="B1818" s="8"/>
      <c r="C1818" s="8"/>
      <c r="D1818" s="8"/>
      <c r="E1818" s="8"/>
      <c r="F1818" s="8"/>
      <c r="G1818" s="8"/>
      <c r="H1818" s="8"/>
      <c r="I1818" s="8"/>
      <c r="J1818" s="8"/>
      <c r="K1818" s="8"/>
    </row>
    <row r="1819" spans="2:11" s="7" customFormat="1" x14ac:dyDescent="0.2">
      <c r="B1819" s="8"/>
      <c r="C1819" s="8"/>
      <c r="D1819" s="8"/>
      <c r="E1819" s="8"/>
      <c r="F1819" s="8"/>
      <c r="G1819" s="8"/>
      <c r="H1819" s="8"/>
      <c r="I1819" s="8"/>
      <c r="J1819" s="8"/>
      <c r="K1819" s="8"/>
    </row>
    <row r="1820" spans="2:11" s="7" customFormat="1" x14ac:dyDescent="0.2">
      <c r="B1820" s="8"/>
      <c r="C1820" s="8"/>
      <c r="D1820" s="8"/>
      <c r="E1820" s="8"/>
      <c r="F1820" s="8"/>
      <c r="G1820" s="8"/>
      <c r="H1820" s="8"/>
      <c r="I1820" s="8"/>
      <c r="J1820" s="8"/>
      <c r="K1820" s="8"/>
    </row>
    <row r="1821" spans="2:11" s="7" customFormat="1" x14ac:dyDescent="0.2">
      <c r="B1821" s="8"/>
      <c r="C1821" s="8"/>
      <c r="D1821" s="8"/>
      <c r="E1821" s="8"/>
      <c r="F1821" s="8"/>
      <c r="G1821" s="8"/>
      <c r="H1821" s="8"/>
      <c r="I1821" s="8"/>
      <c r="J1821" s="8"/>
      <c r="K1821" s="8"/>
    </row>
    <row r="1822" spans="2:11" s="7" customFormat="1" x14ac:dyDescent="0.2">
      <c r="B1822" s="8"/>
      <c r="C1822" s="8"/>
      <c r="D1822" s="8"/>
      <c r="E1822" s="8"/>
      <c r="F1822" s="8"/>
      <c r="G1822" s="8"/>
      <c r="H1822" s="8"/>
      <c r="I1822" s="8"/>
      <c r="J1822" s="8"/>
      <c r="K1822" s="8"/>
    </row>
    <row r="1823" spans="2:11" s="7" customFormat="1" x14ac:dyDescent="0.2">
      <c r="B1823" s="8"/>
      <c r="C1823" s="8"/>
      <c r="D1823" s="8"/>
      <c r="E1823" s="8"/>
      <c r="F1823" s="8"/>
      <c r="G1823" s="8"/>
      <c r="H1823" s="8"/>
      <c r="I1823" s="8"/>
      <c r="J1823" s="8"/>
      <c r="K1823" s="8"/>
    </row>
    <row r="1824" spans="2:11" s="7" customFormat="1" x14ac:dyDescent="0.2">
      <c r="B1824" s="8"/>
      <c r="C1824" s="8"/>
      <c r="D1824" s="8"/>
      <c r="E1824" s="8"/>
      <c r="F1824" s="8"/>
      <c r="G1824" s="8"/>
      <c r="H1824" s="8"/>
      <c r="I1824" s="8"/>
      <c r="J1824" s="8"/>
      <c r="K1824" s="8"/>
    </row>
    <row r="1825" spans="2:11" s="7" customFormat="1" x14ac:dyDescent="0.2">
      <c r="B1825" s="8"/>
      <c r="C1825" s="8"/>
      <c r="D1825" s="8"/>
      <c r="E1825" s="8"/>
      <c r="F1825" s="8"/>
      <c r="G1825" s="8"/>
      <c r="H1825" s="8"/>
      <c r="I1825" s="8"/>
      <c r="J1825" s="8"/>
      <c r="K1825" s="8"/>
    </row>
    <row r="1826" spans="2:11" s="7" customFormat="1" x14ac:dyDescent="0.2">
      <c r="B1826" s="8"/>
      <c r="C1826" s="8"/>
      <c r="D1826" s="8"/>
      <c r="E1826" s="8"/>
      <c r="F1826" s="8"/>
      <c r="G1826" s="8"/>
      <c r="H1826" s="8"/>
      <c r="I1826" s="8"/>
      <c r="J1826" s="8"/>
      <c r="K1826" s="8"/>
    </row>
    <row r="1827" spans="2:11" s="7" customFormat="1" x14ac:dyDescent="0.2">
      <c r="B1827" s="8"/>
      <c r="C1827" s="8"/>
      <c r="D1827" s="8"/>
      <c r="E1827" s="8"/>
      <c r="F1827" s="8"/>
      <c r="G1827" s="8"/>
      <c r="H1827" s="8"/>
      <c r="I1827" s="8"/>
      <c r="J1827" s="8"/>
      <c r="K1827" s="8"/>
    </row>
    <row r="1828" spans="2:11" s="7" customFormat="1" x14ac:dyDescent="0.2">
      <c r="B1828" s="8"/>
      <c r="C1828" s="8"/>
      <c r="D1828" s="8"/>
      <c r="E1828" s="8"/>
      <c r="F1828" s="8"/>
      <c r="G1828" s="8"/>
      <c r="H1828" s="8"/>
      <c r="I1828" s="8"/>
      <c r="J1828" s="8"/>
      <c r="K1828" s="8"/>
    </row>
    <row r="1829" spans="2:11" s="7" customFormat="1" x14ac:dyDescent="0.2">
      <c r="B1829" s="8"/>
      <c r="C1829" s="8"/>
      <c r="D1829" s="8"/>
      <c r="E1829" s="8"/>
      <c r="F1829" s="8"/>
      <c r="G1829" s="8"/>
      <c r="H1829" s="8"/>
      <c r="I1829" s="8"/>
      <c r="J1829" s="8"/>
      <c r="K1829" s="8"/>
    </row>
    <row r="1830" spans="2:11" s="7" customFormat="1" x14ac:dyDescent="0.2">
      <c r="B1830" s="8"/>
      <c r="C1830" s="8"/>
      <c r="D1830" s="8"/>
      <c r="E1830" s="8"/>
      <c r="F1830" s="8"/>
      <c r="G1830" s="8"/>
      <c r="H1830" s="8"/>
      <c r="I1830" s="8"/>
      <c r="J1830" s="8"/>
      <c r="K1830" s="8"/>
    </row>
    <row r="1831" spans="2:11" s="7" customFormat="1" x14ac:dyDescent="0.2">
      <c r="B1831" s="8"/>
      <c r="C1831" s="8"/>
      <c r="D1831" s="8"/>
      <c r="E1831" s="8"/>
      <c r="F1831" s="8"/>
      <c r="G1831" s="8"/>
      <c r="H1831" s="8"/>
      <c r="I1831" s="8"/>
      <c r="J1831" s="8"/>
      <c r="K1831" s="8"/>
    </row>
    <row r="1832" spans="2:11" s="7" customFormat="1" x14ac:dyDescent="0.2">
      <c r="B1832" s="8"/>
      <c r="C1832" s="8"/>
      <c r="D1832" s="8"/>
      <c r="E1832" s="8"/>
      <c r="F1832" s="8"/>
      <c r="G1832" s="8"/>
      <c r="H1832" s="8"/>
      <c r="I1832" s="8"/>
      <c r="J1832" s="8"/>
      <c r="K1832" s="8"/>
    </row>
    <row r="1833" spans="2:11" s="7" customFormat="1" x14ac:dyDescent="0.2">
      <c r="B1833" s="8"/>
      <c r="C1833" s="8"/>
      <c r="D1833" s="8"/>
      <c r="E1833" s="8"/>
      <c r="F1833" s="8"/>
      <c r="G1833" s="8"/>
      <c r="H1833" s="8"/>
      <c r="I1833" s="8"/>
      <c r="J1833" s="8"/>
      <c r="K1833" s="8"/>
    </row>
    <row r="1834" spans="2:11" s="7" customFormat="1" x14ac:dyDescent="0.2">
      <c r="B1834" s="8"/>
      <c r="C1834" s="8"/>
      <c r="D1834" s="8"/>
      <c r="E1834" s="8"/>
      <c r="F1834" s="8"/>
      <c r="G1834" s="8"/>
      <c r="H1834" s="8"/>
      <c r="I1834" s="8"/>
      <c r="J1834" s="8"/>
      <c r="K1834" s="8"/>
    </row>
    <row r="1835" spans="2:11" s="7" customFormat="1" x14ac:dyDescent="0.2">
      <c r="B1835" s="8"/>
      <c r="C1835" s="8"/>
      <c r="D1835" s="8"/>
      <c r="E1835" s="8"/>
      <c r="F1835" s="8"/>
      <c r="G1835" s="8"/>
      <c r="H1835" s="8"/>
      <c r="I1835" s="8"/>
      <c r="J1835" s="8"/>
      <c r="K1835" s="8"/>
    </row>
    <row r="1836" spans="2:11" s="7" customFormat="1" x14ac:dyDescent="0.2">
      <c r="B1836" s="8"/>
      <c r="C1836" s="8"/>
      <c r="D1836" s="8"/>
      <c r="E1836" s="8"/>
      <c r="F1836" s="8"/>
      <c r="G1836" s="8"/>
      <c r="H1836" s="8"/>
      <c r="I1836" s="8"/>
      <c r="J1836" s="8"/>
      <c r="K1836" s="8"/>
    </row>
    <row r="1837" spans="2:11" s="7" customFormat="1" x14ac:dyDescent="0.2">
      <c r="B1837" s="8"/>
      <c r="C1837" s="8"/>
      <c r="D1837" s="8"/>
      <c r="E1837" s="8"/>
      <c r="F1837" s="8"/>
      <c r="G1837" s="8"/>
      <c r="H1837" s="8"/>
      <c r="I1837" s="8"/>
      <c r="J1837" s="8"/>
      <c r="K1837" s="8"/>
    </row>
    <row r="1838" spans="2:11" s="7" customFormat="1" x14ac:dyDescent="0.2">
      <c r="B1838" s="8"/>
      <c r="C1838" s="8"/>
      <c r="D1838" s="8"/>
      <c r="E1838" s="8"/>
      <c r="F1838" s="8"/>
      <c r="G1838" s="8"/>
      <c r="H1838" s="8"/>
      <c r="I1838" s="8"/>
      <c r="J1838" s="8"/>
      <c r="K1838" s="8"/>
    </row>
    <row r="1839" spans="2:11" s="7" customFormat="1" x14ac:dyDescent="0.2">
      <c r="B1839" s="8"/>
      <c r="C1839" s="8"/>
      <c r="D1839" s="8"/>
      <c r="E1839" s="8"/>
      <c r="F1839" s="8"/>
      <c r="G1839" s="8"/>
      <c r="H1839" s="8"/>
      <c r="I1839" s="8"/>
      <c r="J1839" s="8"/>
      <c r="K1839" s="8"/>
    </row>
    <row r="1840" spans="2:11" s="7" customFormat="1" x14ac:dyDescent="0.2">
      <c r="B1840" s="8"/>
      <c r="C1840" s="8"/>
      <c r="D1840" s="8"/>
      <c r="E1840" s="8"/>
      <c r="F1840" s="8"/>
      <c r="G1840" s="8"/>
      <c r="H1840" s="8"/>
      <c r="I1840" s="8"/>
      <c r="J1840" s="8"/>
      <c r="K1840" s="8"/>
    </row>
    <row r="1841" spans="2:11" s="7" customFormat="1" x14ac:dyDescent="0.2">
      <c r="B1841" s="8"/>
      <c r="C1841" s="8"/>
      <c r="D1841" s="8"/>
      <c r="E1841" s="8"/>
      <c r="F1841" s="8"/>
      <c r="G1841" s="8"/>
      <c r="H1841" s="8"/>
      <c r="I1841" s="8"/>
      <c r="J1841" s="8"/>
      <c r="K1841" s="8"/>
    </row>
    <row r="1842" spans="2:11" s="7" customFormat="1" x14ac:dyDescent="0.2">
      <c r="B1842" s="8"/>
      <c r="C1842" s="8"/>
      <c r="D1842" s="8"/>
      <c r="E1842" s="8"/>
      <c r="F1842" s="8"/>
      <c r="G1842" s="8"/>
      <c r="H1842" s="8"/>
      <c r="I1842" s="8"/>
      <c r="J1842" s="8"/>
      <c r="K1842" s="8"/>
    </row>
    <row r="1843" spans="2:11" s="7" customFormat="1" x14ac:dyDescent="0.2">
      <c r="B1843" s="8"/>
      <c r="C1843" s="8"/>
      <c r="D1843" s="8"/>
      <c r="E1843" s="8"/>
      <c r="F1843" s="8"/>
      <c r="G1843" s="8"/>
      <c r="H1843" s="8"/>
      <c r="I1843" s="8"/>
      <c r="J1843" s="8"/>
      <c r="K1843" s="8"/>
    </row>
    <row r="1844" spans="2:11" s="7" customFormat="1" x14ac:dyDescent="0.2">
      <c r="B1844" s="8"/>
      <c r="C1844" s="8"/>
      <c r="D1844" s="8"/>
      <c r="E1844" s="8"/>
      <c r="F1844" s="8"/>
      <c r="G1844" s="8"/>
      <c r="H1844" s="8"/>
      <c r="I1844" s="8"/>
      <c r="J1844" s="8"/>
      <c r="K1844" s="8"/>
    </row>
    <row r="1845" spans="2:11" s="7" customFormat="1" x14ac:dyDescent="0.2">
      <c r="B1845" s="8"/>
      <c r="C1845" s="8"/>
      <c r="D1845" s="8"/>
      <c r="E1845" s="8"/>
      <c r="F1845" s="8"/>
      <c r="G1845" s="8"/>
      <c r="H1845" s="8"/>
      <c r="I1845" s="8"/>
      <c r="J1845" s="8"/>
      <c r="K1845" s="8"/>
    </row>
    <row r="1846" spans="2:11" s="7" customFormat="1" x14ac:dyDescent="0.2">
      <c r="B1846" s="8"/>
      <c r="C1846" s="8"/>
      <c r="D1846" s="8"/>
      <c r="E1846" s="8"/>
      <c r="F1846" s="8"/>
      <c r="G1846" s="8"/>
      <c r="H1846" s="8"/>
      <c r="I1846" s="8"/>
      <c r="J1846" s="8"/>
      <c r="K1846" s="8"/>
    </row>
    <row r="1847" spans="2:11" s="7" customFormat="1" x14ac:dyDescent="0.2">
      <c r="B1847" s="8"/>
      <c r="C1847" s="8"/>
      <c r="D1847" s="8"/>
      <c r="E1847" s="8"/>
      <c r="F1847" s="8"/>
      <c r="G1847" s="8"/>
      <c r="H1847" s="8"/>
      <c r="I1847" s="8"/>
      <c r="J1847" s="8"/>
      <c r="K1847" s="8"/>
    </row>
    <row r="1848" spans="2:11" s="7" customFormat="1" x14ac:dyDescent="0.2">
      <c r="B1848" s="8"/>
      <c r="C1848" s="8"/>
      <c r="D1848" s="8"/>
      <c r="E1848" s="8"/>
      <c r="F1848" s="8"/>
      <c r="G1848" s="8"/>
      <c r="H1848" s="8"/>
      <c r="I1848" s="8"/>
      <c r="J1848" s="8"/>
      <c r="K1848" s="8"/>
    </row>
    <row r="1849" spans="2:11" s="7" customFormat="1" x14ac:dyDescent="0.2">
      <c r="B1849" s="8"/>
      <c r="C1849" s="8"/>
      <c r="D1849" s="8"/>
      <c r="E1849" s="8"/>
      <c r="F1849" s="8"/>
      <c r="G1849" s="8"/>
      <c r="H1849" s="8"/>
      <c r="I1849" s="8"/>
      <c r="J1849" s="8"/>
      <c r="K1849" s="8"/>
    </row>
    <row r="1850" spans="2:11" s="7" customFormat="1" x14ac:dyDescent="0.2">
      <c r="B1850" s="8"/>
      <c r="C1850" s="8"/>
      <c r="D1850" s="8"/>
      <c r="E1850" s="8"/>
      <c r="F1850" s="8"/>
      <c r="G1850" s="8"/>
      <c r="H1850" s="8"/>
      <c r="I1850" s="8"/>
      <c r="J1850" s="8"/>
      <c r="K1850" s="8"/>
    </row>
    <row r="1851" spans="2:11" s="7" customFormat="1" x14ac:dyDescent="0.2">
      <c r="B1851" s="8"/>
      <c r="C1851" s="8"/>
      <c r="D1851" s="8"/>
      <c r="E1851" s="8"/>
      <c r="F1851" s="8"/>
      <c r="G1851" s="8"/>
      <c r="H1851" s="8"/>
      <c r="I1851" s="8"/>
      <c r="J1851" s="8"/>
      <c r="K1851" s="8"/>
    </row>
    <row r="1852" spans="2:11" s="7" customFormat="1" x14ac:dyDescent="0.2">
      <c r="B1852" s="8"/>
      <c r="C1852" s="8"/>
      <c r="D1852" s="8"/>
      <c r="E1852" s="8"/>
      <c r="F1852" s="8"/>
      <c r="G1852" s="8"/>
      <c r="H1852" s="8"/>
      <c r="I1852" s="8"/>
      <c r="J1852" s="8"/>
      <c r="K1852" s="8"/>
    </row>
    <row r="1853" spans="2:11" s="7" customFormat="1" x14ac:dyDescent="0.2">
      <c r="B1853" s="8"/>
      <c r="C1853" s="8"/>
      <c r="D1853" s="8"/>
      <c r="E1853" s="8"/>
      <c r="F1853" s="8"/>
      <c r="G1853" s="8"/>
      <c r="H1853" s="8"/>
      <c r="I1853" s="8"/>
      <c r="J1853" s="8"/>
      <c r="K1853" s="8"/>
    </row>
    <row r="1854" spans="2:11" s="7" customFormat="1" x14ac:dyDescent="0.2">
      <c r="B1854" s="8"/>
      <c r="C1854" s="8"/>
      <c r="D1854" s="8"/>
      <c r="E1854" s="8"/>
      <c r="F1854" s="8"/>
      <c r="G1854" s="8"/>
      <c r="H1854" s="8"/>
      <c r="I1854" s="8"/>
      <c r="J1854" s="8"/>
      <c r="K1854" s="8"/>
    </row>
    <row r="1855" spans="2:11" s="7" customFormat="1" x14ac:dyDescent="0.2">
      <c r="B1855" s="8"/>
      <c r="C1855" s="8"/>
      <c r="D1855" s="8"/>
      <c r="E1855" s="8"/>
      <c r="F1855" s="8"/>
      <c r="G1855" s="8"/>
      <c r="H1855" s="8"/>
      <c r="I1855" s="8"/>
      <c r="J1855" s="8"/>
      <c r="K1855" s="8"/>
    </row>
    <row r="1856" spans="2:11" s="7" customFormat="1" x14ac:dyDescent="0.2">
      <c r="B1856" s="8"/>
      <c r="C1856" s="8"/>
      <c r="D1856" s="8"/>
      <c r="E1856" s="8"/>
      <c r="F1856" s="8"/>
      <c r="G1856" s="8"/>
      <c r="H1856" s="8"/>
      <c r="I1856" s="8"/>
      <c r="J1856" s="8"/>
      <c r="K1856" s="8"/>
    </row>
    <row r="1857" spans="2:11" s="7" customFormat="1" x14ac:dyDescent="0.2">
      <c r="B1857" s="8"/>
      <c r="C1857" s="8"/>
      <c r="D1857" s="8"/>
      <c r="E1857" s="8"/>
      <c r="F1857" s="8"/>
      <c r="G1857" s="8"/>
      <c r="H1857" s="8"/>
      <c r="I1857" s="8"/>
      <c r="J1857" s="8"/>
      <c r="K1857" s="8"/>
    </row>
    <row r="1858" spans="2:11" s="7" customFormat="1" x14ac:dyDescent="0.2">
      <c r="B1858" s="8"/>
      <c r="C1858" s="8"/>
      <c r="D1858" s="8"/>
      <c r="E1858" s="8"/>
      <c r="F1858" s="8"/>
      <c r="G1858" s="8"/>
      <c r="H1858" s="8"/>
      <c r="I1858" s="8"/>
      <c r="J1858" s="8"/>
      <c r="K1858" s="8"/>
    </row>
    <row r="1859" spans="2:11" s="7" customFormat="1" x14ac:dyDescent="0.2">
      <c r="B1859" s="8"/>
      <c r="C1859" s="8"/>
      <c r="D1859" s="8"/>
      <c r="E1859" s="8"/>
      <c r="F1859" s="8"/>
      <c r="G1859" s="8"/>
      <c r="H1859" s="8"/>
      <c r="I1859" s="8"/>
      <c r="J1859" s="8"/>
      <c r="K1859" s="8"/>
    </row>
    <row r="1860" spans="2:11" s="7" customFormat="1" x14ac:dyDescent="0.2">
      <c r="B1860" s="8"/>
      <c r="C1860" s="8"/>
      <c r="D1860" s="8"/>
      <c r="E1860" s="8"/>
      <c r="F1860" s="8"/>
      <c r="G1860" s="8"/>
      <c r="H1860" s="8"/>
      <c r="I1860" s="8"/>
      <c r="J1860" s="8"/>
      <c r="K1860" s="8"/>
    </row>
    <row r="1861" spans="2:11" s="7" customFormat="1" x14ac:dyDescent="0.2">
      <c r="B1861" s="8"/>
      <c r="C1861" s="8"/>
      <c r="D1861" s="8"/>
      <c r="E1861" s="8"/>
      <c r="F1861" s="8"/>
      <c r="G1861" s="8"/>
      <c r="H1861" s="8"/>
      <c r="I1861" s="8"/>
      <c r="J1861" s="8"/>
      <c r="K1861" s="8"/>
    </row>
    <row r="1862" spans="2:11" s="7" customFormat="1" x14ac:dyDescent="0.2">
      <c r="B1862" s="8"/>
      <c r="C1862" s="8"/>
      <c r="D1862" s="8"/>
      <c r="E1862" s="8"/>
      <c r="F1862" s="8"/>
      <c r="G1862" s="8"/>
      <c r="H1862" s="8"/>
      <c r="I1862" s="8"/>
      <c r="J1862" s="8"/>
      <c r="K1862" s="8"/>
    </row>
    <row r="1863" spans="2:11" s="7" customFormat="1" x14ac:dyDescent="0.2">
      <c r="B1863" s="8"/>
      <c r="C1863" s="8"/>
      <c r="D1863" s="8"/>
      <c r="E1863" s="8"/>
      <c r="F1863" s="8"/>
      <c r="G1863" s="8"/>
      <c r="H1863" s="8"/>
      <c r="I1863" s="8"/>
      <c r="J1863" s="8"/>
      <c r="K1863" s="8"/>
    </row>
    <row r="1864" spans="2:11" s="7" customFormat="1" x14ac:dyDescent="0.2">
      <c r="B1864" s="8"/>
      <c r="C1864" s="8"/>
      <c r="D1864" s="8"/>
      <c r="E1864" s="8"/>
      <c r="F1864" s="8"/>
      <c r="G1864" s="8"/>
      <c r="H1864" s="8"/>
      <c r="I1864" s="8"/>
      <c r="J1864" s="8"/>
      <c r="K1864" s="8"/>
    </row>
    <row r="1865" spans="2:11" s="7" customFormat="1" x14ac:dyDescent="0.2">
      <c r="B1865" s="8"/>
      <c r="C1865" s="8"/>
      <c r="D1865" s="8"/>
      <c r="E1865" s="8"/>
      <c r="F1865" s="8"/>
      <c r="G1865" s="8"/>
      <c r="H1865" s="8"/>
      <c r="I1865" s="8"/>
      <c r="J1865" s="8"/>
      <c r="K1865" s="8"/>
    </row>
    <row r="1866" spans="2:11" s="7" customFormat="1" x14ac:dyDescent="0.2">
      <c r="B1866" s="8"/>
      <c r="C1866" s="8"/>
      <c r="D1866" s="8"/>
      <c r="E1866" s="8"/>
      <c r="F1866" s="8"/>
      <c r="G1866" s="8"/>
      <c r="H1866" s="8"/>
      <c r="I1866" s="8"/>
      <c r="J1866" s="8"/>
      <c r="K1866" s="8"/>
    </row>
    <row r="1867" spans="2:11" s="7" customFormat="1" x14ac:dyDescent="0.2">
      <c r="B1867" s="8"/>
      <c r="C1867" s="8"/>
      <c r="D1867" s="8"/>
      <c r="E1867" s="8"/>
      <c r="F1867" s="8"/>
      <c r="G1867" s="8"/>
      <c r="H1867" s="8"/>
      <c r="I1867" s="8"/>
      <c r="J1867" s="8"/>
      <c r="K1867" s="8"/>
    </row>
    <row r="1868" spans="2:11" s="7" customFormat="1" x14ac:dyDescent="0.2">
      <c r="B1868" s="8"/>
      <c r="C1868" s="8"/>
      <c r="D1868" s="8"/>
      <c r="E1868" s="8"/>
      <c r="F1868" s="8"/>
      <c r="G1868" s="8"/>
      <c r="H1868" s="8"/>
      <c r="I1868" s="8"/>
      <c r="J1868" s="8"/>
      <c r="K1868" s="8"/>
    </row>
    <row r="1869" spans="2:11" s="7" customFormat="1" x14ac:dyDescent="0.2">
      <c r="B1869" s="8"/>
      <c r="C1869" s="8"/>
      <c r="D1869" s="8"/>
      <c r="E1869" s="8"/>
      <c r="F1869" s="8"/>
      <c r="G1869" s="8"/>
      <c r="H1869" s="8"/>
      <c r="I1869" s="8"/>
      <c r="J1869" s="8"/>
      <c r="K1869" s="8"/>
    </row>
    <row r="1870" spans="2:11" s="7" customFormat="1" x14ac:dyDescent="0.2">
      <c r="B1870" s="8"/>
      <c r="C1870" s="8"/>
      <c r="D1870" s="8"/>
      <c r="E1870" s="8"/>
      <c r="F1870" s="8"/>
      <c r="G1870" s="8"/>
      <c r="H1870" s="8"/>
      <c r="I1870" s="8"/>
      <c r="J1870" s="8"/>
      <c r="K1870" s="8"/>
    </row>
    <row r="1871" spans="2:11" s="7" customFormat="1" x14ac:dyDescent="0.2">
      <c r="B1871" s="8"/>
      <c r="C1871" s="8"/>
      <c r="D1871" s="8"/>
      <c r="E1871" s="8"/>
      <c r="F1871" s="8"/>
      <c r="G1871" s="8"/>
      <c r="H1871" s="8"/>
      <c r="I1871" s="8"/>
      <c r="J1871" s="8"/>
      <c r="K1871" s="8"/>
    </row>
    <row r="1872" spans="2:11" s="7" customFormat="1" x14ac:dyDescent="0.2">
      <c r="B1872" s="8"/>
      <c r="C1872" s="8"/>
      <c r="D1872" s="8"/>
      <c r="E1872" s="8"/>
      <c r="F1872" s="8"/>
      <c r="G1872" s="8"/>
      <c r="H1872" s="8"/>
      <c r="I1872" s="8"/>
      <c r="J1872" s="8"/>
      <c r="K1872" s="8"/>
    </row>
    <row r="1873" spans="2:11" s="7" customFormat="1" x14ac:dyDescent="0.2">
      <c r="B1873" s="8"/>
      <c r="C1873" s="8"/>
      <c r="D1873" s="8"/>
      <c r="E1873" s="8"/>
      <c r="F1873" s="8"/>
      <c r="G1873" s="8"/>
      <c r="H1873" s="8"/>
      <c r="I1873" s="8"/>
      <c r="J1873" s="8"/>
      <c r="K1873" s="8"/>
    </row>
    <row r="1874" spans="2:11" s="7" customFormat="1" x14ac:dyDescent="0.2">
      <c r="B1874" s="8"/>
      <c r="C1874" s="8"/>
      <c r="D1874" s="8"/>
      <c r="E1874" s="8"/>
      <c r="F1874" s="8"/>
      <c r="G1874" s="8"/>
      <c r="H1874" s="8"/>
      <c r="I1874" s="8"/>
      <c r="J1874" s="8"/>
      <c r="K1874" s="8"/>
    </row>
    <row r="1875" spans="2:11" s="7" customFormat="1" x14ac:dyDescent="0.2">
      <c r="B1875" s="8"/>
      <c r="C1875" s="8"/>
      <c r="D1875" s="8"/>
      <c r="E1875" s="8"/>
      <c r="F1875" s="8"/>
      <c r="G1875" s="8"/>
      <c r="H1875" s="8"/>
      <c r="I1875" s="8"/>
      <c r="J1875" s="8"/>
      <c r="K1875" s="8"/>
    </row>
    <row r="1876" spans="2:11" s="7" customFormat="1" x14ac:dyDescent="0.2">
      <c r="B1876" s="8"/>
      <c r="C1876" s="8"/>
      <c r="D1876" s="8"/>
      <c r="E1876" s="8"/>
      <c r="F1876" s="8"/>
      <c r="G1876" s="8"/>
      <c r="H1876" s="8"/>
      <c r="I1876" s="8"/>
      <c r="J1876" s="8"/>
      <c r="K1876" s="8"/>
    </row>
    <row r="1877" spans="2:11" s="7" customFormat="1" x14ac:dyDescent="0.2">
      <c r="B1877" s="8"/>
      <c r="C1877" s="8"/>
      <c r="D1877" s="8"/>
      <c r="E1877" s="8"/>
      <c r="F1877" s="8"/>
      <c r="G1877" s="8"/>
      <c r="H1877" s="8"/>
      <c r="I1877" s="8"/>
      <c r="J1877" s="8"/>
      <c r="K1877" s="8"/>
    </row>
    <row r="1878" spans="2:11" s="7" customFormat="1" x14ac:dyDescent="0.2">
      <c r="B1878" s="8"/>
      <c r="C1878" s="8"/>
      <c r="D1878" s="8"/>
      <c r="E1878" s="8"/>
      <c r="F1878" s="8"/>
      <c r="G1878" s="8"/>
      <c r="H1878" s="8"/>
      <c r="I1878" s="8"/>
      <c r="J1878" s="8"/>
      <c r="K1878" s="8"/>
    </row>
    <row r="1879" spans="2:11" s="7" customFormat="1" x14ac:dyDescent="0.2">
      <c r="B1879" s="8"/>
      <c r="C1879" s="8"/>
      <c r="D1879" s="8"/>
      <c r="E1879" s="8"/>
      <c r="F1879" s="8"/>
      <c r="G1879" s="8"/>
      <c r="H1879" s="8"/>
      <c r="I1879" s="8"/>
      <c r="J1879" s="8"/>
      <c r="K1879" s="8"/>
    </row>
    <row r="1880" spans="2:11" s="7" customFormat="1" x14ac:dyDescent="0.2">
      <c r="B1880" s="8"/>
      <c r="C1880" s="8"/>
      <c r="D1880" s="8"/>
      <c r="E1880" s="8"/>
      <c r="F1880" s="8"/>
      <c r="G1880" s="8"/>
      <c r="H1880" s="8"/>
      <c r="I1880" s="8"/>
      <c r="J1880" s="8"/>
      <c r="K1880" s="8"/>
    </row>
    <row r="1881" spans="2:11" s="7" customFormat="1" x14ac:dyDescent="0.2">
      <c r="B1881" s="8"/>
      <c r="C1881" s="8"/>
      <c r="D1881" s="8"/>
      <c r="E1881" s="8"/>
      <c r="F1881" s="8"/>
      <c r="G1881" s="8"/>
      <c r="H1881" s="8"/>
      <c r="I1881" s="8"/>
      <c r="J1881" s="8"/>
      <c r="K1881" s="8"/>
    </row>
    <row r="1882" spans="2:11" s="7" customFormat="1" x14ac:dyDescent="0.2">
      <c r="B1882" s="8"/>
      <c r="C1882" s="8"/>
      <c r="D1882" s="8"/>
      <c r="E1882" s="8"/>
      <c r="F1882" s="8"/>
      <c r="G1882" s="8"/>
      <c r="H1882" s="8"/>
      <c r="I1882" s="8"/>
      <c r="J1882" s="8"/>
      <c r="K1882" s="8"/>
    </row>
    <row r="1883" spans="2:11" s="7" customFormat="1" x14ac:dyDescent="0.2">
      <c r="B1883" s="8"/>
      <c r="C1883" s="8"/>
      <c r="D1883" s="8"/>
      <c r="E1883" s="8"/>
      <c r="F1883" s="8"/>
      <c r="G1883" s="8"/>
      <c r="H1883" s="8"/>
      <c r="I1883" s="8"/>
      <c r="J1883" s="8"/>
      <c r="K1883" s="8"/>
    </row>
    <row r="1884" spans="2:11" s="7" customFormat="1" x14ac:dyDescent="0.2">
      <c r="B1884" s="8"/>
      <c r="C1884" s="8"/>
      <c r="D1884" s="8"/>
      <c r="E1884" s="8"/>
      <c r="F1884" s="8"/>
      <c r="G1884" s="8"/>
      <c r="H1884" s="8"/>
      <c r="I1884" s="8"/>
      <c r="J1884" s="8"/>
      <c r="K1884" s="8"/>
    </row>
    <row r="1885" spans="2:11" s="7" customFormat="1" x14ac:dyDescent="0.2">
      <c r="B1885" s="8"/>
      <c r="C1885" s="8"/>
      <c r="D1885" s="8"/>
      <c r="E1885" s="8"/>
      <c r="F1885" s="8"/>
      <c r="G1885" s="8"/>
      <c r="H1885" s="8"/>
      <c r="I1885" s="8"/>
      <c r="J1885" s="8"/>
      <c r="K1885" s="8"/>
    </row>
    <row r="1886" spans="2:11" s="7" customFormat="1" x14ac:dyDescent="0.2">
      <c r="B1886" s="8"/>
      <c r="C1886" s="8"/>
      <c r="D1886" s="8"/>
      <c r="E1886" s="8"/>
      <c r="F1886" s="8"/>
      <c r="G1886" s="8"/>
      <c r="H1886" s="8"/>
      <c r="I1886" s="8"/>
      <c r="J1886" s="8"/>
      <c r="K1886" s="8"/>
    </row>
    <row r="1887" spans="2:11" s="7" customFormat="1" x14ac:dyDescent="0.2">
      <c r="B1887" s="8"/>
      <c r="C1887" s="8"/>
      <c r="D1887" s="8"/>
      <c r="E1887" s="8"/>
      <c r="F1887" s="8"/>
      <c r="G1887" s="8"/>
      <c r="H1887" s="8"/>
      <c r="I1887" s="8"/>
      <c r="J1887" s="8"/>
      <c r="K1887" s="8"/>
    </row>
    <row r="1888" spans="2:11" s="7" customFormat="1" x14ac:dyDescent="0.2">
      <c r="B1888" s="8"/>
      <c r="C1888" s="8"/>
      <c r="D1888" s="8"/>
      <c r="E1888" s="8"/>
      <c r="F1888" s="8"/>
      <c r="G1888" s="8"/>
      <c r="H1888" s="8"/>
      <c r="I1888" s="8"/>
      <c r="J1888" s="8"/>
      <c r="K1888" s="8"/>
    </row>
    <row r="1889" spans="2:11" s="7" customFormat="1" x14ac:dyDescent="0.2">
      <c r="B1889" s="8"/>
      <c r="C1889" s="8"/>
      <c r="D1889" s="8"/>
      <c r="E1889" s="8"/>
      <c r="F1889" s="8"/>
      <c r="G1889" s="8"/>
      <c r="H1889" s="8"/>
      <c r="I1889" s="8"/>
      <c r="J1889" s="8"/>
      <c r="K1889" s="8"/>
    </row>
    <row r="1890" spans="2:11" s="7" customFormat="1" x14ac:dyDescent="0.2">
      <c r="B1890" s="8"/>
      <c r="C1890" s="8"/>
      <c r="D1890" s="8"/>
      <c r="E1890" s="8"/>
      <c r="F1890" s="8"/>
      <c r="G1890" s="8"/>
      <c r="H1890" s="8"/>
      <c r="I1890" s="8"/>
      <c r="J1890" s="8"/>
      <c r="K1890" s="8"/>
    </row>
    <row r="1891" spans="2:11" s="7" customFormat="1" x14ac:dyDescent="0.2">
      <c r="B1891" s="8"/>
      <c r="C1891" s="8"/>
      <c r="D1891" s="8"/>
      <c r="E1891" s="8"/>
      <c r="F1891" s="8"/>
      <c r="G1891" s="8"/>
      <c r="H1891" s="8"/>
      <c r="I1891" s="8"/>
      <c r="J1891" s="8"/>
      <c r="K1891" s="8"/>
    </row>
    <row r="1892" spans="2:11" s="7" customFormat="1" x14ac:dyDescent="0.2">
      <c r="B1892" s="8"/>
      <c r="C1892" s="8"/>
      <c r="D1892" s="8"/>
      <c r="E1892" s="8"/>
      <c r="F1892" s="8"/>
      <c r="G1892" s="8"/>
      <c r="H1892" s="8"/>
      <c r="I1892" s="8"/>
      <c r="J1892" s="8"/>
      <c r="K1892" s="8"/>
    </row>
    <row r="1893" spans="2:11" s="7" customFormat="1" x14ac:dyDescent="0.2">
      <c r="B1893" s="8"/>
      <c r="C1893" s="8"/>
      <c r="D1893" s="8"/>
      <c r="E1893" s="8"/>
      <c r="F1893" s="8"/>
      <c r="G1893" s="8"/>
      <c r="H1893" s="8"/>
      <c r="I1893" s="8"/>
      <c r="J1893" s="8"/>
      <c r="K1893" s="8"/>
    </row>
    <row r="1894" spans="2:11" s="7" customFormat="1" x14ac:dyDescent="0.2">
      <c r="B1894" s="8"/>
      <c r="C1894" s="8"/>
      <c r="D1894" s="8"/>
      <c r="E1894" s="8"/>
      <c r="F1894" s="8"/>
      <c r="G1894" s="8"/>
      <c r="H1894" s="8"/>
      <c r="I1894" s="8"/>
      <c r="J1894" s="8"/>
      <c r="K1894" s="8"/>
    </row>
    <row r="1895" spans="2:11" s="7" customFormat="1" x14ac:dyDescent="0.2">
      <c r="B1895" s="8"/>
      <c r="C1895" s="8"/>
      <c r="D1895" s="8"/>
      <c r="E1895" s="8"/>
      <c r="F1895" s="8"/>
      <c r="G1895" s="8"/>
      <c r="H1895" s="8"/>
      <c r="I1895" s="8"/>
      <c r="J1895" s="8"/>
      <c r="K1895" s="8"/>
    </row>
    <row r="1896" spans="2:11" s="7" customFormat="1" x14ac:dyDescent="0.2">
      <c r="B1896" s="8"/>
      <c r="C1896" s="8"/>
      <c r="D1896" s="8"/>
      <c r="E1896" s="8"/>
      <c r="F1896" s="8"/>
      <c r="G1896" s="8"/>
      <c r="H1896" s="8"/>
      <c r="I1896" s="8"/>
      <c r="J1896" s="8"/>
      <c r="K1896" s="8"/>
    </row>
    <row r="1897" spans="2:11" s="7" customFormat="1" x14ac:dyDescent="0.2">
      <c r="B1897" s="8"/>
      <c r="C1897" s="8"/>
      <c r="D1897" s="8"/>
      <c r="E1897" s="8"/>
      <c r="F1897" s="8"/>
      <c r="G1897" s="8"/>
      <c r="H1897" s="8"/>
      <c r="I1897" s="8"/>
      <c r="J1897" s="8"/>
      <c r="K1897" s="8"/>
    </row>
    <row r="1898" spans="2:11" s="7" customFormat="1" x14ac:dyDescent="0.2">
      <c r="B1898" s="8"/>
      <c r="C1898" s="8"/>
      <c r="D1898" s="8"/>
      <c r="E1898" s="8"/>
      <c r="F1898" s="8"/>
      <c r="G1898" s="8"/>
      <c r="H1898" s="8"/>
      <c r="I1898" s="8"/>
      <c r="J1898" s="8"/>
      <c r="K1898" s="8"/>
    </row>
    <row r="1899" spans="2:11" s="7" customFormat="1" x14ac:dyDescent="0.2">
      <c r="B1899" s="8"/>
      <c r="C1899" s="8"/>
      <c r="D1899" s="8"/>
      <c r="E1899" s="8"/>
      <c r="F1899" s="8"/>
      <c r="G1899" s="8"/>
      <c r="H1899" s="8"/>
      <c r="I1899" s="8"/>
      <c r="J1899" s="8"/>
      <c r="K1899" s="8"/>
    </row>
    <row r="1900" spans="2:11" s="7" customFormat="1" x14ac:dyDescent="0.2">
      <c r="B1900" s="8"/>
      <c r="C1900" s="8"/>
      <c r="D1900" s="8"/>
      <c r="E1900" s="8"/>
      <c r="F1900" s="8"/>
      <c r="G1900" s="8"/>
      <c r="H1900" s="8"/>
      <c r="I1900" s="8"/>
      <c r="J1900" s="8"/>
      <c r="K1900" s="8"/>
    </row>
    <row r="1901" spans="2:11" s="7" customFormat="1" x14ac:dyDescent="0.2">
      <c r="B1901" s="8"/>
      <c r="C1901" s="8"/>
      <c r="D1901" s="8"/>
      <c r="E1901" s="8"/>
      <c r="F1901" s="8"/>
      <c r="G1901" s="8"/>
      <c r="H1901" s="8"/>
      <c r="I1901" s="8"/>
      <c r="J1901" s="8"/>
      <c r="K1901" s="8"/>
    </row>
    <row r="1902" spans="2:11" s="7" customFormat="1" x14ac:dyDescent="0.2">
      <c r="B1902" s="8"/>
      <c r="C1902" s="8"/>
      <c r="D1902" s="8"/>
      <c r="E1902" s="8"/>
      <c r="F1902" s="8"/>
      <c r="G1902" s="8"/>
      <c r="H1902" s="8"/>
      <c r="I1902" s="8"/>
      <c r="J1902" s="8"/>
      <c r="K1902" s="8"/>
    </row>
    <row r="1903" spans="2:11" s="7" customFormat="1" x14ac:dyDescent="0.2">
      <c r="B1903" s="8"/>
      <c r="C1903" s="8"/>
      <c r="D1903" s="8"/>
      <c r="E1903" s="8"/>
      <c r="F1903" s="8"/>
      <c r="G1903" s="8"/>
      <c r="H1903" s="8"/>
      <c r="I1903" s="8"/>
      <c r="J1903" s="8"/>
      <c r="K1903" s="8"/>
    </row>
    <row r="1904" spans="2:11" s="7" customFormat="1" x14ac:dyDescent="0.2">
      <c r="B1904" s="8"/>
      <c r="C1904" s="8"/>
      <c r="D1904" s="8"/>
      <c r="E1904" s="8"/>
      <c r="F1904" s="8"/>
      <c r="G1904" s="8"/>
      <c r="H1904" s="8"/>
      <c r="I1904" s="8"/>
      <c r="J1904" s="8"/>
      <c r="K1904" s="8"/>
    </row>
    <row r="1905" spans="2:11" s="7" customFormat="1" x14ac:dyDescent="0.2">
      <c r="B1905" s="8"/>
      <c r="C1905" s="8"/>
      <c r="D1905" s="8"/>
      <c r="E1905" s="8"/>
      <c r="F1905" s="8"/>
      <c r="G1905" s="8"/>
      <c r="H1905" s="8"/>
      <c r="I1905" s="8"/>
      <c r="J1905" s="8"/>
      <c r="K1905" s="8"/>
    </row>
    <row r="1906" spans="2:11" s="7" customFormat="1" x14ac:dyDescent="0.2">
      <c r="B1906" s="8"/>
      <c r="C1906" s="8"/>
      <c r="D1906" s="8"/>
      <c r="E1906" s="8"/>
      <c r="F1906" s="8"/>
      <c r="G1906" s="8"/>
      <c r="H1906" s="8"/>
      <c r="I1906" s="8"/>
      <c r="J1906" s="8"/>
      <c r="K1906" s="8"/>
    </row>
    <row r="1907" spans="2:11" s="7" customFormat="1" x14ac:dyDescent="0.2">
      <c r="B1907" s="8"/>
      <c r="C1907" s="8"/>
      <c r="D1907" s="8"/>
      <c r="E1907" s="8"/>
      <c r="F1907" s="8"/>
      <c r="G1907" s="8"/>
      <c r="H1907" s="8"/>
      <c r="I1907" s="8"/>
      <c r="J1907" s="8"/>
      <c r="K1907" s="8"/>
    </row>
    <row r="1908" spans="2:11" s="7" customFormat="1" x14ac:dyDescent="0.2">
      <c r="B1908" s="8"/>
      <c r="C1908" s="8"/>
      <c r="D1908" s="8"/>
      <c r="E1908" s="8"/>
      <c r="F1908" s="8"/>
      <c r="G1908" s="8"/>
      <c r="H1908" s="8"/>
      <c r="I1908" s="8"/>
      <c r="J1908" s="8"/>
      <c r="K1908" s="8"/>
    </row>
    <row r="1909" spans="2:11" s="7" customFormat="1" x14ac:dyDescent="0.2">
      <c r="B1909" s="8"/>
      <c r="C1909" s="8"/>
      <c r="D1909" s="8"/>
      <c r="E1909" s="8"/>
      <c r="F1909" s="8"/>
      <c r="G1909" s="8"/>
      <c r="H1909" s="8"/>
      <c r="I1909" s="8"/>
      <c r="J1909" s="8"/>
      <c r="K1909" s="8"/>
    </row>
    <row r="1910" spans="2:11" s="7" customFormat="1" x14ac:dyDescent="0.2">
      <c r="B1910" s="8"/>
      <c r="C1910" s="8"/>
      <c r="D1910" s="8"/>
      <c r="E1910" s="8"/>
      <c r="F1910" s="8"/>
      <c r="G1910" s="8"/>
      <c r="H1910" s="8"/>
      <c r="I1910" s="8"/>
      <c r="J1910" s="8"/>
      <c r="K1910" s="8"/>
    </row>
    <row r="1911" spans="2:11" s="7" customFormat="1" x14ac:dyDescent="0.2">
      <c r="B1911" s="8"/>
      <c r="C1911" s="8"/>
      <c r="D1911" s="8"/>
      <c r="E1911" s="8"/>
      <c r="F1911" s="8"/>
      <c r="G1911" s="8"/>
      <c r="H1911" s="8"/>
      <c r="I1911" s="8"/>
      <c r="J1911" s="8"/>
      <c r="K1911" s="8"/>
    </row>
    <row r="1912" spans="2:11" s="7" customFormat="1" x14ac:dyDescent="0.2">
      <c r="B1912" s="8"/>
      <c r="C1912" s="8"/>
      <c r="D1912" s="8"/>
      <c r="E1912" s="8"/>
      <c r="F1912" s="8"/>
      <c r="G1912" s="8"/>
      <c r="H1912" s="8"/>
      <c r="I1912" s="8"/>
      <c r="J1912" s="8"/>
      <c r="K1912" s="8"/>
    </row>
    <row r="1913" spans="2:11" s="7" customFormat="1" x14ac:dyDescent="0.2">
      <c r="B1913" s="8"/>
      <c r="C1913" s="8"/>
      <c r="D1913" s="8"/>
      <c r="E1913" s="8"/>
      <c r="F1913" s="8"/>
      <c r="G1913" s="8"/>
      <c r="H1913" s="8"/>
      <c r="I1913" s="8"/>
      <c r="J1913" s="8"/>
      <c r="K1913" s="8"/>
    </row>
    <row r="1914" spans="2:11" s="7" customFormat="1" x14ac:dyDescent="0.2">
      <c r="B1914" s="8"/>
      <c r="C1914" s="8"/>
      <c r="D1914" s="8"/>
      <c r="E1914" s="8"/>
      <c r="F1914" s="8"/>
      <c r="G1914" s="8"/>
      <c r="H1914" s="8"/>
      <c r="I1914" s="8"/>
      <c r="J1914" s="8"/>
      <c r="K1914" s="8"/>
    </row>
    <row r="1915" spans="2:11" s="7" customFormat="1" x14ac:dyDescent="0.2">
      <c r="B1915" s="8"/>
      <c r="C1915" s="8"/>
      <c r="D1915" s="8"/>
      <c r="E1915" s="8"/>
      <c r="F1915" s="8"/>
      <c r="G1915" s="8"/>
      <c r="H1915" s="8"/>
      <c r="I1915" s="8"/>
      <c r="J1915" s="8"/>
      <c r="K1915" s="8"/>
    </row>
    <row r="1916" spans="2:11" s="7" customFormat="1" x14ac:dyDescent="0.2">
      <c r="B1916" s="8"/>
      <c r="C1916" s="8"/>
      <c r="D1916" s="8"/>
      <c r="E1916" s="8"/>
      <c r="F1916" s="8"/>
      <c r="G1916" s="8"/>
      <c r="H1916" s="8"/>
      <c r="I1916" s="8"/>
      <c r="J1916" s="8"/>
      <c r="K1916" s="8"/>
    </row>
    <row r="1917" spans="2:11" s="7" customFormat="1" x14ac:dyDescent="0.2">
      <c r="B1917" s="8"/>
      <c r="C1917" s="8"/>
      <c r="D1917" s="8"/>
      <c r="E1917" s="8"/>
      <c r="F1917" s="8"/>
      <c r="G1917" s="8"/>
      <c r="H1917" s="8"/>
      <c r="I1917" s="8"/>
      <c r="J1917" s="8"/>
      <c r="K1917" s="8"/>
    </row>
    <row r="1918" spans="2:11" s="7" customFormat="1" x14ac:dyDescent="0.2">
      <c r="B1918" s="8"/>
      <c r="C1918" s="8"/>
      <c r="D1918" s="8"/>
      <c r="E1918" s="8"/>
      <c r="F1918" s="8"/>
      <c r="G1918" s="8"/>
      <c r="H1918" s="8"/>
      <c r="I1918" s="8"/>
      <c r="J1918" s="8"/>
      <c r="K1918" s="8"/>
    </row>
    <row r="1919" spans="2:11" s="7" customFormat="1" x14ac:dyDescent="0.2">
      <c r="B1919" s="8"/>
      <c r="C1919" s="8"/>
      <c r="D1919" s="8"/>
      <c r="E1919" s="8"/>
      <c r="F1919" s="8"/>
      <c r="G1919" s="8"/>
      <c r="H1919" s="8"/>
      <c r="I1919" s="8"/>
      <c r="J1919" s="8"/>
      <c r="K1919" s="8"/>
    </row>
    <row r="1920" spans="2:11" s="7" customFormat="1" x14ac:dyDescent="0.2">
      <c r="B1920" s="8"/>
      <c r="C1920" s="8"/>
      <c r="D1920" s="8"/>
      <c r="E1920" s="8"/>
      <c r="F1920" s="8"/>
      <c r="G1920" s="8"/>
      <c r="H1920" s="8"/>
      <c r="I1920" s="8"/>
      <c r="J1920" s="8"/>
      <c r="K1920" s="8"/>
    </row>
    <row r="1921" spans="2:11" s="7" customFormat="1" x14ac:dyDescent="0.2">
      <c r="B1921" s="8"/>
      <c r="C1921" s="8"/>
      <c r="D1921" s="8"/>
      <c r="E1921" s="8"/>
      <c r="F1921" s="8"/>
      <c r="G1921" s="8"/>
      <c r="H1921" s="8"/>
      <c r="I1921" s="8"/>
      <c r="J1921" s="8"/>
      <c r="K1921" s="8"/>
    </row>
    <row r="1922" spans="2:11" s="7" customFormat="1" x14ac:dyDescent="0.2">
      <c r="B1922" s="8"/>
      <c r="C1922" s="8"/>
      <c r="D1922" s="8"/>
      <c r="E1922" s="8"/>
      <c r="F1922" s="8"/>
      <c r="G1922" s="8"/>
      <c r="H1922" s="8"/>
      <c r="I1922" s="8"/>
      <c r="J1922" s="8"/>
      <c r="K1922" s="8"/>
    </row>
    <row r="1923" spans="2:11" s="7" customFormat="1" x14ac:dyDescent="0.2">
      <c r="B1923" s="8"/>
      <c r="C1923" s="8"/>
      <c r="D1923" s="8"/>
      <c r="E1923" s="8"/>
      <c r="F1923" s="8"/>
      <c r="G1923" s="8"/>
      <c r="H1923" s="8"/>
      <c r="I1923" s="8"/>
      <c r="J1923" s="8"/>
      <c r="K1923" s="8"/>
    </row>
    <row r="1924" spans="2:11" s="7" customFormat="1" x14ac:dyDescent="0.2">
      <c r="B1924" s="8"/>
      <c r="C1924" s="8"/>
      <c r="D1924" s="8"/>
      <c r="E1924" s="8"/>
      <c r="F1924" s="8"/>
      <c r="G1924" s="8"/>
      <c r="H1924" s="8"/>
      <c r="I1924" s="8"/>
      <c r="J1924" s="8"/>
      <c r="K1924" s="8"/>
    </row>
    <row r="1925" spans="2:11" s="7" customFormat="1" x14ac:dyDescent="0.2">
      <c r="B1925" s="8"/>
      <c r="C1925" s="8"/>
      <c r="D1925" s="8"/>
      <c r="E1925" s="8"/>
      <c r="F1925" s="8"/>
      <c r="G1925" s="8"/>
      <c r="H1925" s="8"/>
      <c r="I1925" s="8"/>
      <c r="J1925" s="8"/>
      <c r="K1925" s="8"/>
    </row>
    <row r="1926" spans="2:11" s="7" customFormat="1" x14ac:dyDescent="0.2">
      <c r="B1926" s="8"/>
      <c r="C1926" s="8"/>
      <c r="D1926" s="8"/>
      <c r="E1926" s="8"/>
      <c r="F1926" s="8"/>
      <c r="G1926" s="8"/>
      <c r="H1926" s="8"/>
      <c r="I1926" s="8"/>
      <c r="J1926" s="8"/>
      <c r="K1926" s="8"/>
    </row>
    <row r="1927" spans="2:11" s="7" customFormat="1" x14ac:dyDescent="0.2">
      <c r="B1927" s="8"/>
      <c r="C1927" s="8"/>
      <c r="D1927" s="8"/>
      <c r="E1927" s="8"/>
      <c r="F1927" s="8"/>
      <c r="G1927" s="8"/>
      <c r="H1927" s="8"/>
      <c r="I1927" s="8"/>
      <c r="J1927" s="8"/>
      <c r="K1927" s="8"/>
    </row>
    <row r="1928" spans="2:11" s="7" customFormat="1" x14ac:dyDescent="0.2">
      <c r="B1928" s="8"/>
      <c r="C1928" s="8"/>
      <c r="D1928" s="8"/>
      <c r="E1928" s="8"/>
      <c r="F1928" s="8"/>
      <c r="G1928" s="8"/>
      <c r="H1928" s="8"/>
      <c r="I1928" s="8"/>
      <c r="J1928" s="8"/>
      <c r="K1928" s="8"/>
    </row>
    <row r="1929" spans="2:11" s="7" customFormat="1" x14ac:dyDescent="0.2">
      <c r="B1929" s="8"/>
      <c r="C1929" s="8"/>
      <c r="D1929" s="8"/>
      <c r="E1929" s="8"/>
      <c r="F1929" s="8"/>
      <c r="G1929" s="8"/>
      <c r="H1929" s="8"/>
      <c r="I1929" s="8"/>
      <c r="J1929" s="8"/>
      <c r="K1929" s="8"/>
    </row>
    <row r="1930" spans="2:11" s="7" customFormat="1" x14ac:dyDescent="0.2">
      <c r="B1930" s="8"/>
      <c r="C1930" s="8"/>
      <c r="D1930" s="8"/>
      <c r="E1930" s="8"/>
      <c r="F1930" s="8"/>
      <c r="G1930" s="8"/>
      <c r="H1930" s="8"/>
      <c r="I1930" s="8"/>
      <c r="J1930" s="8"/>
      <c r="K1930" s="8"/>
    </row>
    <row r="1931" spans="2:11" s="7" customFormat="1" x14ac:dyDescent="0.2">
      <c r="B1931" s="8"/>
      <c r="C1931" s="8"/>
      <c r="D1931" s="8"/>
      <c r="E1931" s="8"/>
      <c r="F1931" s="8"/>
      <c r="G1931" s="8"/>
      <c r="H1931" s="8"/>
      <c r="I1931" s="8"/>
      <c r="J1931" s="8"/>
      <c r="K1931" s="8"/>
    </row>
    <row r="1932" spans="2:11" s="7" customFormat="1" x14ac:dyDescent="0.2">
      <c r="B1932" s="8"/>
      <c r="C1932" s="8"/>
      <c r="D1932" s="8"/>
      <c r="E1932" s="8"/>
      <c r="F1932" s="8"/>
      <c r="G1932" s="8"/>
      <c r="H1932" s="8"/>
      <c r="I1932" s="8"/>
      <c r="J1932" s="8"/>
      <c r="K1932" s="8"/>
    </row>
    <row r="1933" spans="2:11" s="7" customFormat="1" x14ac:dyDescent="0.2">
      <c r="B1933" s="8"/>
      <c r="C1933" s="8"/>
      <c r="D1933" s="8"/>
      <c r="E1933" s="8"/>
      <c r="F1933" s="8"/>
      <c r="G1933" s="8"/>
      <c r="H1933" s="8"/>
      <c r="I1933" s="8"/>
      <c r="J1933" s="8"/>
      <c r="K1933" s="8"/>
    </row>
    <row r="1934" spans="2:11" s="7" customFormat="1" x14ac:dyDescent="0.2">
      <c r="B1934" s="8"/>
      <c r="C1934" s="8"/>
      <c r="D1934" s="8"/>
      <c r="E1934" s="8"/>
      <c r="F1934" s="8"/>
      <c r="G1934" s="8"/>
      <c r="H1934" s="8"/>
      <c r="I1934" s="8"/>
      <c r="J1934" s="8"/>
      <c r="K1934" s="8"/>
    </row>
    <row r="1935" spans="2:11" s="7" customFormat="1" x14ac:dyDescent="0.2">
      <c r="B1935" s="8"/>
      <c r="C1935" s="8"/>
      <c r="D1935" s="8"/>
      <c r="E1935" s="8"/>
      <c r="F1935" s="8"/>
      <c r="G1935" s="8"/>
      <c r="H1935" s="8"/>
      <c r="I1935" s="8"/>
      <c r="J1935" s="8"/>
      <c r="K1935" s="8"/>
    </row>
    <row r="1936" spans="2:11" s="7" customFormat="1" x14ac:dyDescent="0.2">
      <c r="B1936" s="8"/>
      <c r="C1936" s="8"/>
      <c r="D1936" s="8"/>
      <c r="E1936" s="8"/>
      <c r="F1936" s="8"/>
      <c r="G1936" s="8"/>
      <c r="H1936" s="8"/>
      <c r="I1936" s="8"/>
      <c r="J1936" s="8"/>
      <c r="K1936" s="8"/>
    </row>
    <row r="1937" spans="2:11" s="7" customFormat="1" x14ac:dyDescent="0.2">
      <c r="B1937" s="8"/>
      <c r="C1937" s="8"/>
      <c r="D1937" s="8"/>
      <c r="E1937" s="8"/>
      <c r="F1937" s="8"/>
      <c r="G1937" s="8"/>
      <c r="H1937" s="8"/>
      <c r="I1937" s="8"/>
      <c r="J1937" s="8"/>
      <c r="K1937" s="8"/>
    </row>
    <row r="1938" spans="2:11" s="7" customFormat="1" x14ac:dyDescent="0.2">
      <c r="B1938" s="8"/>
      <c r="C1938" s="8"/>
      <c r="D1938" s="8"/>
      <c r="E1938" s="8"/>
      <c r="F1938" s="8"/>
      <c r="G1938" s="8"/>
      <c r="H1938" s="8"/>
      <c r="I1938" s="8"/>
      <c r="J1938" s="8"/>
      <c r="K1938" s="8"/>
    </row>
    <row r="1939" spans="2:11" s="7" customFormat="1" x14ac:dyDescent="0.2">
      <c r="B1939" s="8"/>
      <c r="C1939" s="8"/>
      <c r="D1939" s="8"/>
      <c r="E1939" s="8"/>
      <c r="F1939" s="8"/>
      <c r="G1939" s="8"/>
      <c r="H1939" s="8"/>
      <c r="I1939" s="8"/>
      <c r="J1939" s="8"/>
      <c r="K1939" s="8"/>
    </row>
    <row r="1940" spans="2:11" s="7" customFormat="1" x14ac:dyDescent="0.2">
      <c r="B1940" s="8"/>
      <c r="C1940" s="8"/>
      <c r="D1940" s="8"/>
      <c r="E1940" s="8"/>
      <c r="F1940" s="8"/>
      <c r="G1940" s="8"/>
      <c r="H1940" s="8"/>
      <c r="I1940" s="8"/>
      <c r="J1940" s="8"/>
      <c r="K1940" s="8"/>
    </row>
    <row r="1941" spans="2:11" s="7" customFormat="1" x14ac:dyDescent="0.2">
      <c r="B1941" s="8"/>
      <c r="C1941" s="8"/>
      <c r="D1941" s="8"/>
      <c r="E1941" s="8"/>
      <c r="F1941" s="8"/>
      <c r="G1941" s="8"/>
      <c r="H1941" s="8"/>
      <c r="I1941" s="8"/>
      <c r="J1941" s="8"/>
      <c r="K1941" s="8"/>
    </row>
    <row r="1942" spans="2:11" s="7" customFormat="1" x14ac:dyDescent="0.2">
      <c r="B1942" s="8"/>
      <c r="C1942" s="8"/>
      <c r="D1942" s="8"/>
      <c r="E1942" s="8"/>
      <c r="F1942" s="8"/>
      <c r="G1942" s="8"/>
      <c r="H1942" s="8"/>
      <c r="I1942" s="8"/>
      <c r="J1942" s="8"/>
      <c r="K1942" s="8"/>
    </row>
    <row r="1943" spans="2:11" s="7" customFormat="1" x14ac:dyDescent="0.2">
      <c r="B1943" s="8"/>
      <c r="C1943" s="8"/>
      <c r="D1943" s="8"/>
      <c r="E1943" s="8"/>
      <c r="F1943" s="8"/>
      <c r="G1943" s="8"/>
      <c r="H1943" s="8"/>
      <c r="I1943" s="8"/>
      <c r="J1943" s="8"/>
      <c r="K1943" s="8"/>
    </row>
    <row r="1944" spans="2:11" s="7" customFormat="1" x14ac:dyDescent="0.2">
      <c r="B1944" s="8"/>
      <c r="C1944" s="8"/>
      <c r="D1944" s="8"/>
      <c r="E1944" s="8"/>
      <c r="F1944" s="8"/>
      <c r="G1944" s="8"/>
      <c r="H1944" s="8"/>
      <c r="I1944" s="8"/>
      <c r="J1944" s="8"/>
      <c r="K1944" s="8"/>
    </row>
    <row r="1945" spans="2:11" s="7" customFormat="1" x14ac:dyDescent="0.2">
      <c r="B1945" s="8"/>
      <c r="C1945" s="8"/>
      <c r="D1945" s="8"/>
      <c r="E1945" s="8"/>
      <c r="F1945" s="8"/>
      <c r="G1945" s="8"/>
      <c r="H1945" s="8"/>
      <c r="I1945" s="8"/>
      <c r="J1945" s="8"/>
      <c r="K1945" s="8"/>
    </row>
    <row r="1946" spans="2:11" s="7" customFormat="1" x14ac:dyDescent="0.2">
      <c r="B1946" s="8"/>
      <c r="C1946" s="8"/>
      <c r="D1946" s="8"/>
      <c r="E1946" s="8"/>
      <c r="F1946" s="8"/>
      <c r="G1946" s="8"/>
      <c r="H1946" s="8"/>
      <c r="I1946" s="8"/>
      <c r="J1946" s="8"/>
      <c r="K1946" s="8"/>
    </row>
    <row r="1947" spans="2:11" s="7" customFormat="1" x14ac:dyDescent="0.2">
      <c r="B1947" s="8"/>
      <c r="C1947" s="8"/>
      <c r="D1947" s="8"/>
      <c r="E1947" s="8"/>
      <c r="F1947" s="8"/>
      <c r="G1947" s="8"/>
      <c r="H1947" s="8"/>
      <c r="I1947" s="8"/>
      <c r="J1947" s="8"/>
      <c r="K1947" s="8"/>
    </row>
    <row r="1948" spans="2:11" s="7" customFormat="1" x14ac:dyDescent="0.2">
      <c r="B1948" s="8"/>
      <c r="C1948" s="8"/>
      <c r="D1948" s="8"/>
      <c r="E1948" s="8"/>
      <c r="F1948" s="8"/>
      <c r="G1948" s="8"/>
      <c r="H1948" s="8"/>
      <c r="I1948" s="8"/>
      <c r="J1948" s="8"/>
      <c r="K1948" s="8"/>
    </row>
    <row r="1949" spans="2:11" s="7" customFormat="1" x14ac:dyDescent="0.2">
      <c r="B1949" s="8"/>
      <c r="C1949" s="8"/>
      <c r="D1949" s="8"/>
      <c r="E1949" s="8"/>
      <c r="F1949" s="8"/>
      <c r="G1949" s="8"/>
      <c r="H1949" s="8"/>
      <c r="I1949" s="8"/>
      <c r="J1949" s="8"/>
      <c r="K1949" s="8"/>
    </row>
    <row r="1950" spans="2:11" s="7" customFormat="1" x14ac:dyDescent="0.2">
      <c r="B1950" s="8"/>
      <c r="C1950" s="8"/>
      <c r="D1950" s="8"/>
      <c r="E1950" s="8"/>
      <c r="F1950" s="8"/>
      <c r="G1950" s="8"/>
      <c r="H1950" s="8"/>
      <c r="I1950" s="8"/>
      <c r="J1950" s="8"/>
      <c r="K1950" s="8"/>
    </row>
    <row r="1951" spans="2:11" s="7" customFormat="1" x14ac:dyDescent="0.2">
      <c r="B1951" s="8"/>
      <c r="C1951" s="8"/>
      <c r="D1951" s="8"/>
      <c r="E1951" s="8"/>
      <c r="F1951" s="8"/>
      <c r="G1951" s="8"/>
      <c r="H1951" s="8"/>
      <c r="I1951" s="8"/>
      <c r="J1951" s="8"/>
      <c r="K1951" s="8"/>
    </row>
    <row r="1952" spans="2:11" s="7" customFormat="1" x14ac:dyDescent="0.2">
      <c r="B1952" s="8"/>
      <c r="C1952" s="8"/>
      <c r="D1952" s="8"/>
      <c r="E1952" s="8"/>
      <c r="F1952" s="8"/>
      <c r="G1952" s="8"/>
      <c r="H1952" s="8"/>
      <c r="I1952" s="8"/>
      <c r="J1952" s="8"/>
      <c r="K1952" s="8"/>
    </row>
    <row r="1953" spans="2:11" s="7" customFormat="1" x14ac:dyDescent="0.2">
      <c r="B1953" s="8"/>
      <c r="C1953" s="8"/>
      <c r="D1953" s="8"/>
      <c r="E1953" s="8"/>
      <c r="F1953" s="8"/>
      <c r="G1953" s="8"/>
      <c r="H1953" s="8"/>
      <c r="I1953" s="8"/>
      <c r="J1953" s="8"/>
      <c r="K1953" s="8"/>
    </row>
    <row r="1954" spans="2:11" s="7" customFormat="1" x14ac:dyDescent="0.2">
      <c r="B1954" s="8"/>
      <c r="C1954" s="8"/>
      <c r="D1954" s="8"/>
      <c r="E1954" s="8"/>
      <c r="F1954" s="8"/>
      <c r="G1954" s="8"/>
      <c r="H1954" s="8"/>
      <c r="I1954" s="8"/>
      <c r="J1954" s="8"/>
      <c r="K1954" s="8"/>
    </row>
    <row r="1955" spans="2:11" s="7" customFormat="1" x14ac:dyDescent="0.2">
      <c r="B1955" s="8"/>
      <c r="C1955" s="8"/>
      <c r="D1955" s="8"/>
      <c r="E1955" s="8"/>
      <c r="F1955" s="8"/>
      <c r="G1955" s="8"/>
      <c r="H1955" s="8"/>
      <c r="I1955" s="8"/>
      <c r="J1955" s="8"/>
      <c r="K1955" s="8"/>
    </row>
    <row r="1956" spans="2:11" s="7" customFormat="1" x14ac:dyDescent="0.2">
      <c r="B1956" s="8"/>
      <c r="C1956" s="8"/>
      <c r="D1956" s="8"/>
      <c r="E1956" s="8"/>
      <c r="F1956" s="8"/>
      <c r="G1956" s="8"/>
      <c r="H1956" s="8"/>
      <c r="I1956" s="8"/>
      <c r="J1956" s="8"/>
      <c r="K1956" s="8"/>
    </row>
    <row r="1957" spans="2:11" s="7" customFormat="1" x14ac:dyDescent="0.2">
      <c r="B1957" s="8"/>
      <c r="C1957" s="8"/>
      <c r="D1957" s="8"/>
      <c r="E1957" s="8"/>
      <c r="F1957" s="8"/>
      <c r="G1957" s="8"/>
      <c r="H1957" s="8"/>
      <c r="I1957" s="8"/>
      <c r="J1957" s="8"/>
      <c r="K1957" s="8"/>
    </row>
    <row r="1958" spans="2:11" s="7" customFormat="1" x14ac:dyDescent="0.2">
      <c r="B1958" s="8"/>
      <c r="C1958" s="8"/>
      <c r="D1958" s="8"/>
      <c r="E1958" s="8"/>
      <c r="F1958" s="8"/>
      <c r="G1958" s="8"/>
      <c r="H1958" s="8"/>
      <c r="I1958" s="8"/>
      <c r="J1958" s="8"/>
      <c r="K1958" s="8"/>
    </row>
    <row r="1959" spans="2:11" s="7" customFormat="1" x14ac:dyDescent="0.2">
      <c r="B1959" s="8"/>
      <c r="C1959" s="8"/>
      <c r="D1959" s="8"/>
      <c r="E1959" s="8"/>
      <c r="F1959" s="8"/>
      <c r="G1959" s="8"/>
      <c r="H1959" s="8"/>
      <c r="I1959" s="8"/>
      <c r="J1959" s="8"/>
      <c r="K1959" s="8"/>
    </row>
    <row r="1960" spans="2:11" s="7" customFormat="1" x14ac:dyDescent="0.2">
      <c r="B1960" s="8"/>
      <c r="C1960" s="8"/>
      <c r="D1960" s="8"/>
      <c r="E1960" s="8"/>
      <c r="F1960" s="8"/>
      <c r="G1960" s="8"/>
      <c r="H1960" s="8"/>
      <c r="I1960" s="8"/>
      <c r="J1960" s="8"/>
      <c r="K1960" s="8"/>
    </row>
    <row r="1961" spans="2:11" s="7" customFormat="1" x14ac:dyDescent="0.2">
      <c r="B1961" s="8"/>
      <c r="C1961" s="8"/>
      <c r="D1961" s="8"/>
      <c r="E1961" s="8"/>
      <c r="F1961" s="8"/>
      <c r="G1961" s="8"/>
      <c r="H1961" s="8"/>
      <c r="I1961" s="8"/>
      <c r="J1961" s="8"/>
      <c r="K1961" s="8"/>
    </row>
    <row r="1962" spans="2:11" s="7" customFormat="1" x14ac:dyDescent="0.2">
      <c r="B1962" s="8"/>
      <c r="C1962" s="8"/>
      <c r="D1962" s="8"/>
      <c r="E1962" s="8"/>
      <c r="F1962" s="8"/>
      <c r="G1962" s="8"/>
      <c r="H1962" s="8"/>
      <c r="I1962" s="8"/>
      <c r="J1962" s="8"/>
      <c r="K1962" s="8"/>
    </row>
    <row r="1963" spans="2:11" s="7" customFormat="1" x14ac:dyDescent="0.2">
      <c r="B1963" s="8"/>
      <c r="C1963" s="8"/>
      <c r="D1963" s="8"/>
      <c r="E1963" s="8"/>
      <c r="F1963" s="8"/>
      <c r="G1963" s="8"/>
      <c r="H1963" s="8"/>
      <c r="I1963" s="8"/>
      <c r="J1963" s="8"/>
      <c r="K1963" s="8"/>
    </row>
    <row r="1964" spans="2:11" s="7" customFormat="1" x14ac:dyDescent="0.2">
      <c r="B1964" s="8"/>
      <c r="C1964" s="8"/>
      <c r="D1964" s="8"/>
      <c r="E1964" s="8"/>
      <c r="F1964" s="8"/>
      <c r="G1964" s="8"/>
      <c r="H1964" s="8"/>
      <c r="I1964" s="8"/>
      <c r="J1964" s="8"/>
      <c r="K1964" s="8"/>
    </row>
    <row r="1965" spans="2:11" s="7" customFormat="1" x14ac:dyDescent="0.2">
      <c r="B1965" s="8"/>
      <c r="C1965" s="8"/>
      <c r="D1965" s="8"/>
      <c r="E1965" s="8"/>
      <c r="F1965" s="8"/>
      <c r="G1965" s="8"/>
      <c r="H1965" s="8"/>
      <c r="I1965" s="8"/>
      <c r="J1965" s="8"/>
      <c r="K1965" s="8"/>
    </row>
    <row r="1966" spans="2:11" s="7" customFormat="1" x14ac:dyDescent="0.2">
      <c r="B1966" s="8"/>
      <c r="C1966" s="8"/>
      <c r="D1966" s="8"/>
      <c r="E1966" s="8"/>
      <c r="F1966" s="8"/>
      <c r="G1966" s="8"/>
      <c r="H1966" s="8"/>
      <c r="I1966" s="8"/>
      <c r="J1966" s="8"/>
      <c r="K1966" s="8"/>
    </row>
    <row r="1967" spans="2:11" s="7" customFormat="1" x14ac:dyDescent="0.2">
      <c r="B1967" s="8"/>
      <c r="C1967" s="8"/>
      <c r="D1967" s="8"/>
      <c r="E1967" s="8"/>
      <c r="F1967" s="8"/>
      <c r="G1967" s="8"/>
      <c r="H1967" s="8"/>
      <c r="I1967" s="8"/>
      <c r="J1967" s="8"/>
      <c r="K1967" s="8"/>
    </row>
    <row r="1968" spans="2:11" s="7" customFormat="1" x14ac:dyDescent="0.2">
      <c r="B1968" s="8"/>
      <c r="C1968" s="8"/>
      <c r="D1968" s="8"/>
      <c r="E1968" s="8"/>
      <c r="F1968" s="8"/>
      <c r="G1968" s="8"/>
      <c r="H1968" s="8"/>
      <c r="I1968" s="8"/>
      <c r="J1968" s="8"/>
      <c r="K1968" s="8"/>
    </row>
    <row r="1969" spans="2:11" s="7" customFormat="1" x14ac:dyDescent="0.2">
      <c r="B1969" s="8"/>
      <c r="C1969" s="8"/>
      <c r="D1969" s="8"/>
      <c r="E1969" s="8"/>
      <c r="F1969" s="8"/>
      <c r="G1969" s="8"/>
      <c r="H1969" s="8"/>
      <c r="I1969" s="8"/>
      <c r="J1969" s="8"/>
      <c r="K1969" s="8"/>
    </row>
    <row r="1970" spans="2:11" s="7" customFormat="1" x14ac:dyDescent="0.2">
      <c r="B1970" s="8"/>
      <c r="C1970" s="8"/>
      <c r="D1970" s="8"/>
      <c r="E1970" s="8"/>
      <c r="F1970" s="8"/>
      <c r="G1970" s="8"/>
      <c r="H1970" s="8"/>
      <c r="I1970" s="8"/>
      <c r="J1970" s="8"/>
      <c r="K1970" s="8"/>
    </row>
    <row r="1971" spans="2:11" s="7" customFormat="1" x14ac:dyDescent="0.2">
      <c r="B1971" s="8"/>
      <c r="C1971" s="8"/>
      <c r="D1971" s="8"/>
      <c r="E1971" s="8"/>
      <c r="F1971" s="8"/>
      <c r="G1971" s="8"/>
      <c r="H1971" s="8"/>
      <c r="I1971" s="8"/>
      <c r="J1971" s="8"/>
      <c r="K1971" s="8"/>
    </row>
    <row r="1972" spans="2:11" s="7" customFormat="1" x14ac:dyDescent="0.2">
      <c r="B1972" s="8"/>
      <c r="C1972" s="8"/>
      <c r="D1972" s="8"/>
      <c r="E1972" s="8"/>
      <c r="F1972" s="8"/>
      <c r="G1972" s="8"/>
      <c r="H1972" s="8"/>
      <c r="I1972" s="8"/>
      <c r="J1972" s="8"/>
      <c r="K1972" s="8"/>
    </row>
    <row r="1973" spans="2:11" s="7" customFormat="1" x14ac:dyDescent="0.2">
      <c r="B1973" s="8"/>
      <c r="C1973" s="8"/>
      <c r="D1973" s="8"/>
      <c r="E1973" s="8"/>
      <c r="F1973" s="8"/>
      <c r="G1973" s="8"/>
      <c r="H1973" s="8"/>
      <c r="I1973" s="8"/>
      <c r="J1973" s="8"/>
      <c r="K1973" s="8"/>
    </row>
    <row r="1974" spans="2:11" s="7" customFormat="1" x14ac:dyDescent="0.2">
      <c r="B1974" s="8"/>
      <c r="C1974" s="8"/>
      <c r="D1974" s="8"/>
      <c r="E1974" s="8"/>
      <c r="F1974" s="8"/>
      <c r="G1974" s="8"/>
      <c r="H1974" s="8"/>
      <c r="I1974" s="8"/>
      <c r="J1974" s="8"/>
      <c r="K1974" s="8"/>
    </row>
    <row r="1975" spans="2:11" s="7" customFormat="1" x14ac:dyDescent="0.2">
      <c r="B1975" s="8"/>
      <c r="C1975" s="8"/>
      <c r="D1975" s="8"/>
      <c r="E1975" s="8"/>
      <c r="F1975" s="8"/>
      <c r="G1975" s="8"/>
      <c r="H1975" s="8"/>
      <c r="I1975" s="8"/>
      <c r="J1975" s="8"/>
      <c r="K1975" s="8"/>
    </row>
    <row r="1976" spans="2:11" s="7" customFormat="1" x14ac:dyDescent="0.2">
      <c r="B1976" s="8"/>
      <c r="C1976" s="8"/>
      <c r="D1976" s="8"/>
      <c r="E1976" s="8"/>
      <c r="F1976" s="8"/>
      <c r="G1976" s="8"/>
      <c r="H1976" s="8"/>
      <c r="I1976" s="8"/>
      <c r="J1976" s="8"/>
      <c r="K1976" s="8"/>
    </row>
    <row r="1977" spans="2:11" s="7" customFormat="1" x14ac:dyDescent="0.2">
      <c r="B1977" s="8"/>
      <c r="C1977" s="8"/>
      <c r="D1977" s="8"/>
      <c r="E1977" s="8"/>
      <c r="F1977" s="8"/>
      <c r="G1977" s="8"/>
      <c r="H1977" s="8"/>
      <c r="I1977" s="8"/>
      <c r="J1977" s="8"/>
      <c r="K1977" s="8"/>
    </row>
    <row r="1978" spans="2:11" s="7" customFormat="1" x14ac:dyDescent="0.2">
      <c r="B1978" s="8"/>
      <c r="C1978" s="8"/>
      <c r="D1978" s="8"/>
      <c r="E1978" s="8"/>
      <c r="F1978" s="8"/>
      <c r="G1978" s="8"/>
      <c r="H1978" s="8"/>
      <c r="I1978" s="8"/>
      <c r="J1978" s="8"/>
      <c r="K1978" s="8"/>
    </row>
    <row r="1979" spans="2:11" s="7" customFormat="1" x14ac:dyDescent="0.2">
      <c r="B1979" s="8"/>
      <c r="C1979" s="8"/>
      <c r="D1979" s="8"/>
      <c r="E1979" s="8"/>
      <c r="F1979" s="8"/>
      <c r="G1979" s="8"/>
      <c r="H1979" s="8"/>
      <c r="I1979" s="8"/>
      <c r="J1979" s="8"/>
      <c r="K1979" s="8"/>
    </row>
    <row r="1980" spans="2:11" s="7" customFormat="1" x14ac:dyDescent="0.2">
      <c r="B1980" s="8"/>
      <c r="C1980" s="8"/>
      <c r="D1980" s="8"/>
      <c r="E1980" s="8"/>
      <c r="F1980" s="8"/>
      <c r="G1980" s="8"/>
      <c r="H1980" s="8"/>
      <c r="I1980" s="8"/>
      <c r="J1980" s="8"/>
      <c r="K1980" s="8"/>
    </row>
    <row r="1981" spans="2:11" s="7" customFormat="1" x14ac:dyDescent="0.2">
      <c r="B1981" s="8"/>
      <c r="C1981" s="8"/>
      <c r="D1981" s="8"/>
      <c r="E1981" s="8"/>
      <c r="F1981" s="8"/>
      <c r="G1981" s="8"/>
      <c r="H1981" s="8"/>
      <c r="I1981" s="8"/>
      <c r="J1981" s="8"/>
      <c r="K1981" s="8"/>
    </row>
    <row r="1982" spans="2:11" s="7" customFormat="1" x14ac:dyDescent="0.2">
      <c r="B1982" s="8"/>
      <c r="C1982" s="8"/>
      <c r="D1982" s="8"/>
      <c r="E1982" s="8"/>
      <c r="F1982" s="8"/>
      <c r="G1982" s="8"/>
      <c r="H1982" s="8"/>
      <c r="I1982" s="8"/>
      <c r="J1982" s="8"/>
      <c r="K1982" s="8"/>
    </row>
    <row r="1983" spans="2:11" s="7" customFormat="1" x14ac:dyDescent="0.2">
      <c r="B1983" s="8"/>
      <c r="C1983" s="8"/>
      <c r="D1983" s="8"/>
      <c r="E1983" s="8"/>
      <c r="F1983" s="8"/>
      <c r="G1983" s="8"/>
      <c r="H1983" s="8"/>
      <c r="I1983" s="8"/>
      <c r="J1983" s="8"/>
      <c r="K1983" s="8"/>
    </row>
    <row r="1984" spans="2:11" s="7" customFormat="1" x14ac:dyDescent="0.2">
      <c r="B1984" s="8"/>
      <c r="C1984" s="8"/>
      <c r="D1984" s="8"/>
      <c r="E1984" s="8"/>
      <c r="F1984" s="8"/>
      <c r="G1984" s="8"/>
      <c r="H1984" s="8"/>
      <c r="I1984" s="8"/>
      <c r="J1984" s="8"/>
      <c r="K1984" s="8"/>
    </row>
    <row r="1985" spans="2:11" s="7" customFormat="1" x14ac:dyDescent="0.2">
      <c r="B1985" s="8"/>
      <c r="C1985" s="8"/>
      <c r="D1985" s="8"/>
      <c r="E1985" s="8"/>
      <c r="F1985" s="8"/>
      <c r="G1985" s="8"/>
      <c r="H1985" s="8"/>
      <c r="I1985" s="8"/>
      <c r="J1985" s="8"/>
      <c r="K1985" s="8"/>
    </row>
    <row r="1986" spans="2:11" s="7" customFormat="1" x14ac:dyDescent="0.2">
      <c r="B1986" s="8"/>
      <c r="C1986" s="8"/>
      <c r="D1986" s="8"/>
      <c r="E1986" s="8"/>
      <c r="F1986" s="8"/>
      <c r="G1986" s="8"/>
      <c r="H1986" s="8"/>
      <c r="I1986" s="8"/>
      <c r="J1986" s="8"/>
      <c r="K1986" s="8"/>
    </row>
    <row r="1987" spans="2:11" s="7" customFormat="1" x14ac:dyDescent="0.2">
      <c r="B1987" s="8"/>
      <c r="C1987" s="8"/>
      <c r="D1987" s="8"/>
      <c r="E1987" s="8"/>
      <c r="F1987" s="8"/>
      <c r="G1987" s="8"/>
      <c r="H1987" s="8"/>
      <c r="I1987" s="8"/>
      <c r="J1987" s="8"/>
      <c r="K1987" s="8"/>
    </row>
    <row r="1988" spans="2:11" s="7" customFormat="1" x14ac:dyDescent="0.2">
      <c r="B1988" s="8"/>
      <c r="C1988" s="8"/>
      <c r="D1988" s="8"/>
      <c r="E1988" s="8"/>
      <c r="F1988" s="8"/>
      <c r="G1988" s="8"/>
      <c r="H1988" s="8"/>
      <c r="I1988" s="8"/>
      <c r="J1988" s="8"/>
      <c r="K1988" s="8"/>
    </row>
    <row r="1989" spans="2:11" s="7" customFormat="1" x14ac:dyDescent="0.2">
      <c r="B1989" s="8"/>
      <c r="C1989" s="8"/>
      <c r="D1989" s="8"/>
      <c r="E1989" s="8"/>
      <c r="F1989" s="8"/>
      <c r="G1989" s="8"/>
      <c r="H1989" s="8"/>
      <c r="I1989" s="8"/>
      <c r="J1989" s="8"/>
      <c r="K1989" s="8"/>
    </row>
    <row r="1990" spans="2:11" s="7" customFormat="1" x14ac:dyDescent="0.2">
      <c r="B1990" s="8"/>
      <c r="C1990" s="8"/>
      <c r="D1990" s="8"/>
      <c r="E1990" s="8"/>
      <c r="F1990" s="8"/>
      <c r="G1990" s="8"/>
      <c r="H1990" s="8"/>
      <c r="I1990" s="8"/>
      <c r="J1990" s="8"/>
      <c r="K1990" s="8"/>
    </row>
    <row r="1991" spans="2:11" s="7" customFormat="1" x14ac:dyDescent="0.2">
      <c r="B1991" s="8"/>
      <c r="C1991" s="8"/>
      <c r="D1991" s="8"/>
      <c r="E1991" s="8"/>
      <c r="F1991" s="8"/>
      <c r="G1991" s="8"/>
      <c r="H1991" s="8"/>
      <c r="I1991" s="8"/>
      <c r="J1991" s="8"/>
      <c r="K1991" s="8"/>
    </row>
    <row r="1992" spans="2:11" s="7" customFormat="1" x14ac:dyDescent="0.2">
      <c r="B1992" s="8"/>
      <c r="C1992" s="8"/>
      <c r="D1992" s="8"/>
      <c r="E1992" s="8"/>
      <c r="F1992" s="8"/>
      <c r="G1992" s="8"/>
      <c r="H1992" s="8"/>
      <c r="I1992" s="8"/>
      <c r="J1992" s="8"/>
      <c r="K1992" s="8"/>
    </row>
    <row r="1993" spans="2:11" s="7" customFormat="1" x14ac:dyDescent="0.2">
      <c r="B1993" s="8"/>
      <c r="C1993" s="8"/>
      <c r="D1993" s="8"/>
      <c r="E1993" s="8"/>
      <c r="F1993" s="8"/>
      <c r="G1993" s="8"/>
      <c r="H1993" s="8"/>
      <c r="I1993" s="8"/>
      <c r="J1993" s="8"/>
      <c r="K1993" s="8"/>
    </row>
    <row r="1994" spans="2:11" s="7" customFormat="1" x14ac:dyDescent="0.2">
      <c r="B1994" s="8"/>
      <c r="C1994" s="8"/>
      <c r="D1994" s="8"/>
      <c r="E1994" s="8"/>
      <c r="F1994" s="8"/>
      <c r="G1994" s="8"/>
      <c r="H1994" s="8"/>
      <c r="I1994" s="8"/>
      <c r="J1994" s="8"/>
      <c r="K1994" s="8"/>
    </row>
    <row r="1995" spans="2:11" s="7" customFormat="1" x14ac:dyDescent="0.2">
      <c r="B1995" s="8"/>
      <c r="C1995" s="8"/>
      <c r="D1995" s="8"/>
      <c r="E1995" s="8"/>
      <c r="F1995" s="8"/>
      <c r="G1995" s="8"/>
      <c r="H1995" s="8"/>
      <c r="I1995" s="8"/>
      <c r="J1995" s="8"/>
      <c r="K1995" s="8"/>
    </row>
    <row r="1996" spans="2:11" s="7" customFormat="1" x14ac:dyDescent="0.2">
      <c r="B1996" s="8"/>
      <c r="C1996" s="8"/>
      <c r="D1996" s="8"/>
      <c r="E1996" s="8"/>
      <c r="F1996" s="8"/>
      <c r="G1996" s="8"/>
      <c r="H1996" s="8"/>
      <c r="I1996" s="8"/>
      <c r="J1996" s="8"/>
      <c r="K1996" s="8"/>
    </row>
    <row r="1997" spans="2:11" s="7" customFormat="1" x14ac:dyDescent="0.2">
      <c r="B1997" s="8"/>
      <c r="C1997" s="8"/>
      <c r="D1997" s="8"/>
      <c r="E1997" s="8"/>
      <c r="F1997" s="8"/>
      <c r="G1997" s="8"/>
      <c r="H1997" s="8"/>
      <c r="I1997" s="8"/>
      <c r="J1997" s="8"/>
      <c r="K1997" s="8"/>
    </row>
    <row r="1998" spans="2:11" s="7" customFormat="1" x14ac:dyDescent="0.2">
      <c r="B1998" s="8"/>
      <c r="C1998" s="8"/>
      <c r="D1998" s="8"/>
      <c r="E1998" s="8"/>
      <c r="F1998" s="8"/>
      <c r="G1998" s="8"/>
      <c r="H1998" s="8"/>
      <c r="I1998" s="8"/>
      <c r="J1998" s="8"/>
      <c r="K1998" s="8"/>
    </row>
    <row r="1999" spans="2:11" s="7" customFormat="1" x14ac:dyDescent="0.2">
      <c r="B1999" s="8"/>
      <c r="C1999" s="8"/>
      <c r="D1999" s="8"/>
      <c r="E1999" s="8"/>
      <c r="F1999" s="8"/>
      <c r="G1999" s="8"/>
      <c r="H1999" s="8"/>
      <c r="I1999" s="8"/>
      <c r="J1999" s="8"/>
      <c r="K1999" s="8"/>
    </row>
    <row r="2000" spans="2:11" s="7" customFormat="1" x14ac:dyDescent="0.2">
      <c r="B2000" s="8"/>
      <c r="C2000" s="8"/>
      <c r="D2000" s="8"/>
      <c r="E2000" s="8"/>
      <c r="F2000" s="8"/>
      <c r="G2000" s="8"/>
      <c r="H2000" s="8"/>
      <c r="I2000" s="8"/>
      <c r="J2000" s="8"/>
      <c r="K2000" s="8"/>
    </row>
    <row r="2001" spans="2:11" s="7" customFormat="1" x14ac:dyDescent="0.2">
      <c r="B2001" s="8"/>
      <c r="C2001" s="8"/>
      <c r="D2001" s="8"/>
      <c r="E2001" s="8"/>
      <c r="F2001" s="8"/>
      <c r="G2001" s="8"/>
      <c r="H2001" s="8"/>
      <c r="I2001" s="8"/>
      <c r="J2001" s="8"/>
      <c r="K2001" s="8"/>
    </row>
    <row r="2002" spans="2:11" s="7" customFormat="1" x14ac:dyDescent="0.2">
      <c r="B2002" s="8"/>
      <c r="C2002" s="8"/>
      <c r="D2002" s="8"/>
      <c r="E2002" s="8"/>
      <c r="F2002" s="8"/>
      <c r="G2002" s="8"/>
      <c r="H2002" s="8"/>
      <c r="I2002" s="8"/>
      <c r="J2002" s="8"/>
      <c r="K2002" s="8"/>
    </row>
    <row r="2003" spans="2:11" s="7" customFormat="1" x14ac:dyDescent="0.2">
      <c r="B2003" s="8"/>
      <c r="C2003" s="8"/>
      <c r="D2003" s="8"/>
      <c r="E2003" s="8"/>
      <c r="F2003" s="8"/>
      <c r="G2003" s="8"/>
      <c r="H2003" s="8"/>
      <c r="I2003" s="8"/>
      <c r="J2003" s="8"/>
      <c r="K2003" s="8"/>
    </row>
    <row r="2004" spans="2:11" s="7" customFormat="1" x14ac:dyDescent="0.2">
      <c r="B2004" s="8"/>
      <c r="C2004" s="8"/>
      <c r="D2004" s="8"/>
      <c r="E2004" s="8"/>
      <c r="F2004" s="8"/>
      <c r="G2004" s="8"/>
      <c r="H2004" s="8"/>
      <c r="I2004" s="8"/>
      <c r="J2004" s="8"/>
      <c r="K2004" s="8"/>
    </row>
    <row r="2005" spans="2:11" s="7" customFormat="1" x14ac:dyDescent="0.2">
      <c r="B2005" s="8"/>
      <c r="C2005" s="8"/>
      <c r="D2005" s="8"/>
      <c r="E2005" s="8"/>
      <c r="F2005" s="8"/>
      <c r="G2005" s="8"/>
      <c r="H2005" s="8"/>
      <c r="I2005" s="8"/>
      <c r="J2005" s="8"/>
      <c r="K2005" s="8"/>
    </row>
    <row r="2006" spans="2:11" s="7" customFormat="1" x14ac:dyDescent="0.2">
      <c r="B2006" s="8"/>
      <c r="C2006" s="8"/>
      <c r="D2006" s="8"/>
      <c r="E2006" s="8"/>
      <c r="F2006" s="8"/>
      <c r="G2006" s="8"/>
      <c r="H2006" s="8"/>
      <c r="I2006" s="8"/>
      <c r="J2006" s="8"/>
      <c r="K2006" s="8"/>
    </row>
    <row r="2007" spans="2:11" s="7" customFormat="1" x14ac:dyDescent="0.2">
      <c r="B2007" s="8"/>
      <c r="C2007" s="8"/>
      <c r="D2007" s="8"/>
      <c r="E2007" s="8"/>
      <c r="F2007" s="8"/>
      <c r="G2007" s="8"/>
      <c r="H2007" s="8"/>
      <c r="I2007" s="8"/>
      <c r="J2007" s="8"/>
      <c r="K2007" s="8"/>
    </row>
    <row r="2008" spans="2:11" s="7" customFormat="1" x14ac:dyDescent="0.2">
      <c r="B2008" s="8"/>
      <c r="C2008" s="8"/>
      <c r="D2008" s="8"/>
      <c r="E2008" s="8"/>
      <c r="F2008" s="8"/>
      <c r="G2008" s="8"/>
      <c r="H2008" s="8"/>
      <c r="I2008" s="8"/>
      <c r="J2008" s="8"/>
      <c r="K2008" s="8"/>
    </row>
    <row r="2009" spans="2:11" s="7" customFormat="1" x14ac:dyDescent="0.2">
      <c r="B2009" s="8"/>
      <c r="C2009" s="8"/>
      <c r="D2009" s="8"/>
      <c r="E2009" s="8"/>
      <c r="F2009" s="8"/>
      <c r="G2009" s="8"/>
      <c r="H2009" s="8"/>
      <c r="I2009" s="8"/>
      <c r="J2009" s="8"/>
      <c r="K2009" s="8"/>
    </row>
    <row r="2010" spans="2:11" s="7" customFormat="1" x14ac:dyDescent="0.2">
      <c r="B2010" s="8"/>
      <c r="C2010" s="8"/>
      <c r="D2010" s="8"/>
      <c r="E2010" s="8"/>
      <c r="F2010" s="8"/>
      <c r="G2010" s="8"/>
      <c r="H2010" s="8"/>
      <c r="I2010" s="8"/>
      <c r="J2010" s="8"/>
      <c r="K2010" s="8"/>
    </row>
    <row r="2011" spans="2:11" s="7" customFormat="1" x14ac:dyDescent="0.2">
      <c r="B2011" s="8"/>
      <c r="C2011" s="8"/>
      <c r="D2011" s="8"/>
      <c r="E2011" s="8"/>
      <c r="F2011" s="8"/>
      <c r="G2011" s="8"/>
      <c r="H2011" s="8"/>
      <c r="I2011" s="8"/>
      <c r="J2011" s="8"/>
      <c r="K2011" s="8"/>
    </row>
    <row r="2012" spans="2:11" s="7" customFormat="1" x14ac:dyDescent="0.2">
      <c r="B2012" s="8"/>
      <c r="C2012" s="8"/>
      <c r="D2012" s="8"/>
      <c r="E2012" s="8"/>
      <c r="F2012" s="8"/>
      <c r="G2012" s="8"/>
      <c r="H2012" s="8"/>
      <c r="I2012" s="8"/>
      <c r="J2012" s="8"/>
      <c r="K2012" s="8"/>
    </row>
    <row r="2013" spans="2:11" s="7" customFormat="1" x14ac:dyDescent="0.2">
      <c r="B2013" s="8"/>
      <c r="C2013" s="8"/>
      <c r="D2013" s="8"/>
      <c r="E2013" s="8"/>
      <c r="F2013" s="8"/>
      <c r="G2013" s="8"/>
      <c r="H2013" s="8"/>
      <c r="I2013" s="8"/>
      <c r="J2013" s="8"/>
      <c r="K2013" s="8"/>
    </row>
    <row r="2014" spans="2:11" s="7" customFormat="1" x14ac:dyDescent="0.2">
      <c r="B2014" s="8"/>
      <c r="C2014" s="8"/>
      <c r="D2014" s="8"/>
      <c r="E2014" s="8"/>
      <c r="F2014" s="8"/>
      <c r="G2014" s="8"/>
      <c r="H2014" s="8"/>
      <c r="I2014" s="8"/>
      <c r="J2014" s="8"/>
      <c r="K2014" s="8"/>
    </row>
    <row r="2015" spans="2:11" s="7" customFormat="1" x14ac:dyDescent="0.2">
      <c r="B2015" s="8"/>
      <c r="C2015" s="8"/>
      <c r="D2015" s="8"/>
      <c r="E2015" s="8"/>
      <c r="F2015" s="8"/>
      <c r="G2015" s="8"/>
      <c r="H2015" s="8"/>
      <c r="I2015" s="8"/>
      <c r="J2015" s="8"/>
      <c r="K2015" s="8"/>
    </row>
    <row r="2016" spans="2:11" s="7" customFormat="1" x14ac:dyDescent="0.2">
      <c r="B2016" s="8"/>
      <c r="C2016" s="8"/>
      <c r="D2016" s="8"/>
      <c r="E2016" s="8"/>
      <c r="F2016" s="8"/>
      <c r="G2016" s="8"/>
      <c r="H2016" s="8"/>
      <c r="I2016" s="8"/>
      <c r="J2016" s="8"/>
      <c r="K2016" s="8"/>
    </row>
    <row r="2017" spans="2:11" s="7" customFormat="1" x14ac:dyDescent="0.2">
      <c r="B2017" s="8"/>
      <c r="C2017" s="8"/>
      <c r="D2017" s="8"/>
      <c r="E2017" s="8"/>
      <c r="F2017" s="8"/>
      <c r="G2017" s="8"/>
      <c r="H2017" s="8"/>
      <c r="I2017" s="8"/>
      <c r="J2017" s="8"/>
      <c r="K2017" s="8"/>
    </row>
    <row r="2018" spans="2:11" s="7" customFormat="1" x14ac:dyDescent="0.2">
      <c r="B2018" s="8"/>
      <c r="C2018" s="8"/>
      <c r="D2018" s="8"/>
      <c r="E2018" s="8"/>
      <c r="F2018" s="8"/>
      <c r="G2018" s="8"/>
      <c r="H2018" s="8"/>
      <c r="I2018" s="8"/>
      <c r="J2018" s="8"/>
      <c r="K2018" s="8"/>
    </row>
    <row r="2019" spans="2:11" s="7" customFormat="1" x14ac:dyDescent="0.2">
      <c r="B2019" s="8"/>
      <c r="C2019" s="8"/>
      <c r="D2019" s="8"/>
      <c r="E2019" s="8"/>
      <c r="F2019" s="8"/>
      <c r="G2019" s="8"/>
      <c r="H2019" s="8"/>
      <c r="I2019" s="8"/>
      <c r="J2019" s="8"/>
      <c r="K2019" s="8"/>
    </row>
    <row r="2020" spans="2:11" s="7" customFormat="1" x14ac:dyDescent="0.2">
      <c r="B2020" s="8"/>
      <c r="C2020" s="8"/>
      <c r="D2020" s="8"/>
      <c r="E2020" s="8"/>
      <c r="F2020" s="8"/>
      <c r="G2020" s="8"/>
      <c r="H2020" s="8"/>
      <c r="I2020" s="8"/>
      <c r="J2020" s="8"/>
      <c r="K2020" s="8"/>
    </row>
    <row r="2021" spans="2:11" s="7" customFormat="1" x14ac:dyDescent="0.2">
      <c r="B2021" s="8"/>
      <c r="C2021" s="8"/>
      <c r="D2021" s="8"/>
      <c r="E2021" s="8"/>
      <c r="F2021" s="8"/>
      <c r="G2021" s="8"/>
      <c r="H2021" s="8"/>
      <c r="I2021" s="8"/>
      <c r="J2021" s="8"/>
      <c r="K2021" s="8"/>
    </row>
    <row r="2022" spans="2:11" s="7" customFormat="1" x14ac:dyDescent="0.2">
      <c r="B2022" s="8"/>
      <c r="C2022" s="8"/>
      <c r="D2022" s="8"/>
      <c r="E2022" s="8"/>
      <c r="F2022" s="8"/>
      <c r="G2022" s="8"/>
      <c r="H2022" s="8"/>
      <c r="I2022" s="8"/>
      <c r="J2022" s="8"/>
      <c r="K2022" s="8"/>
    </row>
    <row r="2023" spans="2:11" s="7" customFormat="1" x14ac:dyDescent="0.2">
      <c r="B2023" s="8"/>
      <c r="C2023" s="8"/>
      <c r="D2023" s="8"/>
      <c r="E2023" s="8"/>
      <c r="F2023" s="8"/>
      <c r="G2023" s="8"/>
      <c r="H2023" s="8"/>
      <c r="I2023" s="8"/>
      <c r="J2023" s="8"/>
      <c r="K2023" s="8"/>
    </row>
    <row r="2024" spans="2:11" s="7" customFormat="1" x14ac:dyDescent="0.2">
      <c r="B2024" s="8"/>
      <c r="C2024" s="8"/>
      <c r="D2024" s="8"/>
      <c r="E2024" s="8"/>
      <c r="F2024" s="8"/>
      <c r="G2024" s="8"/>
      <c r="H2024" s="8"/>
      <c r="I2024" s="8"/>
      <c r="J2024" s="8"/>
      <c r="K2024" s="8"/>
    </row>
    <row r="2025" spans="2:11" s="7" customFormat="1" x14ac:dyDescent="0.2">
      <c r="B2025" s="8"/>
      <c r="C2025" s="8"/>
      <c r="D2025" s="8"/>
      <c r="E2025" s="8"/>
      <c r="F2025" s="8"/>
      <c r="G2025" s="8"/>
      <c r="H2025" s="8"/>
      <c r="I2025" s="8"/>
      <c r="J2025" s="8"/>
      <c r="K2025" s="8"/>
    </row>
    <row r="2026" spans="2:11" s="7" customFormat="1" x14ac:dyDescent="0.2">
      <c r="B2026" s="8"/>
      <c r="C2026" s="8"/>
      <c r="D2026" s="8"/>
      <c r="E2026" s="8"/>
      <c r="F2026" s="8"/>
      <c r="G2026" s="8"/>
      <c r="H2026" s="8"/>
      <c r="I2026" s="8"/>
      <c r="J2026" s="8"/>
      <c r="K2026" s="8"/>
    </row>
    <row r="2027" spans="2:11" s="7" customFormat="1" x14ac:dyDescent="0.2">
      <c r="B2027" s="8"/>
      <c r="C2027" s="8"/>
      <c r="D2027" s="8"/>
      <c r="E2027" s="8"/>
      <c r="F2027" s="8"/>
      <c r="G2027" s="8"/>
      <c r="H2027" s="8"/>
      <c r="I2027" s="8"/>
      <c r="J2027" s="8"/>
      <c r="K2027" s="8"/>
    </row>
    <row r="2028" spans="2:11" s="7" customFormat="1" x14ac:dyDescent="0.2">
      <c r="B2028" s="8"/>
      <c r="C2028" s="8"/>
      <c r="D2028" s="8"/>
      <c r="E2028" s="8"/>
      <c r="F2028" s="8"/>
      <c r="G2028" s="8"/>
      <c r="H2028" s="8"/>
      <c r="I2028" s="8"/>
      <c r="J2028" s="8"/>
      <c r="K2028" s="8"/>
    </row>
    <row r="2029" spans="2:11" s="7" customFormat="1" x14ac:dyDescent="0.2">
      <c r="B2029" s="8"/>
      <c r="C2029" s="8"/>
      <c r="D2029" s="8"/>
      <c r="E2029" s="8"/>
      <c r="F2029" s="8"/>
      <c r="G2029" s="8"/>
      <c r="H2029" s="8"/>
      <c r="I2029" s="8"/>
      <c r="J2029" s="8"/>
      <c r="K2029" s="8"/>
    </row>
    <row r="2030" spans="2:11" s="7" customFormat="1" x14ac:dyDescent="0.2">
      <c r="B2030" s="8"/>
      <c r="C2030" s="8"/>
      <c r="D2030" s="8"/>
      <c r="E2030" s="8"/>
      <c r="F2030" s="8"/>
      <c r="G2030" s="8"/>
      <c r="H2030" s="8"/>
      <c r="I2030" s="8"/>
      <c r="J2030" s="8"/>
      <c r="K2030" s="8"/>
    </row>
    <row r="2031" spans="2:11" s="7" customFormat="1" x14ac:dyDescent="0.2">
      <c r="B2031" s="8"/>
      <c r="C2031" s="8"/>
      <c r="D2031" s="8"/>
      <c r="E2031" s="8"/>
      <c r="F2031" s="8"/>
      <c r="G2031" s="8"/>
      <c r="H2031" s="8"/>
      <c r="I2031" s="8"/>
      <c r="J2031" s="8"/>
      <c r="K2031" s="8"/>
    </row>
    <row r="2032" spans="2:11" s="7" customFormat="1" x14ac:dyDescent="0.2">
      <c r="B2032" s="8"/>
      <c r="C2032" s="8"/>
      <c r="D2032" s="8"/>
      <c r="E2032" s="8"/>
      <c r="F2032" s="8"/>
      <c r="G2032" s="8"/>
      <c r="H2032" s="8"/>
      <c r="I2032" s="8"/>
      <c r="J2032" s="8"/>
      <c r="K2032" s="8"/>
    </row>
    <row r="2033" spans="2:11" s="7" customFormat="1" x14ac:dyDescent="0.2">
      <c r="B2033" s="8"/>
      <c r="C2033" s="8"/>
      <c r="D2033" s="8"/>
      <c r="E2033" s="8"/>
      <c r="F2033" s="8"/>
      <c r="G2033" s="8"/>
      <c r="H2033" s="8"/>
      <c r="I2033" s="8"/>
      <c r="J2033" s="8"/>
      <c r="K2033" s="8"/>
    </row>
    <row r="2034" spans="2:11" s="7" customFormat="1" x14ac:dyDescent="0.2">
      <c r="B2034" s="8"/>
      <c r="C2034" s="8"/>
      <c r="D2034" s="8"/>
      <c r="E2034" s="8"/>
      <c r="F2034" s="8"/>
      <c r="G2034" s="8"/>
      <c r="H2034" s="8"/>
      <c r="I2034" s="8"/>
      <c r="J2034" s="8"/>
      <c r="K2034" s="8"/>
    </row>
    <row r="2035" spans="2:11" s="7" customFormat="1" x14ac:dyDescent="0.2">
      <c r="B2035" s="8"/>
      <c r="C2035" s="8"/>
      <c r="D2035" s="8"/>
      <c r="E2035" s="8"/>
      <c r="F2035" s="8"/>
      <c r="G2035" s="8"/>
      <c r="H2035" s="8"/>
      <c r="I2035" s="8"/>
      <c r="J2035" s="8"/>
      <c r="K2035" s="8"/>
    </row>
    <row r="2036" spans="2:11" s="7" customFormat="1" x14ac:dyDescent="0.2">
      <c r="B2036" s="8"/>
      <c r="C2036" s="8"/>
      <c r="D2036" s="8"/>
      <c r="E2036" s="8"/>
      <c r="F2036" s="8"/>
      <c r="G2036" s="8"/>
      <c r="H2036" s="8"/>
      <c r="I2036" s="8"/>
      <c r="J2036" s="8"/>
      <c r="K2036" s="8"/>
    </row>
    <row r="2037" spans="2:11" s="7" customFormat="1" x14ac:dyDescent="0.2">
      <c r="B2037" s="8"/>
      <c r="C2037" s="8"/>
      <c r="D2037" s="8"/>
      <c r="E2037" s="8"/>
      <c r="F2037" s="8"/>
      <c r="G2037" s="8"/>
      <c r="H2037" s="8"/>
      <c r="I2037" s="8"/>
      <c r="J2037" s="8"/>
      <c r="K2037" s="8"/>
    </row>
    <row r="2038" spans="2:11" s="7" customFormat="1" x14ac:dyDescent="0.2">
      <c r="B2038" s="8"/>
      <c r="C2038" s="8"/>
      <c r="D2038" s="8"/>
      <c r="E2038" s="8"/>
      <c r="F2038" s="8"/>
      <c r="G2038" s="8"/>
      <c r="H2038" s="8"/>
      <c r="I2038" s="8"/>
      <c r="J2038" s="8"/>
      <c r="K2038" s="8"/>
    </row>
    <row r="2039" spans="2:11" s="7" customFormat="1" x14ac:dyDescent="0.2">
      <c r="B2039" s="8"/>
      <c r="C2039" s="8"/>
      <c r="D2039" s="8"/>
      <c r="E2039" s="8"/>
      <c r="F2039" s="8"/>
      <c r="G2039" s="8"/>
      <c r="H2039" s="8"/>
      <c r="I2039" s="8"/>
      <c r="J2039" s="8"/>
      <c r="K2039" s="8"/>
    </row>
    <row r="2040" spans="2:11" s="7" customFormat="1" x14ac:dyDescent="0.2">
      <c r="B2040" s="8"/>
      <c r="C2040" s="8"/>
      <c r="D2040" s="8"/>
      <c r="E2040" s="8"/>
      <c r="F2040" s="8"/>
      <c r="G2040" s="8"/>
      <c r="H2040" s="8"/>
      <c r="I2040" s="8"/>
      <c r="J2040" s="8"/>
      <c r="K2040" s="8"/>
    </row>
    <row r="2041" spans="2:11" s="7" customFormat="1" x14ac:dyDescent="0.2">
      <c r="B2041" s="8"/>
      <c r="C2041" s="8"/>
      <c r="D2041" s="8"/>
      <c r="E2041" s="8"/>
      <c r="F2041" s="8"/>
      <c r="G2041" s="8"/>
      <c r="H2041" s="8"/>
      <c r="I2041" s="8"/>
      <c r="J2041" s="8"/>
      <c r="K2041" s="8"/>
    </row>
    <row r="2042" spans="2:11" s="7" customFormat="1" x14ac:dyDescent="0.2">
      <c r="B2042" s="8"/>
      <c r="C2042" s="8"/>
      <c r="D2042" s="8"/>
      <c r="E2042" s="8"/>
      <c r="F2042" s="8"/>
      <c r="G2042" s="8"/>
      <c r="H2042" s="8"/>
      <c r="I2042" s="8"/>
      <c r="J2042" s="8"/>
      <c r="K2042" s="8"/>
    </row>
    <row r="2043" spans="2:11" s="7" customFormat="1" x14ac:dyDescent="0.2">
      <c r="B2043" s="8"/>
      <c r="C2043" s="8"/>
      <c r="D2043" s="8"/>
      <c r="E2043" s="8"/>
      <c r="F2043" s="8"/>
      <c r="G2043" s="8"/>
      <c r="H2043" s="8"/>
      <c r="I2043" s="8"/>
      <c r="J2043" s="8"/>
      <c r="K2043" s="8"/>
    </row>
    <row r="2044" spans="2:11" s="7" customFormat="1" x14ac:dyDescent="0.2">
      <c r="B2044" s="8"/>
      <c r="C2044" s="8"/>
      <c r="D2044" s="8"/>
      <c r="E2044" s="8"/>
      <c r="F2044" s="8"/>
      <c r="G2044" s="8"/>
      <c r="H2044" s="8"/>
      <c r="I2044" s="8"/>
      <c r="J2044" s="8"/>
      <c r="K2044" s="8"/>
    </row>
    <row r="2045" spans="2:11" s="7" customFormat="1" x14ac:dyDescent="0.2">
      <c r="B2045" s="8"/>
      <c r="C2045" s="8"/>
      <c r="D2045" s="8"/>
      <c r="E2045" s="8"/>
      <c r="F2045" s="8"/>
      <c r="G2045" s="8"/>
      <c r="H2045" s="8"/>
      <c r="I2045" s="8"/>
      <c r="J2045" s="8"/>
      <c r="K2045" s="8"/>
    </row>
    <row r="2046" spans="2:11" s="7" customFormat="1" x14ac:dyDescent="0.2">
      <c r="B2046" s="8"/>
      <c r="C2046" s="8"/>
      <c r="D2046" s="8"/>
      <c r="E2046" s="8"/>
      <c r="F2046" s="8"/>
      <c r="G2046" s="8"/>
      <c r="H2046" s="8"/>
      <c r="I2046" s="8"/>
      <c r="J2046" s="8"/>
      <c r="K2046" s="8"/>
    </row>
    <row r="2047" spans="2:11" s="7" customFormat="1" x14ac:dyDescent="0.2">
      <c r="B2047" s="8"/>
      <c r="C2047" s="8"/>
      <c r="D2047" s="8"/>
      <c r="E2047" s="8"/>
      <c r="F2047" s="8"/>
      <c r="G2047" s="8"/>
      <c r="H2047" s="8"/>
      <c r="I2047" s="8"/>
      <c r="J2047" s="8"/>
      <c r="K2047" s="8"/>
    </row>
    <row r="2048" spans="2:11" s="7" customFormat="1" x14ac:dyDescent="0.2">
      <c r="B2048" s="8"/>
      <c r="C2048" s="8"/>
      <c r="D2048" s="8"/>
      <c r="E2048" s="8"/>
      <c r="F2048" s="8"/>
      <c r="G2048" s="8"/>
      <c r="H2048" s="8"/>
      <c r="I2048" s="8"/>
      <c r="J2048" s="8"/>
      <c r="K2048" s="8"/>
    </row>
    <row r="2049" spans="2:11" s="7" customFormat="1" x14ac:dyDescent="0.2">
      <c r="B2049" s="8"/>
      <c r="C2049" s="8"/>
      <c r="D2049" s="8"/>
      <c r="E2049" s="8"/>
      <c r="F2049" s="8"/>
      <c r="G2049" s="8"/>
      <c r="H2049" s="8"/>
      <c r="I2049" s="8"/>
      <c r="J2049" s="8"/>
      <c r="K2049" s="8"/>
    </row>
    <row r="2050" spans="2:11" s="7" customFormat="1" x14ac:dyDescent="0.2">
      <c r="B2050" s="8"/>
      <c r="C2050" s="8"/>
      <c r="D2050" s="8"/>
      <c r="E2050" s="8"/>
      <c r="F2050" s="8"/>
      <c r="G2050" s="8"/>
      <c r="H2050" s="8"/>
      <c r="I2050" s="8"/>
      <c r="J2050" s="8"/>
      <c r="K2050" s="8"/>
    </row>
    <row r="2051" spans="2:11" s="7" customFormat="1" x14ac:dyDescent="0.2">
      <c r="B2051" s="8"/>
      <c r="C2051" s="8"/>
      <c r="D2051" s="8"/>
      <c r="E2051" s="8"/>
      <c r="F2051" s="8"/>
      <c r="G2051" s="8"/>
      <c r="H2051" s="8"/>
      <c r="I2051" s="8"/>
      <c r="J2051" s="8"/>
      <c r="K2051" s="8"/>
    </row>
    <row r="2052" spans="2:11" s="7" customFormat="1" x14ac:dyDescent="0.2">
      <c r="B2052" s="8"/>
      <c r="C2052" s="8"/>
      <c r="D2052" s="8"/>
      <c r="E2052" s="8"/>
      <c r="F2052" s="8"/>
      <c r="G2052" s="8"/>
      <c r="H2052" s="8"/>
      <c r="I2052" s="8"/>
      <c r="J2052" s="8"/>
      <c r="K2052" s="8"/>
    </row>
    <row r="2053" spans="2:11" s="7" customFormat="1" x14ac:dyDescent="0.2">
      <c r="B2053" s="8"/>
      <c r="C2053" s="8"/>
      <c r="D2053" s="8"/>
      <c r="E2053" s="8"/>
      <c r="F2053" s="8"/>
      <c r="G2053" s="8"/>
      <c r="H2053" s="8"/>
      <c r="I2053" s="8"/>
      <c r="J2053" s="8"/>
      <c r="K2053" s="8"/>
    </row>
    <row r="2054" spans="2:11" s="7" customFormat="1" x14ac:dyDescent="0.2">
      <c r="B2054" s="8"/>
      <c r="C2054" s="8"/>
      <c r="D2054" s="8"/>
      <c r="E2054" s="8"/>
      <c r="F2054" s="8"/>
      <c r="G2054" s="8"/>
      <c r="H2054" s="8"/>
      <c r="I2054" s="8"/>
      <c r="J2054" s="8"/>
      <c r="K2054" s="8"/>
    </row>
    <row r="2055" spans="2:11" s="7" customFormat="1" x14ac:dyDescent="0.2">
      <c r="B2055" s="8"/>
      <c r="C2055" s="8"/>
      <c r="D2055" s="8"/>
      <c r="E2055" s="8"/>
      <c r="F2055" s="8"/>
      <c r="G2055" s="8"/>
      <c r="H2055" s="8"/>
      <c r="I2055" s="8"/>
      <c r="J2055" s="8"/>
      <c r="K2055" s="8"/>
    </row>
    <row r="2056" spans="2:11" s="7" customFormat="1" x14ac:dyDescent="0.2">
      <c r="B2056" s="8"/>
      <c r="C2056" s="8"/>
      <c r="D2056" s="8"/>
      <c r="E2056" s="8"/>
      <c r="F2056" s="8"/>
      <c r="G2056" s="8"/>
      <c r="H2056" s="8"/>
      <c r="I2056" s="8"/>
      <c r="J2056" s="8"/>
      <c r="K2056" s="8"/>
    </row>
    <row r="2057" spans="2:11" s="7" customFormat="1" x14ac:dyDescent="0.2">
      <c r="B2057" s="8"/>
      <c r="C2057" s="8"/>
      <c r="D2057" s="8"/>
      <c r="E2057" s="8"/>
      <c r="F2057" s="8"/>
      <c r="G2057" s="8"/>
      <c r="H2057" s="8"/>
      <c r="I2057" s="8"/>
      <c r="J2057" s="8"/>
      <c r="K2057" s="8"/>
    </row>
    <row r="2058" spans="2:11" s="7" customFormat="1" x14ac:dyDescent="0.2">
      <c r="B2058" s="8"/>
      <c r="C2058" s="8"/>
      <c r="D2058" s="8"/>
      <c r="E2058" s="8"/>
      <c r="F2058" s="8"/>
      <c r="G2058" s="8"/>
      <c r="H2058" s="8"/>
      <c r="I2058" s="8"/>
      <c r="J2058" s="8"/>
      <c r="K2058" s="8"/>
    </row>
    <row r="2059" spans="2:11" s="7" customFormat="1" x14ac:dyDescent="0.2">
      <c r="B2059" s="8"/>
      <c r="C2059" s="8"/>
      <c r="D2059" s="8"/>
      <c r="E2059" s="8"/>
      <c r="F2059" s="8"/>
      <c r="G2059" s="8"/>
      <c r="H2059" s="8"/>
      <c r="I2059" s="8"/>
      <c r="J2059" s="8"/>
      <c r="K2059" s="8"/>
    </row>
    <row r="2060" spans="2:11" s="7" customFormat="1" x14ac:dyDescent="0.2">
      <c r="B2060" s="8"/>
      <c r="C2060" s="8"/>
      <c r="D2060" s="8"/>
      <c r="E2060" s="8"/>
      <c r="F2060" s="8"/>
      <c r="G2060" s="8"/>
      <c r="H2060" s="8"/>
      <c r="I2060" s="8"/>
      <c r="J2060" s="8"/>
      <c r="K2060" s="8"/>
    </row>
    <row r="2061" spans="2:11" s="7" customFormat="1" x14ac:dyDescent="0.2">
      <c r="B2061" s="8"/>
      <c r="C2061" s="8"/>
      <c r="D2061" s="8"/>
      <c r="E2061" s="8"/>
      <c r="F2061" s="8"/>
      <c r="G2061" s="8"/>
      <c r="H2061" s="8"/>
      <c r="I2061" s="8"/>
      <c r="J2061" s="8"/>
      <c r="K2061" s="8"/>
    </row>
    <row r="2062" spans="2:11" s="7" customFormat="1" x14ac:dyDescent="0.2">
      <c r="B2062" s="8"/>
      <c r="C2062" s="8"/>
      <c r="D2062" s="8"/>
      <c r="E2062" s="8"/>
      <c r="F2062" s="8"/>
      <c r="G2062" s="8"/>
      <c r="H2062" s="8"/>
      <c r="I2062" s="8"/>
      <c r="J2062" s="8"/>
      <c r="K2062" s="8"/>
    </row>
    <row r="2063" spans="2:11" s="7" customFormat="1" x14ac:dyDescent="0.2">
      <c r="B2063" s="8"/>
      <c r="C2063" s="8"/>
      <c r="D2063" s="8"/>
      <c r="E2063" s="8"/>
      <c r="F2063" s="8"/>
      <c r="G2063" s="8"/>
      <c r="H2063" s="8"/>
      <c r="I2063" s="8"/>
      <c r="J2063" s="8"/>
      <c r="K2063" s="8"/>
    </row>
    <row r="2064" spans="2:11" s="7" customFormat="1" x14ac:dyDescent="0.2">
      <c r="B2064" s="8"/>
      <c r="C2064" s="8"/>
      <c r="D2064" s="8"/>
      <c r="E2064" s="8"/>
      <c r="F2064" s="8"/>
      <c r="G2064" s="8"/>
      <c r="H2064" s="8"/>
      <c r="I2064" s="8"/>
      <c r="J2064" s="8"/>
      <c r="K2064" s="8"/>
    </row>
    <row r="2065" spans="2:11" s="7" customFormat="1" x14ac:dyDescent="0.2">
      <c r="B2065" s="8"/>
      <c r="C2065" s="8"/>
      <c r="D2065" s="8"/>
      <c r="E2065" s="8"/>
      <c r="F2065" s="8"/>
      <c r="G2065" s="8"/>
      <c r="H2065" s="8"/>
      <c r="I2065" s="8"/>
      <c r="J2065" s="8"/>
      <c r="K2065" s="8"/>
    </row>
    <row r="2066" spans="2:11" s="7" customFormat="1" x14ac:dyDescent="0.2">
      <c r="B2066" s="8"/>
      <c r="C2066" s="8"/>
      <c r="D2066" s="8"/>
      <c r="E2066" s="8"/>
      <c r="F2066" s="8"/>
      <c r="G2066" s="8"/>
      <c r="H2066" s="8"/>
      <c r="I2066" s="8"/>
      <c r="J2066" s="8"/>
      <c r="K2066" s="8"/>
    </row>
    <row r="2067" spans="2:11" s="7" customFormat="1" x14ac:dyDescent="0.2">
      <c r="B2067" s="8"/>
      <c r="C2067" s="8"/>
      <c r="D2067" s="8"/>
      <c r="E2067" s="8"/>
      <c r="F2067" s="8"/>
      <c r="G2067" s="8"/>
      <c r="H2067" s="8"/>
      <c r="I2067" s="8"/>
      <c r="J2067" s="8"/>
      <c r="K2067" s="8"/>
    </row>
    <row r="2068" spans="2:11" s="7" customFormat="1" x14ac:dyDescent="0.2">
      <c r="B2068" s="8"/>
      <c r="C2068" s="8"/>
      <c r="D2068" s="8"/>
      <c r="E2068" s="8"/>
      <c r="F2068" s="8"/>
      <c r="G2068" s="8"/>
      <c r="H2068" s="8"/>
      <c r="I2068" s="8"/>
      <c r="J2068" s="8"/>
      <c r="K2068" s="8"/>
    </row>
    <row r="2069" spans="2:11" s="7" customFormat="1" x14ac:dyDescent="0.2">
      <c r="B2069" s="8"/>
      <c r="C2069" s="8"/>
      <c r="D2069" s="8"/>
      <c r="E2069" s="8"/>
      <c r="F2069" s="8"/>
      <c r="G2069" s="8"/>
      <c r="H2069" s="8"/>
      <c r="I2069" s="8"/>
      <c r="J2069" s="8"/>
      <c r="K2069" s="8"/>
    </row>
    <row r="2070" spans="2:11" s="7" customFormat="1" x14ac:dyDescent="0.2">
      <c r="B2070" s="8"/>
      <c r="C2070" s="8"/>
      <c r="D2070" s="8"/>
      <c r="E2070" s="8"/>
      <c r="F2070" s="8"/>
      <c r="G2070" s="8"/>
      <c r="H2070" s="8"/>
      <c r="I2070" s="8"/>
      <c r="J2070" s="8"/>
      <c r="K2070" s="8"/>
    </row>
    <row r="2071" spans="2:11" s="7" customFormat="1" x14ac:dyDescent="0.2">
      <c r="B2071" s="8"/>
      <c r="C2071" s="8"/>
      <c r="D2071" s="8"/>
      <c r="E2071" s="8"/>
      <c r="F2071" s="8"/>
      <c r="G2071" s="8"/>
      <c r="H2071" s="8"/>
      <c r="I2071" s="8"/>
      <c r="J2071" s="8"/>
      <c r="K2071" s="8"/>
    </row>
    <row r="2072" spans="2:11" s="7" customFormat="1" x14ac:dyDescent="0.2">
      <c r="B2072" s="8"/>
      <c r="C2072" s="8"/>
      <c r="D2072" s="8"/>
      <c r="E2072" s="8"/>
      <c r="F2072" s="8"/>
      <c r="G2072" s="8"/>
      <c r="H2072" s="8"/>
      <c r="I2072" s="8"/>
      <c r="J2072" s="8"/>
      <c r="K2072" s="8"/>
    </row>
    <row r="2073" spans="2:11" s="7" customFormat="1" x14ac:dyDescent="0.2">
      <c r="B2073" s="8"/>
      <c r="C2073" s="8"/>
      <c r="D2073" s="8"/>
      <c r="E2073" s="8"/>
      <c r="F2073" s="8"/>
      <c r="G2073" s="8"/>
      <c r="H2073" s="8"/>
      <c r="I2073" s="8"/>
      <c r="J2073" s="8"/>
      <c r="K2073" s="8"/>
    </row>
    <row r="2074" spans="2:11" s="7" customFormat="1" x14ac:dyDescent="0.2">
      <c r="B2074" s="8"/>
      <c r="C2074" s="8"/>
      <c r="D2074" s="8"/>
      <c r="E2074" s="8"/>
      <c r="F2074" s="8"/>
      <c r="G2074" s="8"/>
      <c r="H2074" s="8"/>
      <c r="I2074" s="8"/>
      <c r="J2074" s="8"/>
      <c r="K2074" s="8"/>
    </row>
    <row r="2075" spans="2:11" s="7" customFormat="1" x14ac:dyDescent="0.2">
      <c r="B2075" s="8"/>
      <c r="C2075" s="8"/>
      <c r="D2075" s="8"/>
      <c r="E2075" s="8"/>
      <c r="F2075" s="8"/>
      <c r="G2075" s="8"/>
      <c r="H2075" s="8"/>
      <c r="I2075" s="8"/>
      <c r="J2075" s="8"/>
      <c r="K2075" s="8"/>
    </row>
    <row r="2076" spans="2:11" s="7" customFormat="1" x14ac:dyDescent="0.2">
      <c r="B2076" s="8"/>
      <c r="C2076" s="8"/>
      <c r="D2076" s="8"/>
      <c r="E2076" s="8"/>
      <c r="F2076" s="8"/>
      <c r="G2076" s="8"/>
      <c r="H2076" s="8"/>
      <c r="I2076" s="8"/>
      <c r="J2076" s="8"/>
      <c r="K2076" s="8"/>
    </row>
    <row r="2077" spans="2:11" s="7" customFormat="1" x14ac:dyDescent="0.2">
      <c r="B2077" s="8"/>
      <c r="C2077" s="8"/>
      <c r="D2077" s="8"/>
      <c r="E2077" s="8"/>
      <c r="F2077" s="8"/>
      <c r="G2077" s="8"/>
      <c r="H2077" s="8"/>
      <c r="I2077" s="8"/>
      <c r="J2077" s="8"/>
      <c r="K2077" s="8"/>
    </row>
    <row r="2078" spans="2:11" s="7" customFormat="1" x14ac:dyDescent="0.2">
      <c r="B2078" s="8"/>
      <c r="C2078" s="8"/>
      <c r="D2078" s="8"/>
      <c r="E2078" s="8"/>
      <c r="F2078" s="8"/>
      <c r="G2078" s="8"/>
      <c r="H2078" s="8"/>
      <c r="I2078" s="8"/>
      <c r="J2078" s="8"/>
      <c r="K2078" s="8"/>
    </row>
    <row r="2079" spans="2:11" s="7" customFormat="1" x14ac:dyDescent="0.2">
      <c r="B2079" s="8"/>
      <c r="C2079" s="8"/>
      <c r="D2079" s="8"/>
      <c r="E2079" s="8"/>
      <c r="F2079" s="8"/>
      <c r="G2079" s="8"/>
      <c r="H2079" s="8"/>
      <c r="I2079" s="8"/>
      <c r="J2079" s="8"/>
      <c r="K2079" s="8"/>
    </row>
    <row r="2080" spans="2:11" s="7" customFormat="1" x14ac:dyDescent="0.2">
      <c r="B2080" s="8"/>
      <c r="C2080" s="8"/>
      <c r="D2080" s="8"/>
      <c r="E2080" s="8"/>
      <c r="F2080" s="8"/>
      <c r="G2080" s="8"/>
      <c r="H2080" s="8"/>
      <c r="I2080" s="8"/>
      <c r="J2080" s="8"/>
      <c r="K2080" s="8"/>
    </row>
    <row r="2081" spans="2:11" s="7" customFormat="1" x14ac:dyDescent="0.2">
      <c r="B2081" s="8"/>
      <c r="C2081" s="8"/>
      <c r="D2081" s="8"/>
      <c r="E2081" s="8"/>
      <c r="F2081" s="8"/>
      <c r="G2081" s="8"/>
      <c r="H2081" s="8"/>
      <c r="I2081" s="8"/>
      <c r="J2081" s="8"/>
      <c r="K2081" s="8"/>
    </row>
    <row r="2082" spans="2:11" s="7" customFormat="1" x14ac:dyDescent="0.2">
      <c r="B2082" s="8"/>
      <c r="C2082" s="8"/>
      <c r="D2082" s="8"/>
      <c r="E2082" s="8"/>
      <c r="F2082" s="8"/>
      <c r="G2082" s="8"/>
      <c r="H2082" s="8"/>
      <c r="I2082" s="8"/>
      <c r="J2082" s="8"/>
      <c r="K2082" s="8"/>
    </row>
    <row r="2083" spans="2:11" s="7" customFormat="1" x14ac:dyDescent="0.2">
      <c r="B2083" s="8"/>
      <c r="C2083" s="8"/>
      <c r="D2083" s="8"/>
      <c r="E2083" s="8"/>
      <c r="F2083" s="8"/>
      <c r="G2083" s="8"/>
      <c r="H2083" s="8"/>
      <c r="I2083" s="8"/>
      <c r="J2083" s="8"/>
      <c r="K2083" s="8"/>
    </row>
    <row r="2084" spans="2:11" s="7" customFormat="1" x14ac:dyDescent="0.2">
      <c r="B2084" s="8"/>
      <c r="C2084" s="8"/>
      <c r="D2084" s="8"/>
      <c r="E2084" s="8"/>
      <c r="F2084" s="8"/>
      <c r="G2084" s="8"/>
      <c r="H2084" s="8"/>
      <c r="I2084" s="8"/>
      <c r="J2084" s="8"/>
      <c r="K2084" s="8"/>
    </row>
    <row r="2085" spans="2:11" s="7" customFormat="1" x14ac:dyDescent="0.2">
      <c r="B2085" s="8"/>
      <c r="C2085" s="8"/>
      <c r="D2085" s="8"/>
      <c r="E2085" s="8"/>
      <c r="F2085" s="8"/>
      <c r="G2085" s="8"/>
      <c r="H2085" s="8"/>
      <c r="I2085" s="8"/>
      <c r="J2085" s="8"/>
      <c r="K2085" s="8"/>
    </row>
    <row r="2086" spans="2:11" s="7" customFormat="1" x14ac:dyDescent="0.2">
      <c r="B2086" s="8"/>
      <c r="C2086" s="8"/>
      <c r="D2086" s="8"/>
      <c r="E2086" s="8"/>
      <c r="F2086" s="8"/>
      <c r="G2086" s="8"/>
      <c r="H2086" s="8"/>
      <c r="I2086" s="8"/>
      <c r="J2086" s="8"/>
      <c r="K2086" s="8"/>
    </row>
    <row r="2087" spans="2:11" s="7" customFormat="1" x14ac:dyDescent="0.2">
      <c r="B2087" s="8"/>
      <c r="C2087" s="8"/>
      <c r="D2087" s="8"/>
      <c r="E2087" s="8"/>
      <c r="F2087" s="8"/>
      <c r="G2087" s="8"/>
      <c r="H2087" s="8"/>
      <c r="I2087" s="8"/>
      <c r="J2087" s="8"/>
      <c r="K2087" s="8"/>
    </row>
    <row r="2088" spans="2:11" s="7" customFormat="1" x14ac:dyDescent="0.2">
      <c r="B2088" s="8"/>
      <c r="C2088" s="8"/>
      <c r="D2088" s="8"/>
      <c r="E2088" s="8"/>
      <c r="F2088" s="8"/>
      <c r="G2088" s="8"/>
      <c r="H2088" s="8"/>
      <c r="I2088" s="8"/>
      <c r="J2088" s="8"/>
      <c r="K2088" s="8"/>
    </row>
    <row r="2089" spans="2:11" s="7" customFormat="1" x14ac:dyDescent="0.2">
      <c r="B2089" s="8"/>
      <c r="C2089" s="8"/>
      <c r="D2089" s="8"/>
      <c r="E2089" s="8"/>
      <c r="F2089" s="8"/>
      <c r="G2089" s="8"/>
      <c r="H2089" s="8"/>
      <c r="I2089" s="8"/>
      <c r="J2089" s="8"/>
      <c r="K2089" s="8"/>
    </row>
    <row r="2090" spans="2:11" s="7" customFormat="1" x14ac:dyDescent="0.2">
      <c r="B2090" s="8"/>
      <c r="C2090" s="8"/>
      <c r="D2090" s="8"/>
      <c r="E2090" s="8"/>
      <c r="F2090" s="8"/>
      <c r="G2090" s="8"/>
      <c r="H2090" s="8"/>
      <c r="I2090" s="8"/>
      <c r="J2090" s="8"/>
      <c r="K2090" s="8"/>
    </row>
    <row r="2091" spans="2:11" s="7" customFormat="1" x14ac:dyDescent="0.2">
      <c r="B2091" s="8"/>
      <c r="C2091" s="8"/>
      <c r="D2091" s="8"/>
      <c r="E2091" s="8"/>
      <c r="F2091" s="8"/>
      <c r="G2091" s="8"/>
      <c r="H2091" s="8"/>
      <c r="I2091" s="8"/>
      <c r="J2091" s="8"/>
      <c r="K2091" s="8"/>
    </row>
    <row r="2092" spans="2:11" s="7" customFormat="1" x14ac:dyDescent="0.2">
      <c r="B2092" s="8"/>
      <c r="C2092" s="8"/>
      <c r="D2092" s="8"/>
      <c r="E2092" s="8"/>
      <c r="F2092" s="8"/>
      <c r="G2092" s="8"/>
      <c r="H2092" s="8"/>
      <c r="I2092" s="8"/>
      <c r="J2092" s="8"/>
      <c r="K2092" s="8"/>
    </row>
    <row r="2093" spans="2:11" s="7" customFormat="1" x14ac:dyDescent="0.2">
      <c r="B2093" s="8"/>
      <c r="C2093" s="8"/>
      <c r="D2093" s="8"/>
      <c r="E2093" s="8"/>
      <c r="F2093" s="8"/>
      <c r="G2093" s="8"/>
      <c r="H2093" s="8"/>
      <c r="I2093" s="8"/>
      <c r="J2093" s="8"/>
      <c r="K2093" s="8"/>
    </row>
    <row r="2094" spans="2:11" s="7" customFormat="1" x14ac:dyDescent="0.2">
      <c r="B2094" s="8"/>
      <c r="C2094" s="8"/>
      <c r="D2094" s="8"/>
      <c r="E2094" s="8"/>
      <c r="F2094" s="8"/>
      <c r="G2094" s="8"/>
      <c r="H2094" s="8"/>
      <c r="I2094" s="8"/>
      <c r="J2094" s="8"/>
      <c r="K2094" s="8"/>
    </row>
    <row r="2095" spans="2:11" s="7" customFormat="1" x14ac:dyDescent="0.2">
      <c r="B2095" s="8"/>
      <c r="C2095" s="8"/>
      <c r="D2095" s="8"/>
      <c r="E2095" s="8"/>
      <c r="F2095" s="8"/>
      <c r="G2095" s="8"/>
      <c r="H2095" s="8"/>
      <c r="I2095" s="8"/>
      <c r="J2095" s="8"/>
      <c r="K2095" s="8"/>
    </row>
    <row r="2096" spans="2:11" s="7" customFormat="1" x14ac:dyDescent="0.2">
      <c r="B2096" s="8"/>
      <c r="C2096" s="8"/>
      <c r="D2096" s="8"/>
      <c r="E2096" s="8"/>
      <c r="F2096" s="8"/>
      <c r="G2096" s="8"/>
      <c r="H2096" s="8"/>
      <c r="I2096" s="8"/>
      <c r="J2096" s="8"/>
      <c r="K2096" s="8"/>
    </row>
    <row r="2097" spans="2:11" s="7" customFormat="1" x14ac:dyDescent="0.2">
      <c r="B2097" s="8"/>
      <c r="C2097" s="8"/>
      <c r="D2097" s="8"/>
      <c r="E2097" s="8"/>
      <c r="F2097" s="8"/>
      <c r="G2097" s="8"/>
      <c r="H2097" s="8"/>
      <c r="I2097" s="8"/>
      <c r="J2097" s="8"/>
      <c r="K2097" s="8"/>
    </row>
    <row r="2098" spans="2:11" s="7" customFormat="1" x14ac:dyDescent="0.2">
      <c r="B2098" s="8"/>
      <c r="C2098" s="8"/>
      <c r="D2098" s="8"/>
      <c r="E2098" s="8"/>
      <c r="F2098" s="8"/>
      <c r="G2098" s="8"/>
      <c r="H2098" s="8"/>
      <c r="I2098" s="8"/>
      <c r="J2098" s="8"/>
      <c r="K2098" s="8"/>
    </row>
    <row r="2099" spans="2:11" s="7" customFormat="1" x14ac:dyDescent="0.2">
      <c r="B2099" s="8"/>
      <c r="C2099" s="8"/>
      <c r="D2099" s="8"/>
      <c r="E2099" s="8"/>
      <c r="F2099" s="8"/>
      <c r="G2099" s="8"/>
      <c r="H2099" s="8"/>
      <c r="I2099" s="8"/>
      <c r="J2099" s="8"/>
      <c r="K2099" s="8"/>
    </row>
    <row r="2100" spans="2:11" s="7" customFormat="1" x14ac:dyDescent="0.2">
      <c r="B2100" s="8"/>
      <c r="C2100" s="8"/>
      <c r="D2100" s="8"/>
      <c r="E2100" s="8"/>
      <c r="F2100" s="8"/>
      <c r="G2100" s="8"/>
      <c r="H2100" s="8"/>
      <c r="I2100" s="8"/>
      <c r="J2100" s="8"/>
      <c r="K2100" s="8"/>
    </row>
    <row r="2101" spans="2:11" s="7" customFormat="1" x14ac:dyDescent="0.2">
      <c r="B2101" s="8"/>
      <c r="C2101" s="8"/>
      <c r="D2101" s="8"/>
      <c r="E2101" s="8"/>
      <c r="F2101" s="8"/>
      <c r="G2101" s="8"/>
      <c r="H2101" s="8"/>
      <c r="I2101" s="8"/>
      <c r="J2101" s="8"/>
      <c r="K2101" s="8"/>
    </row>
    <row r="2102" spans="2:11" s="7" customFormat="1" x14ac:dyDescent="0.2">
      <c r="B2102" s="8"/>
      <c r="C2102" s="8"/>
      <c r="D2102" s="8"/>
      <c r="E2102" s="8"/>
      <c r="F2102" s="8"/>
      <c r="G2102" s="8"/>
      <c r="H2102" s="8"/>
      <c r="I2102" s="8"/>
      <c r="J2102" s="8"/>
      <c r="K2102" s="8"/>
    </row>
    <row r="2103" spans="2:11" s="7" customFormat="1" x14ac:dyDescent="0.2">
      <c r="B2103" s="8"/>
      <c r="C2103" s="8"/>
      <c r="D2103" s="8"/>
      <c r="E2103" s="8"/>
      <c r="F2103" s="8"/>
      <c r="G2103" s="8"/>
      <c r="H2103" s="8"/>
      <c r="I2103" s="8"/>
      <c r="J2103" s="8"/>
      <c r="K2103" s="8"/>
    </row>
    <row r="2104" spans="2:11" s="7" customFormat="1" x14ac:dyDescent="0.2">
      <c r="B2104" s="8"/>
      <c r="C2104" s="8"/>
      <c r="D2104" s="8"/>
      <c r="E2104" s="8"/>
      <c r="F2104" s="8"/>
      <c r="G2104" s="8"/>
      <c r="H2104" s="8"/>
      <c r="I2104" s="8"/>
      <c r="J2104" s="8"/>
      <c r="K2104" s="8"/>
    </row>
    <row r="2105" spans="2:11" s="7" customFormat="1" x14ac:dyDescent="0.2">
      <c r="B2105" s="8"/>
      <c r="C2105" s="8"/>
      <c r="D2105" s="8"/>
      <c r="E2105" s="8"/>
      <c r="F2105" s="8"/>
      <c r="G2105" s="8"/>
      <c r="H2105" s="8"/>
      <c r="I2105" s="8"/>
      <c r="J2105" s="8"/>
      <c r="K2105" s="8"/>
    </row>
    <row r="2106" spans="2:11" s="7" customFormat="1" x14ac:dyDescent="0.2">
      <c r="B2106" s="8"/>
      <c r="C2106" s="8"/>
      <c r="D2106" s="8"/>
      <c r="E2106" s="8"/>
      <c r="F2106" s="8"/>
      <c r="G2106" s="8"/>
      <c r="H2106" s="8"/>
      <c r="I2106" s="8"/>
      <c r="J2106" s="8"/>
      <c r="K2106" s="8"/>
    </row>
    <row r="2107" spans="2:11" s="7" customFormat="1" x14ac:dyDescent="0.2">
      <c r="B2107" s="8"/>
      <c r="C2107" s="8"/>
      <c r="D2107" s="8"/>
      <c r="E2107" s="8"/>
      <c r="F2107" s="8"/>
      <c r="G2107" s="8"/>
      <c r="H2107" s="8"/>
      <c r="I2107" s="8"/>
      <c r="J2107" s="8"/>
      <c r="K2107" s="8"/>
    </row>
    <row r="2108" spans="2:11" s="7" customFormat="1" x14ac:dyDescent="0.2">
      <c r="B2108" s="8"/>
      <c r="C2108" s="8"/>
      <c r="D2108" s="8"/>
      <c r="E2108" s="8"/>
      <c r="F2108" s="8"/>
      <c r="G2108" s="8"/>
      <c r="H2108" s="8"/>
      <c r="I2108" s="8"/>
      <c r="J2108" s="8"/>
      <c r="K2108" s="8"/>
    </row>
    <row r="2109" spans="2:11" s="7" customFormat="1" x14ac:dyDescent="0.2">
      <c r="B2109" s="8"/>
      <c r="C2109" s="8"/>
      <c r="D2109" s="8"/>
      <c r="E2109" s="8"/>
      <c r="F2109" s="8"/>
      <c r="G2109" s="8"/>
      <c r="H2109" s="8"/>
      <c r="I2109" s="8"/>
      <c r="J2109" s="8"/>
      <c r="K2109" s="8"/>
    </row>
    <row r="2110" spans="2:11" s="7" customFormat="1" x14ac:dyDescent="0.2">
      <c r="B2110" s="8"/>
      <c r="C2110" s="8"/>
      <c r="D2110" s="8"/>
      <c r="E2110" s="8"/>
      <c r="F2110" s="8"/>
      <c r="G2110" s="8"/>
      <c r="H2110" s="8"/>
      <c r="I2110" s="8"/>
      <c r="J2110" s="8"/>
      <c r="K2110" s="8"/>
    </row>
    <row r="2111" spans="2:11" s="7" customFormat="1" x14ac:dyDescent="0.2">
      <c r="B2111" s="8"/>
      <c r="C2111" s="8"/>
      <c r="D2111" s="8"/>
      <c r="E2111" s="8"/>
      <c r="F2111" s="8"/>
      <c r="G2111" s="8"/>
      <c r="H2111" s="8"/>
      <c r="I2111" s="8"/>
      <c r="J2111" s="8"/>
      <c r="K2111" s="8"/>
    </row>
    <row r="2112" spans="2:11" s="7" customFormat="1" x14ac:dyDescent="0.2">
      <c r="B2112" s="8"/>
      <c r="C2112" s="8"/>
      <c r="D2112" s="8"/>
      <c r="E2112" s="8"/>
      <c r="F2112" s="8"/>
      <c r="G2112" s="8"/>
      <c r="H2112" s="8"/>
      <c r="I2112" s="8"/>
      <c r="J2112" s="8"/>
      <c r="K2112" s="8"/>
    </row>
    <row r="2113" spans="2:11" s="7" customFormat="1" x14ac:dyDescent="0.2">
      <c r="B2113" s="8"/>
      <c r="C2113" s="8"/>
      <c r="D2113" s="8"/>
      <c r="E2113" s="8"/>
      <c r="F2113" s="8"/>
      <c r="G2113" s="8"/>
      <c r="H2113" s="8"/>
      <c r="I2113" s="8"/>
      <c r="J2113" s="8"/>
      <c r="K2113" s="8"/>
    </row>
    <row r="2114" spans="2:11" s="7" customFormat="1" x14ac:dyDescent="0.2">
      <c r="B2114" s="8"/>
      <c r="C2114" s="8"/>
      <c r="D2114" s="8"/>
      <c r="E2114" s="8"/>
      <c r="F2114" s="8"/>
      <c r="G2114" s="8"/>
      <c r="H2114" s="8"/>
      <c r="I2114" s="8"/>
      <c r="J2114" s="8"/>
      <c r="K2114" s="8"/>
    </row>
    <row r="2115" spans="2:11" s="7" customFormat="1" x14ac:dyDescent="0.2">
      <c r="B2115" s="8"/>
      <c r="C2115" s="8"/>
      <c r="D2115" s="8"/>
      <c r="E2115" s="8"/>
      <c r="F2115" s="8"/>
      <c r="G2115" s="8"/>
      <c r="H2115" s="8"/>
      <c r="I2115" s="8"/>
      <c r="J2115" s="8"/>
      <c r="K2115" s="8"/>
    </row>
    <row r="2116" spans="2:11" s="7" customFormat="1" x14ac:dyDescent="0.2">
      <c r="B2116" s="8"/>
      <c r="C2116" s="8"/>
      <c r="D2116" s="8"/>
      <c r="E2116" s="8"/>
      <c r="F2116" s="8"/>
      <c r="G2116" s="8"/>
      <c r="H2116" s="8"/>
      <c r="I2116" s="8"/>
      <c r="J2116" s="8"/>
      <c r="K2116" s="8"/>
    </row>
    <row r="2117" spans="2:11" s="7" customFormat="1" x14ac:dyDescent="0.2">
      <c r="B2117" s="8"/>
      <c r="C2117" s="8"/>
      <c r="D2117" s="8"/>
      <c r="E2117" s="8"/>
      <c r="F2117" s="8"/>
      <c r="G2117" s="8"/>
      <c r="H2117" s="8"/>
      <c r="I2117" s="8"/>
      <c r="J2117" s="8"/>
      <c r="K2117" s="8"/>
    </row>
    <row r="2118" spans="2:11" s="7" customFormat="1" x14ac:dyDescent="0.2">
      <c r="B2118" s="8"/>
      <c r="C2118" s="8"/>
      <c r="D2118" s="8"/>
      <c r="E2118" s="8"/>
      <c r="F2118" s="8"/>
      <c r="G2118" s="8"/>
      <c r="H2118" s="8"/>
      <c r="I2118" s="8"/>
      <c r="J2118" s="8"/>
      <c r="K2118" s="8"/>
    </row>
    <row r="2119" spans="2:11" s="7" customFormat="1" x14ac:dyDescent="0.2">
      <c r="B2119" s="8"/>
      <c r="C2119" s="8"/>
      <c r="D2119" s="8"/>
      <c r="E2119" s="8"/>
      <c r="F2119" s="8"/>
      <c r="G2119" s="8"/>
      <c r="H2119" s="8"/>
      <c r="I2119" s="8"/>
      <c r="J2119" s="8"/>
      <c r="K2119" s="8"/>
    </row>
    <row r="2120" spans="2:11" s="7" customFormat="1" x14ac:dyDescent="0.2">
      <c r="B2120" s="8"/>
      <c r="C2120" s="8"/>
      <c r="D2120" s="8"/>
      <c r="E2120" s="8"/>
      <c r="F2120" s="8"/>
      <c r="G2120" s="8"/>
      <c r="H2120" s="8"/>
      <c r="I2120" s="8"/>
      <c r="J2120" s="8"/>
      <c r="K2120" s="8"/>
    </row>
    <row r="2121" spans="2:11" s="7" customFormat="1" x14ac:dyDescent="0.2">
      <c r="B2121" s="8"/>
      <c r="C2121" s="8"/>
      <c r="D2121" s="8"/>
      <c r="E2121" s="8"/>
      <c r="F2121" s="8"/>
      <c r="G2121" s="8"/>
      <c r="H2121" s="8"/>
      <c r="I2121" s="8"/>
      <c r="J2121" s="8"/>
      <c r="K2121" s="8"/>
    </row>
    <row r="2122" spans="2:11" s="7" customFormat="1" x14ac:dyDescent="0.2">
      <c r="B2122" s="8"/>
      <c r="C2122" s="8"/>
      <c r="D2122" s="8"/>
      <c r="E2122" s="8"/>
      <c r="F2122" s="8"/>
      <c r="G2122" s="8"/>
      <c r="H2122" s="8"/>
      <c r="I2122" s="8"/>
      <c r="J2122" s="8"/>
      <c r="K2122" s="8"/>
    </row>
    <row r="2123" spans="2:11" s="7" customFormat="1" x14ac:dyDescent="0.2">
      <c r="B2123" s="8"/>
      <c r="C2123" s="8"/>
      <c r="D2123" s="8"/>
      <c r="E2123" s="8"/>
      <c r="F2123" s="8"/>
      <c r="G2123" s="8"/>
      <c r="H2123" s="8"/>
      <c r="I2123" s="8"/>
      <c r="J2123" s="8"/>
      <c r="K2123" s="8"/>
    </row>
    <row r="2124" spans="2:11" s="7" customFormat="1" x14ac:dyDescent="0.2">
      <c r="B2124" s="8"/>
      <c r="C2124" s="8"/>
      <c r="D2124" s="8"/>
      <c r="E2124" s="8"/>
      <c r="F2124" s="8"/>
      <c r="G2124" s="8"/>
      <c r="H2124" s="8"/>
      <c r="I2124" s="8"/>
      <c r="J2124" s="8"/>
      <c r="K2124" s="8"/>
    </row>
    <row r="2125" spans="2:11" s="7" customFormat="1" x14ac:dyDescent="0.2">
      <c r="B2125" s="8"/>
      <c r="C2125" s="8"/>
      <c r="D2125" s="8"/>
      <c r="E2125" s="8"/>
      <c r="F2125" s="8"/>
      <c r="G2125" s="8"/>
      <c r="H2125" s="8"/>
      <c r="I2125" s="8"/>
      <c r="J2125" s="8"/>
      <c r="K2125" s="8"/>
    </row>
    <row r="2126" spans="2:11" s="7" customFormat="1" x14ac:dyDescent="0.2">
      <c r="B2126" s="8"/>
      <c r="C2126" s="8"/>
      <c r="D2126" s="8"/>
      <c r="E2126" s="8"/>
      <c r="F2126" s="8"/>
      <c r="G2126" s="8"/>
      <c r="H2126" s="8"/>
      <c r="I2126" s="8"/>
      <c r="J2126" s="8"/>
      <c r="K2126" s="8"/>
    </row>
    <row r="2127" spans="2:11" s="7" customFormat="1" x14ac:dyDescent="0.2">
      <c r="B2127" s="8"/>
      <c r="C2127" s="8"/>
      <c r="D2127" s="8"/>
      <c r="E2127" s="8"/>
      <c r="F2127" s="8"/>
      <c r="G2127" s="8"/>
      <c r="H2127" s="8"/>
      <c r="I2127" s="8"/>
      <c r="J2127" s="8"/>
      <c r="K2127" s="8"/>
    </row>
    <row r="2128" spans="2:11" s="7" customFormat="1" x14ac:dyDescent="0.2">
      <c r="B2128" s="8"/>
      <c r="C2128" s="8"/>
      <c r="D2128" s="8"/>
      <c r="E2128" s="8"/>
      <c r="F2128" s="8"/>
      <c r="G2128" s="8"/>
      <c r="H2128" s="8"/>
      <c r="I2128" s="8"/>
      <c r="J2128" s="8"/>
      <c r="K2128" s="8"/>
    </row>
    <row r="2129" spans="2:11" s="7" customFormat="1" x14ac:dyDescent="0.2">
      <c r="B2129" s="8"/>
      <c r="C2129" s="8"/>
      <c r="D2129" s="8"/>
      <c r="E2129" s="8"/>
      <c r="F2129" s="8"/>
      <c r="G2129" s="8"/>
      <c r="H2129" s="8"/>
      <c r="I2129" s="8"/>
      <c r="J2129" s="8"/>
      <c r="K2129" s="8"/>
    </row>
    <row r="2130" spans="2:11" s="7" customFormat="1" x14ac:dyDescent="0.2">
      <c r="B2130" s="8"/>
      <c r="C2130" s="8"/>
      <c r="D2130" s="8"/>
      <c r="E2130" s="8"/>
      <c r="F2130" s="8"/>
      <c r="G2130" s="8"/>
      <c r="H2130" s="8"/>
      <c r="I2130" s="8"/>
      <c r="J2130" s="8"/>
      <c r="K2130" s="8"/>
    </row>
    <row r="2131" spans="2:11" s="7" customFormat="1" x14ac:dyDescent="0.2">
      <c r="B2131" s="8"/>
      <c r="C2131" s="8"/>
      <c r="D2131" s="8"/>
      <c r="E2131" s="8"/>
      <c r="F2131" s="8"/>
      <c r="G2131" s="8"/>
      <c r="H2131" s="8"/>
      <c r="I2131" s="8"/>
      <c r="J2131" s="8"/>
      <c r="K2131" s="8"/>
    </row>
    <row r="2132" spans="2:11" s="7" customFormat="1" x14ac:dyDescent="0.2">
      <c r="B2132" s="8"/>
      <c r="C2132" s="8"/>
      <c r="D2132" s="8"/>
      <c r="E2132" s="8"/>
      <c r="F2132" s="8"/>
      <c r="G2132" s="8"/>
      <c r="H2132" s="8"/>
      <c r="I2132" s="8"/>
      <c r="J2132" s="8"/>
      <c r="K2132" s="8"/>
    </row>
    <row r="2133" spans="2:11" s="7" customFormat="1" x14ac:dyDescent="0.2">
      <c r="B2133" s="8"/>
      <c r="C2133" s="8"/>
      <c r="D2133" s="8"/>
      <c r="E2133" s="8"/>
      <c r="F2133" s="8"/>
      <c r="G2133" s="8"/>
      <c r="H2133" s="8"/>
      <c r="I2133" s="8"/>
      <c r="J2133" s="8"/>
      <c r="K2133" s="8"/>
    </row>
    <row r="2134" spans="2:11" s="7" customFormat="1" x14ac:dyDescent="0.2">
      <c r="B2134" s="8"/>
      <c r="C2134" s="8"/>
      <c r="D2134" s="8"/>
      <c r="E2134" s="8"/>
      <c r="F2134" s="8"/>
      <c r="G2134" s="8"/>
      <c r="H2134" s="8"/>
      <c r="I2134" s="8"/>
      <c r="J2134" s="8"/>
      <c r="K2134" s="8"/>
    </row>
    <row r="2135" spans="2:11" s="7" customFormat="1" x14ac:dyDescent="0.2">
      <c r="B2135" s="8"/>
      <c r="C2135" s="8"/>
      <c r="D2135" s="8"/>
      <c r="E2135" s="8"/>
      <c r="F2135" s="8"/>
      <c r="G2135" s="8"/>
      <c r="H2135" s="8"/>
      <c r="I2135" s="8"/>
      <c r="J2135" s="8"/>
      <c r="K2135" s="8"/>
    </row>
    <row r="2136" spans="2:11" s="7" customFormat="1" x14ac:dyDescent="0.2">
      <c r="B2136" s="8"/>
      <c r="C2136" s="8"/>
      <c r="D2136" s="8"/>
      <c r="E2136" s="8"/>
      <c r="F2136" s="8"/>
      <c r="G2136" s="8"/>
      <c r="H2136" s="8"/>
      <c r="I2136" s="8"/>
      <c r="J2136" s="8"/>
      <c r="K2136" s="8"/>
    </row>
    <row r="2137" spans="2:11" s="7" customFormat="1" x14ac:dyDescent="0.2">
      <c r="B2137" s="8"/>
      <c r="C2137" s="8"/>
      <c r="D2137" s="8"/>
      <c r="E2137" s="8"/>
      <c r="F2137" s="8"/>
      <c r="G2137" s="8"/>
      <c r="H2137" s="8"/>
      <c r="I2137" s="8"/>
      <c r="J2137" s="8"/>
      <c r="K2137" s="8"/>
    </row>
    <row r="2138" spans="2:11" s="7" customFormat="1" x14ac:dyDescent="0.2">
      <c r="B2138" s="8"/>
      <c r="C2138" s="8"/>
      <c r="D2138" s="8"/>
      <c r="E2138" s="8"/>
      <c r="F2138" s="8"/>
      <c r="G2138" s="8"/>
      <c r="H2138" s="8"/>
      <c r="I2138" s="8"/>
      <c r="J2138" s="8"/>
      <c r="K2138" s="8"/>
    </row>
    <row r="2139" spans="2:11" s="7" customFormat="1" x14ac:dyDescent="0.2">
      <c r="B2139" s="8"/>
      <c r="C2139" s="8"/>
      <c r="D2139" s="8"/>
      <c r="E2139" s="8"/>
      <c r="F2139" s="8"/>
      <c r="G2139" s="8"/>
      <c r="H2139" s="8"/>
      <c r="I2139" s="8"/>
      <c r="J2139" s="8"/>
      <c r="K2139" s="8"/>
    </row>
    <row r="2140" spans="2:11" s="7" customFormat="1" x14ac:dyDescent="0.2">
      <c r="B2140" s="8"/>
      <c r="C2140" s="8"/>
      <c r="D2140" s="8"/>
      <c r="E2140" s="8"/>
      <c r="F2140" s="8"/>
      <c r="G2140" s="8"/>
      <c r="H2140" s="8"/>
      <c r="I2140" s="8"/>
      <c r="J2140" s="8"/>
      <c r="K2140" s="8"/>
    </row>
    <row r="2141" spans="2:11" s="7" customFormat="1" x14ac:dyDescent="0.2">
      <c r="B2141" s="8"/>
      <c r="C2141" s="8"/>
      <c r="D2141" s="8"/>
      <c r="E2141" s="8"/>
      <c r="F2141" s="8"/>
      <c r="G2141" s="8"/>
      <c r="H2141" s="8"/>
      <c r="I2141" s="8"/>
      <c r="J2141" s="8"/>
      <c r="K2141" s="8"/>
    </row>
    <row r="2142" spans="2:11" s="7" customFormat="1" x14ac:dyDescent="0.2">
      <c r="B2142" s="8"/>
      <c r="C2142" s="8"/>
      <c r="D2142" s="8"/>
      <c r="E2142" s="8"/>
      <c r="F2142" s="8"/>
      <c r="G2142" s="8"/>
      <c r="H2142" s="8"/>
      <c r="I2142" s="8"/>
      <c r="J2142" s="8"/>
      <c r="K2142" s="8"/>
    </row>
    <row r="2143" spans="2:11" s="7" customFormat="1" x14ac:dyDescent="0.2">
      <c r="B2143" s="8"/>
      <c r="C2143" s="8"/>
      <c r="D2143" s="8"/>
      <c r="E2143" s="8"/>
      <c r="F2143" s="8"/>
      <c r="G2143" s="8"/>
      <c r="H2143" s="8"/>
      <c r="I2143" s="8"/>
      <c r="J2143" s="8"/>
      <c r="K2143" s="8"/>
    </row>
    <row r="2144" spans="2:11" s="7" customFormat="1" x14ac:dyDescent="0.2">
      <c r="B2144" s="8"/>
      <c r="C2144" s="8"/>
      <c r="D2144" s="8"/>
      <c r="E2144" s="8"/>
      <c r="F2144" s="8"/>
      <c r="G2144" s="8"/>
      <c r="H2144" s="8"/>
      <c r="I2144" s="8"/>
      <c r="J2144" s="8"/>
      <c r="K2144" s="8"/>
    </row>
    <row r="2145" spans="2:11" s="7" customFormat="1" x14ac:dyDescent="0.2">
      <c r="B2145" s="8"/>
      <c r="C2145" s="8"/>
      <c r="D2145" s="8"/>
      <c r="E2145" s="8"/>
      <c r="F2145" s="8"/>
      <c r="G2145" s="8"/>
      <c r="H2145" s="8"/>
      <c r="I2145" s="8"/>
      <c r="J2145" s="8"/>
      <c r="K2145" s="8"/>
    </row>
    <row r="2146" spans="2:11" s="7" customFormat="1" x14ac:dyDescent="0.2">
      <c r="B2146" s="8"/>
      <c r="C2146" s="8"/>
      <c r="D2146" s="8"/>
      <c r="E2146" s="8"/>
      <c r="F2146" s="8"/>
      <c r="G2146" s="8"/>
      <c r="H2146" s="8"/>
      <c r="I2146" s="8"/>
      <c r="J2146" s="8"/>
      <c r="K2146" s="8"/>
    </row>
    <row r="2147" spans="2:11" s="7" customFormat="1" x14ac:dyDescent="0.2">
      <c r="B2147" s="8"/>
      <c r="C2147" s="8"/>
      <c r="D2147" s="8"/>
      <c r="E2147" s="8"/>
      <c r="F2147" s="8"/>
      <c r="G2147" s="8"/>
      <c r="H2147" s="8"/>
      <c r="I2147" s="8"/>
      <c r="J2147" s="8"/>
      <c r="K2147" s="8"/>
    </row>
    <row r="2148" spans="2:11" s="7" customFormat="1" x14ac:dyDescent="0.2">
      <c r="B2148" s="8"/>
      <c r="C2148" s="8"/>
      <c r="D2148" s="8"/>
      <c r="E2148" s="8"/>
      <c r="F2148" s="8"/>
      <c r="G2148" s="8"/>
      <c r="H2148" s="8"/>
      <c r="I2148" s="8"/>
      <c r="J2148" s="8"/>
      <c r="K2148" s="8"/>
    </row>
    <row r="2149" spans="2:11" s="7" customFormat="1" x14ac:dyDescent="0.2">
      <c r="B2149" s="8"/>
      <c r="C2149" s="8"/>
      <c r="D2149" s="8"/>
      <c r="E2149" s="8"/>
      <c r="F2149" s="8"/>
      <c r="G2149" s="8"/>
      <c r="H2149" s="8"/>
      <c r="I2149" s="8"/>
      <c r="J2149" s="8"/>
      <c r="K2149" s="8"/>
    </row>
    <row r="2150" spans="2:11" s="7" customFormat="1" x14ac:dyDescent="0.2">
      <c r="B2150" s="8"/>
      <c r="C2150" s="8"/>
      <c r="D2150" s="8"/>
      <c r="E2150" s="8"/>
      <c r="F2150" s="8"/>
      <c r="G2150" s="8"/>
      <c r="H2150" s="8"/>
      <c r="I2150" s="8"/>
      <c r="J2150" s="8"/>
      <c r="K2150" s="8"/>
    </row>
    <row r="2151" spans="2:11" s="7" customFormat="1" x14ac:dyDescent="0.2">
      <c r="B2151" s="8"/>
      <c r="C2151" s="8"/>
      <c r="D2151" s="8"/>
      <c r="E2151" s="8"/>
      <c r="F2151" s="8"/>
      <c r="G2151" s="8"/>
      <c r="H2151" s="8"/>
      <c r="I2151" s="8"/>
      <c r="J2151" s="8"/>
      <c r="K2151" s="8"/>
    </row>
    <row r="2152" spans="2:11" s="7" customFormat="1" x14ac:dyDescent="0.2">
      <c r="B2152" s="8"/>
      <c r="C2152" s="8"/>
      <c r="D2152" s="8"/>
      <c r="E2152" s="8"/>
      <c r="F2152" s="8"/>
      <c r="G2152" s="8"/>
      <c r="H2152" s="8"/>
      <c r="I2152" s="8"/>
      <c r="J2152" s="8"/>
      <c r="K2152" s="8"/>
    </row>
    <row r="2153" spans="2:11" s="7" customFormat="1" x14ac:dyDescent="0.2">
      <c r="B2153" s="8"/>
      <c r="C2153" s="8"/>
      <c r="D2153" s="8"/>
      <c r="E2153" s="8"/>
      <c r="F2153" s="8"/>
      <c r="G2153" s="8"/>
      <c r="H2153" s="8"/>
      <c r="I2153" s="8"/>
      <c r="J2153" s="8"/>
      <c r="K2153" s="8"/>
    </row>
    <row r="2154" spans="2:11" s="7" customFormat="1" x14ac:dyDescent="0.2">
      <c r="B2154" s="8"/>
      <c r="C2154" s="8"/>
      <c r="D2154" s="8"/>
      <c r="E2154" s="8"/>
      <c r="F2154" s="8"/>
      <c r="G2154" s="8"/>
      <c r="H2154" s="8"/>
      <c r="I2154" s="8"/>
      <c r="J2154" s="8"/>
      <c r="K2154" s="8"/>
    </row>
    <row r="2155" spans="2:11" s="7" customFormat="1" x14ac:dyDescent="0.2">
      <c r="B2155" s="8"/>
      <c r="C2155" s="8"/>
      <c r="D2155" s="8"/>
      <c r="E2155" s="8"/>
      <c r="F2155" s="8"/>
      <c r="G2155" s="8"/>
      <c r="H2155" s="8"/>
      <c r="I2155" s="8"/>
      <c r="J2155" s="8"/>
      <c r="K2155" s="8"/>
    </row>
    <row r="2156" spans="2:11" s="7" customFormat="1" x14ac:dyDescent="0.2">
      <c r="B2156" s="8"/>
      <c r="C2156" s="8"/>
      <c r="D2156" s="8"/>
      <c r="E2156" s="8"/>
      <c r="F2156" s="8"/>
      <c r="G2156" s="8"/>
      <c r="H2156" s="8"/>
      <c r="I2156" s="8"/>
      <c r="J2156" s="8"/>
      <c r="K2156" s="8"/>
    </row>
    <row r="2157" spans="2:11" s="7" customFormat="1" x14ac:dyDescent="0.2">
      <c r="B2157" s="8"/>
      <c r="C2157" s="8"/>
      <c r="D2157" s="8"/>
      <c r="E2157" s="8"/>
      <c r="F2157" s="8"/>
      <c r="G2157" s="8"/>
      <c r="H2157" s="8"/>
      <c r="I2157" s="8"/>
      <c r="J2157" s="8"/>
      <c r="K2157" s="8"/>
    </row>
    <row r="2158" spans="2:11" s="7" customFormat="1" x14ac:dyDescent="0.2">
      <c r="B2158" s="8"/>
      <c r="C2158" s="8"/>
      <c r="D2158" s="8"/>
      <c r="E2158" s="8"/>
      <c r="F2158" s="8"/>
      <c r="G2158" s="8"/>
      <c r="H2158" s="8"/>
      <c r="I2158" s="8"/>
      <c r="J2158" s="8"/>
      <c r="K2158" s="8"/>
    </row>
    <row r="2159" spans="2:11" s="7" customFormat="1" x14ac:dyDescent="0.2">
      <c r="B2159" s="8"/>
      <c r="C2159" s="8"/>
      <c r="D2159" s="8"/>
      <c r="E2159" s="8"/>
      <c r="F2159" s="8"/>
      <c r="G2159" s="8"/>
      <c r="H2159" s="8"/>
      <c r="I2159" s="8"/>
      <c r="J2159" s="8"/>
      <c r="K2159" s="8"/>
    </row>
    <row r="2160" spans="2:11" s="7" customFormat="1" x14ac:dyDescent="0.2">
      <c r="B2160" s="8"/>
      <c r="C2160" s="8"/>
      <c r="D2160" s="8"/>
      <c r="E2160" s="8"/>
      <c r="F2160" s="8"/>
      <c r="G2160" s="8"/>
      <c r="H2160" s="8"/>
      <c r="I2160" s="8"/>
      <c r="J2160" s="8"/>
      <c r="K2160" s="8"/>
    </row>
    <row r="2161" spans="2:11" s="7" customFormat="1" x14ac:dyDescent="0.2">
      <c r="B2161" s="8"/>
      <c r="C2161" s="8"/>
      <c r="D2161" s="8"/>
      <c r="E2161" s="8"/>
      <c r="F2161" s="8"/>
      <c r="G2161" s="8"/>
      <c r="H2161" s="8"/>
      <c r="I2161" s="8"/>
      <c r="J2161" s="8"/>
      <c r="K2161" s="8"/>
    </row>
    <row r="2162" spans="2:11" s="7" customFormat="1" x14ac:dyDescent="0.2">
      <c r="B2162" s="8"/>
      <c r="C2162" s="8"/>
      <c r="D2162" s="8"/>
      <c r="E2162" s="8"/>
      <c r="F2162" s="8"/>
      <c r="G2162" s="8"/>
      <c r="H2162" s="8"/>
      <c r="I2162" s="8"/>
      <c r="J2162" s="8"/>
      <c r="K2162" s="8"/>
    </row>
    <row r="2163" spans="2:11" s="7" customFormat="1" x14ac:dyDescent="0.2">
      <c r="B2163" s="8"/>
      <c r="C2163" s="8"/>
      <c r="D2163" s="8"/>
      <c r="E2163" s="8"/>
      <c r="F2163" s="8"/>
      <c r="G2163" s="8"/>
      <c r="H2163" s="8"/>
      <c r="I2163" s="8"/>
      <c r="J2163" s="8"/>
      <c r="K2163" s="8"/>
    </row>
    <row r="2164" spans="2:11" s="7" customFormat="1" x14ac:dyDescent="0.2">
      <c r="B2164" s="8"/>
      <c r="C2164" s="8"/>
      <c r="D2164" s="8"/>
      <c r="E2164" s="8"/>
      <c r="F2164" s="8"/>
      <c r="G2164" s="8"/>
      <c r="H2164" s="8"/>
      <c r="I2164" s="8"/>
      <c r="J2164" s="8"/>
      <c r="K2164" s="8"/>
    </row>
    <row r="2165" spans="2:11" s="7" customFormat="1" x14ac:dyDescent="0.2">
      <c r="B2165" s="8"/>
      <c r="C2165" s="8"/>
      <c r="D2165" s="8"/>
      <c r="E2165" s="8"/>
      <c r="F2165" s="8"/>
      <c r="G2165" s="8"/>
      <c r="H2165" s="8"/>
      <c r="I2165" s="8"/>
      <c r="J2165" s="8"/>
      <c r="K2165" s="8"/>
    </row>
    <row r="2166" spans="2:11" s="7" customFormat="1" x14ac:dyDescent="0.2">
      <c r="B2166" s="8"/>
      <c r="C2166" s="8"/>
      <c r="D2166" s="8"/>
      <c r="E2166" s="8"/>
      <c r="F2166" s="8"/>
      <c r="G2166" s="8"/>
      <c r="H2166" s="8"/>
      <c r="I2166" s="8"/>
      <c r="J2166" s="8"/>
      <c r="K2166" s="8"/>
    </row>
    <row r="2167" spans="2:11" s="7" customFormat="1" x14ac:dyDescent="0.2">
      <c r="B2167" s="8"/>
      <c r="C2167" s="8"/>
      <c r="D2167" s="8"/>
      <c r="E2167" s="8"/>
      <c r="F2167" s="8"/>
      <c r="G2167" s="8"/>
      <c r="H2167" s="8"/>
      <c r="I2167" s="8"/>
      <c r="J2167" s="8"/>
      <c r="K2167" s="8"/>
    </row>
    <row r="2168" spans="2:11" s="7" customFormat="1" x14ac:dyDescent="0.2">
      <c r="B2168" s="8"/>
      <c r="C2168" s="8"/>
      <c r="D2168" s="8"/>
      <c r="E2168" s="8"/>
      <c r="F2168" s="8"/>
      <c r="G2168" s="8"/>
      <c r="H2168" s="8"/>
      <c r="I2168" s="8"/>
      <c r="J2168" s="8"/>
      <c r="K2168" s="8"/>
    </row>
    <row r="2169" spans="2:11" s="7" customFormat="1" x14ac:dyDescent="0.2">
      <c r="B2169" s="8"/>
      <c r="C2169" s="8"/>
      <c r="D2169" s="8"/>
      <c r="E2169" s="8"/>
      <c r="F2169" s="8"/>
      <c r="G2169" s="8"/>
      <c r="H2169" s="8"/>
      <c r="I2169" s="8"/>
      <c r="J2169" s="8"/>
      <c r="K2169" s="8"/>
    </row>
    <row r="2170" spans="2:11" s="7" customFormat="1" x14ac:dyDescent="0.2">
      <c r="B2170" s="8"/>
      <c r="C2170" s="8"/>
      <c r="D2170" s="8"/>
      <c r="E2170" s="8"/>
      <c r="F2170" s="8"/>
      <c r="G2170" s="8"/>
      <c r="H2170" s="8"/>
      <c r="I2170" s="8"/>
      <c r="J2170" s="8"/>
      <c r="K2170" s="8"/>
    </row>
    <row r="2171" spans="2:11" s="7" customFormat="1" x14ac:dyDescent="0.2">
      <c r="B2171" s="8"/>
      <c r="C2171" s="8"/>
      <c r="D2171" s="8"/>
      <c r="E2171" s="8"/>
      <c r="F2171" s="8"/>
      <c r="G2171" s="8"/>
      <c r="H2171" s="8"/>
      <c r="I2171" s="8"/>
      <c r="J2171" s="8"/>
      <c r="K2171" s="8"/>
    </row>
    <row r="2172" spans="2:11" s="7" customFormat="1" x14ac:dyDescent="0.2">
      <c r="B2172" s="8"/>
      <c r="C2172" s="8"/>
      <c r="D2172" s="8"/>
      <c r="E2172" s="8"/>
      <c r="F2172" s="8"/>
      <c r="G2172" s="8"/>
      <c r="H2172" s="8"/>
      <c r="I2172" s="8"/>
      <c r="J2172" s="8"/>
      <c r="K2172" s="8"/>
    </row>
    <row r="2173" spans="2:11" s="7" customFormat="1" x14ac:dyDescent="0.2">
      <c r="B2173" s="8"/>
      <c r="C2173" s="8"/>
      <c r="D2173" s="8"/>
      <c r="E2173" s="8"/>
      <c r="F2173" s="8"/>
      <c r="G2173" s="8"/>
      <c r="H2173" s="8"/>
      <c r="I2173" s="8"/>
      <c r="J2173" s="8"/>
      <c r="K2173" s="8"/>
    </row>
    <row r="2174" spans="2:11" s="7" customFormat="1" x14ac:dyDescent="0.2">
      <c r="B2174" s="8"/>
      <c r="C2174" s="8"/>
      <c r="D2174" s="8"/>
      <c r="E2174" s="8"/>
      <c r="F2174" s="8"/>
      <c r="G2174" s="8"/>
      <c r="H2174" s="8"/>
      <c r="I2174" s="8"/>
      <c r="J2174" s="8"/>
      <c r="K2174" s="8"/>
    </row>
    <row r="2175" spans="2:11" s="7" customFormat="1" x14ac:dyDescent="0.2">
      <c r="B2175" s="8"/>
      <c r="C2175" s="8"/>
      <c r="D2175" s="8"/>
      <c r="E2175" s="8"/>
      <c r="F2175" s="8"/>
      <c r="G2175" s="8"/>
      <c r="H2175" s="8"/>
      <c r="I2175" s="8"/>
      <c r="J2175" s="8"/>
      <c r="K2175" s="8"/>
    </row>
    <row r="2176" spans="2:11" s="7" customFormat="1" x14ac:dyDescent="0.2">
      <c r="B2176" s="8"/>
      <c r="C2176" s="8"/>
      <c r="D2176" s="8"/>
      <c r="E2176" s="8"/>
      <c r="F2176" s="8"/>
      <c r="G2176" s="8"/>
      <c r="H2176" s="8"/>
      <c r="I2176" s="8"/>
      <c r="J2176" s="8"/>
      <c r="K2176" s="8"/>
    </row>
    <row r="2177" spans="2:11" s="7" customFormat="1" x14ac:dyDescent="0.2">
      <c r="B2177" s="8"/>
      <c r="C2177" s="8"/>
      <c r="D2177" s="8"/>
      <c r="E2177" s="8"/>
      <c r="F2177" s="8"/>
      <c r="G2177" s="8"/>
      <c r="H2177" s="8"/>
      <c r="I2177" s="8"/>
      <c r="J2177" s="8"/>
      <c r="K2177" s="8"/>
    </row>
    <row r="2178" spans="2:11" s="7" customFormat="1" x14ac:dyDescent="0.2">
      <c r="B2178" s="8"/>
      <c r="C2178" s="8"/>
      <c r="D2178" s="8"/>
      <c r="E2178" s="8"/>
      <c r="F2178" s="8"/>
      <c r="G2178" s="8"/>
      <c r="H2178" s="8"/>
      <c r="I2178" s="8"/>
      <c r="J2178" s="8"/>
      <c r="K2178" s="8"/>
    </row>
    <row r="2179" spans="2:11" s="7" customFormat="1" x14ac:dyDescent="0.2">
      <c r="B2179" s="8"/>
      <c r="C2179" s="8"/>
      <c r="D2179" s="8"/>
      <c r="E2179" s="8"/>
      <c r="F2179" s="8"/>
      <c r="G2179" s="8"/>
      <c r="H2179" s="8"/>
      <c r="I2179" s="8"/>
      <c r="J2179" s="8"/>
      <c r="K2179" s="8"/>
    </row>
    <row r="2180" spans="2:11" s="7" customFormat="1" x14ac:dyDescent="0.2">
      <c r="B2180" s="8"/>
      <c r="C2180" s="8"/>
      <c r="D2180" s="8"/>
      <c r="E2180" s="8"/>
      <c r="F2180" s="8"/>
      <c r="G2180" s="8"/>
      <c r="H2180" s="8"/>
      <c r="I2180" s="8"/>
      <c r="J2180" s="8"/>
      <c r="K2180" s="8"/>
    </row>
    <row r="2181" spans="2:11" s="7" customFormat="1" x14ac:dyDescent="0.2">
      <c r="B2181" s="8"/>
      <c r="C2181" s="8"/>
      <c r="D2181" s="8"/>
      <c r="E2181" s="8"/>
      <c r="F2181" s="8"/>
      <c r="G2181" s="8"/>
      <c r="H2181" s="8"/>
      <c r="I2181" s="8"/>
      <c r="J2181" s="8"/>
      <c r="K2181" s="8"/>
    </row>
    <row r="2182" spans="2:11" s="7" customFormat="1" x14ac:dyDescent="0.2">
      <c r="B2182" s="8"/>
      <c r="C2182" s="8"/>
      <c r="D2182" s="8"/>
      <c r="E2182" s="8"/>
      <c r="F2182" s="8"/>
      <c r="G2182" s="8"/>
      <c r="H2182" s="8"/>
      <c r="I2182" s="8"/>
      <c r="J2182" s="8"/>
      <c r="K2182" s="8"/>
    </row>
    <row r="2183" spans="2:11" s="7" customFormat="1" x14ac:dyDescent="0.2">
      <c r="B2183" s="8"/>
      <c r="C2183" s="8"/>
      <c r="D2183" s="8"/>
      <c r="E2183" s="8"/>
      <c r="F2183" s="8"/>
      <c r="G2183" s="8"/>
      <c r="H2183" s="8"/>
      <c r="I2183" s="8"/>
      <c r="J2183" s="8"/>
      <c r="K2183" s="8"/>
    </row>
    <row r="2184" spans="2:11" s="7" customFormat="1" x14ac:dyDescent="0.2">
      <c r="B2184" s="8"/>
      <c r="C2184" s="8"/>
      <c r="D2184" s="8"/>
      <c r="E2184" s="8"/>
      <c r="F2184" s="8"/>
      <c r="G2184" s="8"/>
      <c r="H2184" s="8"/>
      <c r="I2184" s="8"/>
      <c r="J2184" s="8"/>
      <c r="K2184" s="8"/>
    </row>
    <row r="2185" spans="2:11" s="7" customFormat="1" x14ac:dyDescent="0.2">
      <c r="B2185" s="8"/>
      <c r="C2185" s="8"/>
      <c r="D2185" s="8"/>
      <c r="E2185" s="8"/>
      <c r="F2185" s="8"/>
      <c r="G2185" s="8"/>
      <c r="H2185" s="8"/>
      <c r="I2185" s="8"/>
      <c r="J2185" s="8"/>
      <c r="K2185" s="8"/>
    </row>
    <row r="2186" spans="2:11" s="7" customFormat="1" x14ac:dyDescent="0.2">
      <c r="B2186" s="8"/>
      <c r="C2186" s="8"/>
      <c r="D2186" s="8"/>
      <c r="E2186" s="8"/>
      <c r="F2186" s="8"/>
      <c r="G2186" s="8"/>
      <c r="H2186" s="8"/>
      <c r="I2186" s="8"/>
      <c r="J2186" s="8"/>
      <c r="K2186" s="8"/>
    </row>
    <row r="2187" spans="2:11" s="7" customFormat="1" x14ac:dyDescent="0.2">
      <c r="B2187" s="8"/>
      <c r="C2187" s="8"/>
      <c r="D2187" s="8"/>
      <c r="E2187" s="8"/>
      <c r="F2187" s="8"/>
      <c r="G2187" s="8"/>
      <c r="H2187" s="8"/>
      <c r="I2187" s="8"/>
      <c r="J2187" s="8"/>
      <c r="K2187" s="8"/>
    </row>
    <row r="2188" spans="2:11" s="7" customFormat="1" x14ac:dyDescent="0.2">
      <c r="B2188" s="8"/>
      <c r="C2188" s="8"/>
      <c r="D2188" s="8"/>
      <c r="E2188" s="8"/>
      <c r="F2188" s="8"/>
      <c r="G2188" s="8"/>
      <c r="H2188" s="8"/>
      <c r="I2188" s="8"/>
      <c r="J2188" s="8"/>
      <c r="K2188" s="8"/>
    </row>
    <row r="2189" spans="2:11" s="7" customFormat="1" x14ac:dyDescent="0.2">
      <c r="B2189" s="8"/>
      <c r="C2189" s="8"/>
      <c r="D2189" s="8"/>
      <c r="E2189" s="8"/>
      <c r="F2189" s="8"/>
      <c r="G2189" s="8"/>
      <c r="H2189" s="8"/>
      <c r="I2189" s="8"/>
      <c r="J2189" s="8"/>
      <c r="K2189" s="8"/>
    </row>
    <row r="2190" spans="2:11" s="7" customFormat="1" x14ac:dyDescent="0.2">
      <c r="B2190" s="8"/>
      <c r="C2190" s="8"/>
      <c r="D2190" s="8"/>
      <c r="E2190" s="8"/>
      <c r="F2190" s="8"/>
      <c r="G2190" s="8"/>
      <c r="H2190" s="8"/>
      <c r="I2190" s="8"/>
      <c r="J2190" s="8"/>
      <c r="K2190" s="8"/>
    </row>
    <row r="2191" spans="2:11" s="7" customFormat="1" x14ac:dyDescent="0.2">
      <c r="B2191" s="8"/>
      <c r="C2191" s="8"/>
      <c r="D2191" s="8"/>
      <c r="E2191" s="8"/>
      <c r="F2191" s="8"/>
      <c r="G2191" s="8"/>
      <c r="H2191" s="8"/>
      <c r="I2191" s="8"/>
      <c r="J2191" s="8"/>
      <c r="K2191" s="8"/>
    </row>
    <row r="2192" spans="2:11" s="7" customFormat="1" x14ac:dyDescent="0.2">
      <c r="B2192" s="8"/>
      <c r="C2192" s="8"/>
      <c r="D2192" s="8"/>
      <c r="E2192" s="8"/>
      <c r="F2192" s="8"/>
      <c r="G2192" s="8"/>
      <c r="H2192" s="8"/>
      <c r="I2192" s="8"/>
      <c r="J2192" s="8"/>
      <c r="K2192" s="8"/>
    </row>
    <row r="2193" spans="2:11" s="7" customFormat="1" x14ac:dyDescent="0.2">
      <c r="B2193" s="8"/>
      <c r="C2193" s="8"/>
      <c r="D2193" s="8"/>
      <c r="E2193" s="8"/>
      <c r="F2193" s="8"/>
      <c r="G2193" s="8"/>
      <c r="H2193" s="8"/>
      <c r="I2193" s="8"/>
      <c r="J2193" s="8"/>
      <c r="K2193" s="8"/>
    </row>
    <row r="2194" spans="2:11" s="7" customFormat="1" x14ac:dyDescent="0.2">
      <c r="B2194" s="8"/>
      <c r="C2194" s="8"/>
      <c r="D2194" s="8"/>
      <c r="E2194" s="8"/>
      <c r="F2194" s="8"/>
      <c r="G2194" s="8"/>
      <c r="H2194" s="8"/>
      <c r="I2194" s="8"/>
      <c r="J2194" s="8"/>
      <c r="K2194" s="8"/>
    </row>
    <row r="2195" spans="2:11" s="7" customFormat="1" x14ac:dyDescent="0.2">
      <c r="B2195" s="8"/>
      <c r="C2195" s="8"/>
      <c r="D2195" s="8"/>
      <c r="E2195" s="8"/>
      <c r="F2195" s="8"/>
      <c r="G2195" s="8"/>
      <c r="H2195" s="8"/>
      <c r="I2195" s="8"/>
      <c r="J2195" s="8"/>
      <c r="K2195" s="8"/>
    </row>
    <row r="2196" spans="2:11" s="7" customFormat="1" x14ac:dyDescent="0.2">
      <c r="B2196" s="8"/>
      <c r="C2196" s="8"/>
      <c r="D2196" s="8"/>
      <c r="E2196" s="8"/>
      <c r="F2196" s="8"/>
      <c r="G2196" s="8"/>
      <c r="H2196" s="8"/>
      <c r="I2196" s="8"/>
      <c r="J2196" s="8"/>
      <c r="K2196" s="8"/>
    </row>
    <row r="2197" spans="2:11" s="7" customFormat="1" x14ac:dyDescent="0.2">
      <c r="B2197" s="8"/>
      <c r="C2197" s="8"/>
      <c r="D2197" s="8"/>
      <c r="E2197" s="8"/>
      <c r="F2197" s="8"/>
      <c r="G2197" s="8"/>
      <c r="H2197" s="8"/>
      <c r="I2197" s="8"/>
      <c r="J2197" s="8"/>
      <c r="K2197" s="8"/>
    </row>
    <row r="2198" spans="2:11" s="7" customFormat="1" x14ac:dyDescent="0.2">
      <c r="B2198" s="8"/>
      <c r="C2198" s="8"/>
      <c r="D2198" s="8"/>
      <c r="E2198" s="8"/>
      <c r="F2198" s="8"/>
      <c r="G2198" s="8"/>
      <c r="H2198" s="8"/>
      <c r="I2198" s="8"/>
      <c r="J2198" s="8"/>
      <c r="K2198" s="8"/>
    </row>
    <row r="2199" spans="2:11" s="7" customFormat="1" x14ac:dyDescent="0.2">
      <c r="B2199" s="8"/>
      <c r="C2199" s="8"/>
      <c r="D2199" s="8"/>
      <c r="E2199" s="8"/>
      <c r="F2199" s="8"/>
      <c r="G2199" s="8"/>
      <c r="H2199" s="8"/>
      <c r="I2199" s="8"/>
      <c r="J2199" s="8"/>
      <c r="K2199" s="8"/>
    </row>
    <row r="2200" spans="2:11" s="7" customFormat="1" x14ac:dyDescent="0.2">
      <c r="B2200" s="8"/>
      <c r="C2200" s="8"/>
      <c r="D2200" s="8"/>
      <c r="E2200" s="8"/>
      <c r="F2200" s="8"/>
      <c r="G2200" s="8"/>
      <c r="H2200" s="8"/>
      <c r="I2200" s="8"/>
      <c r="J2200" s="8"/>
      <c r="K2200" s="8"/>
    </row>
    <row r="2201" spans="2:11" s="7" customFormat="1" x14ac:dyDescent="0.2">
      <c r="B2201" s="8"/>
      <c r="C2201" s="8"/>
      <c r="D2201" s="8"/>
      <c r="E2201" s="8"/>
      <c r="F2201" s="8"/>
      <c r="G2201" s="8"/>
      <c r="H2201" s="8"/>
      <c r="I2201" s="8"/>
      <c r="J2201" s="8"/>
      <c r="K2201" s="8"/>
    </row>
    <row r="2202" spans="2:11" s="7" customFormat="1" x14ac:dyDescent="0.2">
      <c r="B2202" s="8"/>
      <c r="C2202" s="8"/>
      <c r="D2202" s="8"/>
      <c r="E2202" s="8"/>
      <c r="F2202" s="8"/>
      <c r="G2202" s="8"/>
      <c r="H2202" s="8"/>
      <c r="I2202" s="8"/>
      <c r="J2202" s="8"/>
      <c r="K2202" s="8"/>
    </row>
    <row r="2203" spans="2:11" s="7" customFormat="1" x14ac:dyDescent="0.2">
      <c r="B2203" s="8"/>
      <c r="C2203" s="8"/>
      <c r="D2203" s="8"/>
      <c r="E2203" s="8"/>
      <c r="F2203" s="8"/>
      <c r="G2203" s="8"/>
      <c r="H2203" s="8"/>
      <c r="I2203" s="8"/>
      <c r="J2203" s="8"/>
      <c r="K2203" s="8"/>
    </row>
    <row r="2204" spans="2:11" s="7" customFormat="1" x14ac:dyDescent="0.2">
      <c r="B2204" s="8"/>
      <c r="C2204" s="8"/>
      <c r="D2204" s="8"/>
      <c r="E2204" s="8"/>
      <c r="F2204" s="8"/>
      <c r="G2204" s="8"/>
      <c r="H2204" s="8"/>
      <c r="I2204" s="8"/>
      <c r="J2204" s="8"/>
      <c r="K2204" s="8"/>
    </row>
    <row r="2205" spans="2:11" s="7" customFormat="1" x14ac:dyDescent="0.2">
      <c r="B2205" s="8"/>
      <c r="C2205" s="8"/>
      <c r="D2205" s="8"/>
      <c r="E2205" s="8"/>
      <c r="F2205" s="8"/>
      <c r="G2205" s="8"/>
      <c r="H2205" s="8"/>
      <c r="I2205" s="8"/>
      <c r="J2205" s="8"/>
      <c r="K2205" s="8"/>
    </row>
    <row r="2206" spans="2:11" s="7" customFormat="1" x14ac:dyDescent="0.2">
      <c r="B2206" s="8"/>
      <c r="C2206" s="8"/>
      <c r="D2206" s="8"/>
      <c r="E2206" s="8"/>
      <c r="F2206" s="8"/>
      <c r="G2206" s="8"/>
      <c r="H2206" s="8"/>
      <c r="I2206" s="8"/>
      <c r="J2206" s="8"/>
      <c r="K2206" s="8"/>
    </row>
    <row r="2207" spans="2:11" s="7" customFormat="1" x14ac:dyDescent="0.2">
      <c r="B2207" s="8"/>
      <c r="C2207" s="8"/>
      <c r="D2207" s="8"/>
      <c r="E2207" s="8"/>
      <c r="F2207" s="8"/>
      <c r="G2207" s="8"/>
      <c r="H2207" s="8"/>
      <c r="I2207" s="8"/>
      <c r="J2207" s="8"/>
      <c r="K2207" s="8"/>
    </row>
    <row r="2208" spans="2:11" s="7" customFormat="1" x14ac:dyDescent="0.2">
      <c r="B2208" s="8"/>
      <c r="C2208" s="8"/>
      <c r="D2208" s="8"/>
      <c r="E2208" s="8"/>
      <c r="F2208" s="8"/>
      <c r="G2208" s="8"/>
      <c r="H2208" s="8"/>
      <c r="I2208" s="8"/>
      <c r="J2208" s="8"/>
      <c r="K2208" s="8"/>
    </row>
    <row r="2209" spans="2:11" s="7" customFormat="1" x14ac:dyDescent="0.2">
      <c r="B2209" s="8"/>
      <c r="C2209" s="8"/>
      <c r="D2209" s="8"/>
      <c r="E2209" s="8"/>
      <c r="F2209" s="8"/>
      <c r="G2209" s="8"/>
      <c r="H2209" s="8"/>
      <c r="I2209" s="8"/>
      <c r="J2209" s="8"/>
      <c r="K2209" s="8"/>
    </row>
    <row r="2210" spans="2:11" s="7" customFormat="1" x14ac:dyDescent="0.2">
      <c r="B2210" s="8"/>
      <c r="C2210" s="8"/>
      <c r="D2210" s="8"/>
      <c r="E2210" s="8"/>
      <c r="F2210" s="8"/>
      <c r="G2210" s="8"/>
      <c r="H2210" s="8"/>
      <c r="I2210" s="8"/>
      <c r="J2210" s="8"/>
      <c r="K2210" s="8"/>
    </row>
    <row r="2211" spans="2:11" s="7" customFormat="1" x14ac:dyDescent="0.2">
      <c r="B2211" s="8"/>
      <c r="C2211" s="8"/>
      <c r="D2211" s="8"/>
      <c r="E2211" s="8"/>
      <c r="F2211" s="8"/>
      <c r="G2211" s="8"/>
      <c r="H2211" s="8"/>
      <c r="I2211" s="8"/>
      <c r="J2211" s="8"/>
      <c r="K2211" s="8"/>
    </row>
    <row r="2212" spans="2:11" s="7" customFormat="1" x14ac:dyDescent="0.2">
      <c r="B2212" s="8"/>
      <c r="C2212" s="8"/>
      <c r="D2212" s="8"/>
      <c r="E2212" s="8"/>
      <c r="F2212" s="8"/>
      <c r="G2212" s="8"/>
      <c r="H2212" s="8"/>
      <c r="I2212" s="8"/>
      <c r="J2212" s="8"/>
      <c r="K2212" s="8"/>
    </row>
    <row r="2213" spans="2:11" s="7" customFormat="1" x14ac:dyDescent="0.2">
      <c r="B2213" s="8"/>
      <c r="C2213" s="8"/>
      <c r="D2213" s="8"/>
      <c r="E2213" s="8"/>
      <c r="F2213" s="8"/>
      <c r="G2213" s="8"/>
      <c r="H2213" s="8"/>
      <c r="I2213" s="8"/>
      <c r="J2213" s="8"/>
      <c r="K2213" s="8"/>
    </row>
    <row r="2214" spans="2:11" s="7" customFormat="1" x14ac:dyDescent="0.2">
      <c r="B2214" s="8"/>
      <c r="C2214" s="8"/>
      <c r="D2214" s="8"/>
      <c r="E2214" s="8"/>
      <c r="F2214" s="8"/>
      <c r="G2214" s="8"/>
      <c r="H2214" s="8"/>
      <c r="I2214" s="8"/>
      <c r="J2214" s="8"/>
      <c r="K2214" s="8"/>
    </row>
    <row r="2215" spans="2:11" s="7" customFormat="1" x14ac:dyDescent="0.2">
      <c r="B2215" s="8"/>
      <c r="C2215" s="8"/>
      <c r="D2215" s="8"/>
      <c r="E2215" s="8"/>
      <c r="F2215" s="8"/>
      <c r="G2215" s="8"/>
      <c r="H2215" s="8"/>
      <c r="I2215" s="8"/>
      <c r="J2215" s="8"/>
      <c r="K2215" s="8"/>
    </row>
    <row r="2216" spans="2:11" s="7" customFormat="1" x14ac:dyDescent="0.2">
      <c r="B2216" s="8"/>
      <c r="C2216" s="8"/>
      <c r="D2216" s="8"/>
      <c r="E2216" s="8"/>
      <c r="F2216" s="8"/>
      <c r="G2216" s="8"/>
      <c r="H2216" s="8"/>
      <c r="I2216" s="8"/>
      <c r="J2216" s="8"/>
      <c r="K2216" s="8"/>
    </row>
    <row r="2217" spans="2:11" s="7" customFormat="1" x14ac:dyDescent="0.2">
      <c r="B2217" s="8"/>
      <c r="C2217" s="8"/>
      <c r="D2217" s="8"/>
      <c r="E2217" s="8"/>
      <c r="F2217" s="8"/>
      <c r="G2217" s="8"/>
      <c r="H2217" s="8"/>
      <c r="I2217" s="8"/>
      <c r="J2217" s="8"/>
      <c r="K2217" s="8"/>
    </row>
    <row r="2218" spans="2:11" s="7" customFormat="1" x14ac:dyDescent="0.2">
      <c r="B2218" s="8"/>
      <c r="C2218" s="8"/>
      <c r="D2218" s="8"/>
      <c r="E2218" s="8"/>
      <c r="F2218" s="8"/>
      <c r="G2218" s="8"/>
      <c r="H2218" s="8"/>
      <c r="I2218" s="8"/>
      <c r="J2218" s="8"/>
      <c r="K2218" s="8"/>
    </row>
    <row r="2219" spans="2:11" s="7" customFormat="1" x14ac:dyDescent="0.2">
      <c r="B2219" s="8"/>
      <c r="C2219" s="8"/>
      <c r="D2219" s="8"/>
      <c r="E2219" s="8"/>
      <c r="F2219" s="8"/>
      <c r="G2219" s="8"/>
      <c r="H2219" s="8"/>
      <c r="I2219" s="8"/>
      <c r="J2219" s="8"/>
      <c r="K2219" s="8"/>
    </row>
    <row r="2220" spans="2:11" s="7" customFormat="1" x14ac:dyDescent="0.2">
      <c r="B2220" s="8"/>
      <c r="C2220" s="8"/>
      <c r="D2220" s="8"/>
      <c r="E2220" s="8"/>
      <c r="F2220" s="8"/>
      <c r="G2220" s="8"/>
      <c r="H2220" s="8"/>
      <c r="I2220" s="8"/>
      <c r="J2220" s="8"/>
      <c r="K2220" s="8"/>
    </row>
    <row r="2221" spans="2:11" s="7" customFormat="1" x14ac:dyDescent="0.2">
      <c r="B2221" s="8"/>
      <c r="C2221" s="8"/>
      <c r="D2221" s="8"/>
      <c r="E2221" s="8"/>
      <c r="F2221" s="8"/>
      <c r="G2221" s="8"/>
      <c r="H2221" s="8"/>
      <c r="I2221" s="8"/>
      <c r="J2221" s="8"/>
      <c r="K2221" s="8"/>
    </row>
    <row r="2222" spans="2:11" s="7" customFormat="1" x14ac:dyDescent="0.2">
      <c r="B2222" s="8"/>
      <c r="C2222" s="8"/>
      <c r="D2222" s="8"/>
      <c r="E2222" s="8"/>
      <c r="F2222" s="8"/>
      <c r="G2222" s="8"/>
      <c r="H2222" s="8"/>
      <c r="I2222" s="8"/>
      <c r="J2222" s="8"/>
      <c r="K2222" s="8"/>
    </row>
    <row r="2223" spans="2:11" s="7" customFormat="1" x14ac:dyDescent="0.2">
      <c r="B2223" s="8"/>
      <c r="C2223" s="8"/>
      <c r="D2223" s="8"/>
      <c r="E2223" s="8"/>
      <c r="F2223" s="8"/>
      <c r="G2223" s="8"/>
      <c r="H2223" s="8"/>
      <c r="I2223" s="8"/>
      <c r="J2223" s="8"/>
      <c r="K2223" s="8"/>
    </row>
    <row r="2224" spans="2:11" s="7" customFormat="1" x14ac:dyDescent="0.2">
      <c r="B2224" s="8"/>
      <c r="C2224" s="8"/>
      <c r="D2224" s="8"/>
      <c r="E2224" s="8"/>
      <c r="F2224" s="8"/>
      <c r="G2224" s="8"/>
      <c r="H2224" s="8"/>
      <c r="I2224" s="8"/>
      <c r="J2224" s="8"/>
      <c r="K2224" s="8"/>
    </row>
    <row r="2225" spans="2:11" s="7" customFormat="1" x14ac:dyDescent="0.2">
      <c r="B2225" s="8"/>
      <c r="C2225" s="8"/>
      <c r="D2225" s="8"/>
      <c r="E2225" s="8"/>
      <c r="F2225" s="8"/>
      <c r="G2225" s="8"/>
      <c r="H2225" s="8"/>
      <c r="I2225" s="8"/>
      <c r="J2225" s="8"/>
      <c r="K2225" s="8"/>
    </row>
    <row r="2226" spans="2:11" s="7" customFormat="1" x14ac:dyDescent="0.2">
      <c r="B2226" s="8"/>
      <c r="C2226" s="8"/>
      <c r="D2226" s="8"/>
      <c r="E2226" s="8"/>
      <c r="F2226" s="8"/>
      <c r="G2226" s="8"/>
      <c r="H2226" s="8"/>
      <c r="I2226" s="8"/>
      <c r="J2226" s="8"/>
      <c r="K2226" s="8"/>
    </row>
    <row r="2227" spans="2:11" s="7" customFormat="1" x14ac:dyDescent="0.2">
      <c r="B2227" s="8"/>
      <c r="C2227" s="8"/>
      <c r="D2227" s="8"/>
      <c r="E2227" s="8"/>
      <c r="F2227" s="8"/>
      <c r="G2227" s="8"/>
      <c r="H2227" s="8"/>
      <c r="I2227" s="8"/>
      <c r="J2227" s="8"/>
      <c r="K2227" s="8"/>
    </row>
    <row r="2228" spans="2:11" s="7" customFormat="1" x14ac:dyDescent="0.2">
      <c r="B2228" s="8"/>
      <c r="C2228" s="8"/>
      <c r="D2228" s="8"/>
      <c r="E2228" s="8"/>
      <c r="F2228" s="8"/>
      <c r="G2228" s="8"/>
      <c r="H2228" s="8"/>
      <c r="I2228" s="8"/>
      <c r="J2228" s="8"/>
      <c r="K2228" s="8"/>
    </row>
    <row r="2229" spans="2:11" s="7" customFormat="1" x14ac:dyDescent="0.2">
      <c r="B2229" s="8"/>
      <c r="C2229" s="8"/>
      <c r="D2229" s="8"/>
      <c r="E2229" s="8"/>
      <c r="F2229" s="8"/>
      <c r="G2229" s="8"/>
      <c r="H2229" s="8"/>
      <c r="I2229" s="8"/>
      <c r="J2229" s="8"/>
      <c r="K2229" s="8"/>
    </row>
    <row r="2230" spans="2:11" s="7" customFormat="1" x14ac:dyDescent="0.2">
      <c r="B2230" s="8"/>
      <c r="C2230" s="8"/>
      <c r="D2230" s="8"/>
      <c r="E2230" s="8"/>
      <c r="F2230" s="8"/>
      <c r="G2230" s="8"/>
      <c r="H2230" s="8"/>
      <c r="I2230" s="8"/>
      <c r="J2230" s="8"/>
      <c r="K2230" s="8"/>
    </row>
    <row r="2231" spans="2:11" s="7" customFormat="1" x14ac:dyDescent="0.2">
      <c r="B2231" s="8"/>
      <c r="C2231" s="8"/>
      <c r="D2231" s="8"/>
      <c r="E2231" s="8"/>
      <c r="F2231" s="8"/>
      <c r="G2231" s="8"/>
      <c r="H2231" s="8"/>
      <c r="I2231" s="8"/>
      <c r="J2231" s="8"/>
      <c r="K2231" s="8"/>
    </row>
    <row r="2232" spans="2:11" s="7" customFormat="1" x14ac:dyDescent="0.2">
      <c r="B2232" s="8"/>
      <c r="C2232" s="8"/>
      <c r="D2232" s="8"/>
      <c r="E2232" s="8"/>
      <c r="F2232" s="8"/>
      <c r="G2232" s="8"/>
      <c r="H2232" s="8"/>
      <c r="I2232" s="8"/>
      <c r="J2232" s="8"/>
      <c r="K2232" s="8"/>
    </row>
    <row r="2233" spans="2:11" s="7" customFormat="1" x14ac:dyDescent="0.2">
      <c r="B2233" s="8"/>
      <c r="C2233" s="8"/>
      <c r="D2233" s="8"/>
      <c r="E2233" s="8"/>
      <c r="F2233" s="8"/>
      <c r="G2233" s="8"/>
      <c r="H2233" s="8"/>
      <c r="I2233" s="8"/>
      <c r="J2233" s="8"/>
      <c r="K2233" s="8"/>
    </row>
    <row r="2234" spans="2:11" s="7" customFormat="1" x14ac:dyDescent="0.2">
      <c r="B2234" s="8"/>
      <c r="C2234" s="8"/>
      <c r="D2234" s="8"/>
      <c r="E2234" s="8"/>
      <c r="F2234" s="8"/>
      <c r="G2234" s="8"/>
      <c r="H2234" s="8"/>
      <c r="I2234" s="8"/>
      <c r="J2234" s="8"/>
      <c r="K2234" s="8"/>
    </row>
    <row r="2235" spans="2:11" s="7" customFormat="1" x14ac:dyDescent="0.2">
      <c r="B2235" s="8"/>
      <c r="C2235" s="8"/>
      <c r="D2235" s="8"/>
      <c r="E2235" s="8"/>
      <c r="F2235" s="8"/>
      <c r="G2235" s="8"/>
      <c r="H2235" s="8"/>
      <c r="I2235" s="8"/>
      <c r="J2235" s="8"/>
      <c r="K2235" s="8"/>
    </row>
    <row r="2236" spans="2:11" s="7" customFormat="1" x14ac:dyDescent="0.2">
      <c r="B2236" s="8"/>
      <c r="C2236" s="8"/>
      <c r="D2236" s="8"/>
      <c r="E2236" s="8"/>
      <c r="F2236" s="8"/>
      <c r="G2236" s="8"/>
      <c r="H2236" s="8"/>
      <c r="I2236" s="8"/>
      <c r="J2236" s="8"/>
      <c r="K2236" s="8"/>
    </row>
    <row r="2237" spans="2:11" s="7" customFormat="1" x14ac:dyDescent="0.2">
      <c r="B2237" s="8"/>
      <c r="C2237" s="8"/>
      <c r="D2237" s="8"/>
      <c r="E2237" s="8"/>
      <c r="F2237" s="8"/>
      <c r="G2237" s="8"/>
      <c r="H2237" s="8"/>
      <c r="I2237" s="8"/>
      <c r="J2237" s="8"/>
      <c r="K2237" s="8"/>
    </row>
    <row r="2238" spans="2:11" s="7" customFormat="1" x14ac:dyDescent="0.2">
      <c r="B2238" s="8"/>
      <c r="C2238" s="8"/>
      <c r="D2238" s="8"/>
      <c r="E2238" s="8"/>
      <c r="F2238" s="8"/>
      <c r="G2238" s="8"/>
      <c r="H2238" s="8"/>
      <c r="I2238" s="8"/>
      <c r="J2238" s="8"/>
      <c r="K2238" s="8"/>
    </row>
    <row r="2239" spans="2:11" s="7" customFormat="1" x14ac:dyDescent="0.2">
      <c r="B2239" s="8"/>
      <c r="C2239" s="8"/>
      <c r="D2239" s="8"/>
      <c r="E2239" s="8"/>
      <c r="F2239" s="8"/>
      <c r="G2239" s="8"/>
      <c r="H2239" s="8"/>
      <c r="I2239" s="8"/>
      <c r="J2239" s="8"/>
      <c r="K2239" s="8"/>
    </row>
    <row r="2240" spans="2:11" s="7" customFormat="1" x14ac:dyDescent="0.2">
      <c r="B2240" s="8"/>
      <c r="C2240" s="8"/>
      <c r="D2240" s="8"/>
      <c r="E2240" s="8"/>
      <c r="F2240" s="8"/>
      <c r="G2240" s="8"/>
      <c r="H2240" s="8"/>
      <c r="I2240" s="8"/>
      <c r="J2240" s="8"/>
      <c r="K2240" s="8"/>
    </row>
    <row r="2241" spans="2:11" s="7" customFormat="1" x14ac:dyDescent="0.2">
      <c r="B2241" s="8"/>
      <c r="C2241" s="8"/>
      <c r="D2241" s="8"/>
      <c r="E2241" s="8"/>
      <c r="F2241" s="8"/>
      <c r="G2241" s="8"/>
      <c r="H2241" s="8"/>
      <c r="I2241" s="8"/>
      <c r="J2241" s="8"/>
      <c r="K2241" s="8"/>
    </row>
    <row r="2242" spans="2:11" s="7" customFormat="1" x14ac:dyDescent="0.2">
      <c r="B2242" s="8"/>
      <c r="C2242" s="8"/>
      <c r="D2242" s="8"/>
      <c r="E2242" s="8"/>
      <c r="F2242" s="8"/>
      <c r="G2242" s="8"/>
      <c r="H2242" s="8"/>
      <c r="I2242" s="8"/>
      <c r="J2242" s="8"/>
      <c r="K2242" s="8"/>
    </row>
    <row r="2243" spans="2:11" s="7" customFormat="1" x14ac:dyDescent="0.2">
      <c r="B2243" s="8"/>
      <c r="C2243" s="8"/>
      <c r="D2243" s="8"/>
      <c r="E2243" s="8"/>
      <c r="F2243" s="8"/>
      <c r="G2243" s="8"/>
      <c r="H2243" s="8"/>
      <c r="I2243" s="8"/>
      <c r="J2243" s="8"/>
      <c r="K2243" s="8"/>
    </row>
    <row r="2244" spans="2:11" s="7" customFormat="1" x14ac:dyDescent="0.2">
      <c r="B2244" s="8"/>
      <c r="C2244" s="8"/>
      <c r="D2244" s="8"/>
      <c r="E2244" s="8"/>
      <c r="F2244" s="8"/>
      <c r="G2244" s="8"/>
      <c r="H2244" s="8"/>
      <c r="I2244" s="8"/>
      <c r="J2244" s="8"/>
      <c r="K2244" s="8"/>
    </row>
    <row r="2245" spans="2:11" s="7" customFormat="1" x14ac:dyDescent="0.2">
      <c r="B2245" s="8"/>
      <c r="C2245" s="8"/>
      <c r="D2245" s="8"/>
      <c r="E2245" s="8"/>
      <c r="F2245" s="8"/>
      <c r="G2245" s="8"/>
      <c r="H2245" s="8"/>
      <c r="I2245" s="8"/>
      <c r="J2245" s="8"/>
      <c r="K2245" s="8"/>
    </row>
    <row r="2246" spans="2:11" s="7" customFormat="1" x14ac:dyDescent="0.2">
      <c r="B2246" s="8"/>
      <c r="C2246" s="8"/>
      <c r="D2246" s="8"/>
      <c r="E2246" s="8"/>
      <c r="F2246" s="8"/>
      <c r="G2246" s="8"/>
      <c r="H2246" s="8"/>
      <c r="I2246" s="8"/>
      <c r="J2246" s="8"/>
      <c r="K2246" s="8"/>
    </row>
    <row r="2247" spans="2:11" s="7" customFormat="1" x14ac:dyDescent="0.2">
      <c r="B2247" s="8"/>
      <c r="C2247" s="8"/>
      <c r="D2247" s="8"/>
      <c r="E2247" s="8"/>
      <c r="F2247" s="8"/>
      <c r="G2247" s="8"/>
      <c r="H2247" s="8"/>
      <c r="I2247" s="8"/>
      <c r="J2247" s="8"/>
      <c r="K2247" s="8"/>
    </row>
    <row r="2248" spans="2:11" s="7" customFormat="1" x14ac:dyDescent="0.2">
      <c r="B2248" s="8"/>
      <c r="C2248" s="8"/>
      <c r="D2248" s="8"/>
      <c r="E2248" s="8"/>
      <c r="F2248" s="8"/>
      <c r="G2248" s="8"/>
      <c r="H2248" s="8"/>
      <c r="I2248" s="8"/>
      <c r="J2248" s="8"/>
      <c r="K2248" s="8"/>
    </row>
    <row r="2249" spans="2:11" s="7" customFormat="1" x14ac:dyDescent="0.2">
      <c r="B2249" s="8"/>
      <c r="C2249" s="8"/>
      <c r="D2249" s="8"/>
      <c r="E2249" s="8"/>
      <c r="F2249" s="8"/>
      <c r="G2249" s="8"/>
      <c r="H2249" s="8"/>
      <c r="I2249" s="8"/>
      <c r="J2249" s="8"/>
      <c r="K2249" s="8"/>
    </row>
    <row r="2250" spans="2:11" s="7" customFormat="1" x14ac:dyDescent="0.2">
      <c r="B2250" s="8"/>
      <c r="C2250" s="8"/>
      <c r="D2250" s="8"/>
      <c r="E2250" s="8"/>
      <c r="F2250" s="8"/>
      <c r="G2250" s="8"/>
      <c r="H2250" s="8"/>
      <c r="I2250" s="8"/>
      <c r="J2250" s="8"/>
      <c r="K2250" s="8"/>
    </row>
    <row r="2251" spans="2:11" s="7" customFormat="1" x14ac:dyDescent="0.2">
      <c r="B2251" s="8"/>
      <c r="C2251" s="8"/>
      <c r="D2251" s="8"/>
      <c r="E2251" s="8"/>
      <c r="F2251" s="8"/>
      <c r="G2251" s="8"/>
      <c r="H2251" s="8"/>
      <c r="I2251" s="8"/>
      <c r="J2251" s="8"/>
      <c r="K2251" s="8"/>
    </row>
    <row r="2252" spans="2:11" s="7" customFormat="1" x14ac:dyDescent="0.2">
      <c r="B2252" s="8"/>
      <c r="C2252" s="8"/>
      <c r="D2252" s="8"/>
      <c r="E2252" s="8"/>
      <c r="F2252" s="8"/>
      <c r="G2252" s="8"/>
      <c r="H2252" s="8"/>
      <c r="I2252" s="8"/>
      <c r="J2252" s="8"/>
      <c r="K2252" s="8"/>
    </row>
    <row r="2253" spans="2:11" s="7" customFormat="1" x14ac:dyDescent="0.2">
      <c r="B2253" s="8"/>
      <c r="C2253" s="8"/>
      <c r="D2253" s="8"/>
      <c r="E2253" s="8"/>
      <c r="F2253" s="8"/>
      <c r="G2253" s="8"/>
      <c r="H2253" s="8"/>
      <c r="I2253" s="8"/>
      <c r="J2253" s="8"/>
      <c r="K2253" s="8"/>
    </row>
    <row r="2254" spans="2:11" s="7" customFormat="1" x14ac:dyDescent="0.2">
      <c r="B2254" s="8"/>
      <c r="C2254" s="8"/>
      <c r="D2254" s="8"/>
      <c r="E2254" s="8"/>
      <c r="F2254" s="8"/>
      <c r="G2254" s="8"/>
      <c r="H2254" s="8"/>
      <c r="I2254" s="8"/>
      <c r="J2254" s="8"/>
      <c r="K2254" s="8"/>
    </row>
    <row r="2255" spans="2:11" s="7" customFormat="1" x14ac:dyDescent="0.2">
      <c r="B2255" s="8"/>
      <c r="C2255" s="8"/>
      <c r="D2255" s="8"/>
      <c r="E2255" s="8"/>
      <c r="F2255" s="8"/>
      <c r="G2255" s="8"/>
      <c r="H2255" s="8"/>
      <c r="I2255" s="8"/>
      <c r="J2255" s="8"/>
      <c r="K2255" s="8"/>
    </row>
    <row r="2256" spans="2:11" s="7" customFormat="1" x14ac:dyDescent="0.2">
      <c r="B2256" s="8"/>
      <c r="C2256" s="8"/>
      <c r="D2256" s="8"/>
      <c r="E2256" s="8"/>
      <c r="F2256" s="8"/>
      <c r="G2256" s="8"/>
      <c r="H2256" s="8"/>
      <c r="I2256" s="8"/>
      <c r="J2256" s="8"/>
      <c r="K2256" s="8"/>
    </row>
    <row r="2257" spans="2:11" s="7" customFormat="1" x14ac:dyDescent="0.2">
      <c r="B2257" s="8"/>
      <c r="C2257" s="8"/>
      <c r="D2257" s="8"/>
      <c r="E2257" s="8"/>
      <c r="F2257" s="8"/>
      <c r="G2257" s="8"/>
      <c r="H2257" s="8"/>
      <c r="I2257" s="8"/>
      <c r="J2257" s="8"/>
      <c r="K2257" s="8"/>
    </row>
    <row r="2258" spans="2:11" s="7" customFormat="1" x14ac:dyDescent="0.2">
      <c r="B2258" s="8"/>
      <c r="C2258" s="8"/>
      <c r="D2258" s="8"/>
      <c r="E2258" s="8"/>
      <c r="F2258" s="8"/>
      <c r="G2258" s="8"/>
      <c r="H2258" s="8"/>
      <c r="I2258" s="8"/>
      <c r="J2258" s="8"/>
      <c r="K2258" s="8"/>
    </row>
    <row r="2259" spans="2:11" s="7" customFormat="1" x14ac:dyDescent="0.2">
      <c r="B2259" s="8"/>
      <c r="C2259" s="8"/>
      <c r="D2259" s="8"/>
      <c r="E2259" s="8"/>
      <c r="F2259" s="8"/>
      <c r="G2259" s="8"/>
      <c r="H2259" s="8"/>
      <c r="I2259" s="8"/>
      <c r="J2259" s="8"/>
      <c r="K2259" s="8"/>
    </row>
    <row r="2260" spans="2:11" s="7" customFormat="1" x14ac:dyDescent="0.2">
      <c r="B2260" s="8"/>
      <c r="C2260" s="8"/>
      <c r="D2260" s="8"/>
      <c r="E2260" s="8"/>
      <c r="F2260" s="8"/>
      <c r="G2260" s="8"/>
      <c r="H2260" s="8"/>
      <c r="I2260" s="8"/>
      <c r="J2260" s="8"/>
      <c r="K2260" s="8"/>
    </row>
    <row r="2261" spans="2:11" s="7" customFormat="1" x14ac:dyDescent="0.2">
      <c r="B2261" s="8"/>
      <c r="C2261" s="8"/>
      <c r="D2261" s="8"/>
      <c r="E2261" s="8"/>
      <c r="F2261" s="8"/>
      <c r="G2261" s="8"/>
      <c r="H2261" s="8"/>
      <c r="I2261" s="8"/>
      <c r="J2261" s="8"/>
      <c r="K2261" s="8"/>
    </row>
    <row r="2262" spans="2:11" s="7" customFormat="1" x14ac:dyDescent="0.2">
      <c r="B2262" s="8"/>
      <c r="C2262" s="8"/>
      <c r="D2262" s="8"/>
      <c r="E2262" s="8"/>
      <c r="F2262" s="8"/>
      <c r="G2262" s="8"/>
      <c r="H2262" s="8"/>
      <c r="I2262" s="8"/>
      <c r="J2262" s="8"/>
      <c r="K2262" s="8"/>
    </row>
    <row r="2263" spans="2:11" s="7" customFormat="1" x14ac:dyDescent="0.2">
      <c r="B2263" s="8"/>
      <c r="C2263" s="8"/>
      <c r="D2263" s="8"/>
      <c r="E2263" s="8"/>
      <c r="F2263" s="8"/>
      <c r="G2263" s="8"/>
      <c r="H2263" s="8"/>
      <c r="I2263" s="8"/>
      <c r="J2263" s="8"/>
      <c r="K2263" s="8"/>
    </row>
    <row r="2264" spans="2:11" s="7" customFormat="1" x14ac:dyDescent="0.2">
      <c r="B2264" s="8"/>
      <c r="C2264" s="8"/>
      <c r="D2264" s="8"/>
      <c r="E2264" s="8"/>
      <c r="F2264" s="8"/>
      <c r="G2264" s="8"/>
      <c r="H2264" s="8"/>
      <c r="I2264" s="8"/>
      <c r="J2264" s="8"/>
      <c r="K2264" s="8"/>
    </row>
    <row r="2265" spans="2:11" s="7" customFormat="1" x14ac:dyDescent="0.2">
      <c r="B2265" s="8"/>
      <c r="C2265" s="8"/>
      <c r="D2265" s="8"/>
      <c r="E2265" s="8"/>
      <c r="F2265" s="8"/>
      <c r="G2265" s="8"/>
      <c r="H2265" s="8"/>
      <c r="I2265" s="8"/>
      <c r="J2265" s="8"/>
      <c r="K2265" s="8"/>
    </row>
    <row r="2266" spans="2:11" s="7" customFormat="1" x14ac:dyDescent="0.2">
      <c r="B2266" s="8"/>
      <c r="C2266" s="8"/>
      <c r="D2266" s="8"/>
      <c r="E2266" s="8"/>
      <c r="F2266" s="8"/>
      <c r="G2266" s="8"/>
      <c r="H2266" s="8"/>
      <c r="I2266" s="8"/>
      <c r="J2266" s="8"/>
      <c r="K2266" s="8"/>
    </row>
    <row r="2267" spans="2:11" s="7" customFormat="1" x14ac:dyDescent="0.2">
      <c r="B2267" s="8"/>
      <c r="C2267" s="8"/>
      <c r="D2267" s="8"/>
      <c r="E2267" s="8"/>
      <c r="F2267" s="8"/>
      <c r="G2267" s="8"/>
      <c r="H2267" s="8"/>
      <c r="I2267" s="8"/>
      <c r="J2267" s="8"/>
      <c r="K2267" s="8"/>
    </row>
    <row r="2268" spans="2:11" s="7" customFormat="1" x14ac:dyDescent="0.2">
      <c r="B2268" s="8"/>
      <c r="C2268" s="8"/>
      <c r="D2268" s="8"/>
      <c r="E2268" s="8"/>
      <c r="F2268" s="8"/>
      <c r="G2268" s="8"/>
      <c r="H2268" s="8"/>
      <c r="I2268" s="8"/>
      <c r="J2268" s="8"/>
      <c r="K2268" s="8"/>
    </row>
    <row r="2269" spans="2:11" s="7" customFormat="1" x14ac:dyDescent="0.2">
      <c r="B2269" s="8"/>
      <c r="C2269" s="8"/>
      <c r="D2269" s="8"/>
      <c r="E2269" s="8"/>
      <c r="F2269" s="8"/>
      <c r="G2269" s="8"/>
      <c r="H2269" s="8"/>
      <c r="I2269" s="8"/>
      <c r="J2269" s="8"/>
      <c r="K2269" s="8"/>
    </row>
    <row r="2270" spans="2:11" s="7" customFormat="1" x14ac:dyDescent="0.2">
      <c r="B2270" s="8"/>
      <c r="C2270" s="8"/>
      <c r="D2270" s="8"/>
      <c r="E2270" s="8"/>
      <c r="F2270" s="8"/>
      <c r="G2270" s="8"/>
      <c r="H2270" s="8"/>
      <c r="I2270" s="8"/>
      <c r="J2270" s="8"/>
      <c r="K2270" s="8"/>
    </row>
    <row r="2271" spans="2:11" s="7" customFormat="1" x14ac:dyDescent="0.2">
      <c r="B2271" s="8"/>
      <c r="C2271" s="8"/>
      <c r="D2271" s="8"/>
      <c r="E2271" s="8"/>
      <c r="F2271" s="8"/>
      <c r="G2271" s="8"/>
      <c r="H2271" s="8"/>
      <c r="I2271" s="8"/>
      <c r="J2271" s="8"/>
      <c r="K2271" s="8"/>
    </row>
    <row r="2272" spans="2:11" s="7" customFormat="1" x14ac:dyDescent="0.2">
      <c r="B2272" s="8"/>
      <c r="C2272" s="8"/>
      <c r="D2272" s="8"/>
      <c r="E2272" s="8"/>
      <c r="F2272" s="8"/>
      <c r="G2272" s="8"/>
      <c r="H2272" s="8"/>
      <c r="I2272" s="8"/>
      <c r="J2272" s="8"/>
      <c r="K2272" s="8"/>
    </row>
    <row r="2273" spans="2:11" s="7" customFormat="1" x14ac:dyDescent="0.2">
      <c r="B2273" s="8"/>
      <c r="C2273" s="8"/>
      <c r="D2273" s="8"/>
      <c r="E2273" s="8"/>
      <c r="F2273" s="8"/>
      <c r="G2273" s="8"/>
      <c r="H2273" s="8"/>
      <c r="I2273" s="8"/>
      <c r="J2273" s="8"/>
      <c r="K2273" s="8"/>
    </row>
    <row r="2274" spans="2:11" s="7" customFormat="1" x14ac:dyDescent="0.2">
      <c r="B2274" s="8"/>
      <c r="C2274" s="8"/>
      <c r="D2274" s="8"/>
      <c r="E2274" s="8"/>
      <c r="F2274" s="8"/>
      <c r="G2274" s="8"/>
      <c r="H2274" s="8"/>
      <c r="I2274" s="8"/>
      <c r="J2274" s="8"/>
      <c r="K2274" s="8"/>
    </row>
    <row r="2275" spans="2:11" s="7" customFormat="1" x14ac:dyDescent="0.2">
      <c r="B2275" s="8"/>
      <c r="C2275" s="8"/>
      <c r="D2275" s="8"/>
      <c r="E2275" s="8"/>
      <c r="F2275" s="8"/>
      <c r="G2275" s="8"/>
      <c r="H2275" s="8"/>
      <c r="I2275" s="8"/>
      <c r="J2275" s="8"/>
      <c r="K2275" s="8"/>
    </row>
    <row r="2276" spans="2:11" s="7" customFormat="1" x14ac:dyDescent="0.2">
      <c r="B2276" s="8"/>
      <c r="C2276" s="8"/>
      <c r="D2276" s="8"/>
      <c r="E2276" s="8"/>
      <c r="F2276" s="8"/>
      <c r="G2276" s="8"/>
      <c r="H2276" s="8"/>
      <c r="I2276" s="8"/>
      <c r="J2276" s="8"/>
      <c r="K2276" s="8"/>
    </row>
    <row r="2277" spans="2:11" s="7" customFormat="1" x14ac:dyDescent="0.2">
      <c r="B2277" s="8"/>
      <c r="C2277" s="8"/>
      <c r="D2277" s="8"/>
      <c r="E2277" s="8"/>
      <c r="F2277" s="8"/>
      <c r="G2277" s="8"/>
      <c r="H2277" s="8"/>
      <c r="I2277" s="8"/>
      <c r="J2277" s="8"/>
      <c r="K2277" s="8"/>
    </row>
    <row r="2278" spans="2:11" s="7" customFormat="1" x14ac:dyDescent="0.2">
      <c r="B2278" s="8"/>
      <c r="C2278" s="8"/>
      <c r="D2278" s="8"/>
      <c r="E2278" s="8"/>
      <c r="F2278" s="8"/>
      <c r="G2278" s="8"/>
      <c r="H2278" s="8"/>
      <c r="I2278" s="8"/>
      <c r="J2278" s="8"/>
      <c r="K2278" s="8"/>
    </row>
    <row r="2279" spans="2:11" s="7" customFormat="1" x14ac:dyDescent="0.2">
      <c r="B2279" s="8"/>
      <c r="C2279" s="8"/>
      <c r="D2279" s="8"/>
      <c r="E2279" s="8"/>
      <c r="F2279" s="8"/>
      <c r="G2279" s="8"/>
      <c r="H2279" s="8"/>
      <c r="I2279" s="8"/>
      <c r="J2279" s="8"/>
      <c r="K2279" s="8"/>
    </row>
    <row r="2280" spans="2:11" s="7" customFormat="1" x14ac:dyDescent="0.2">
      <c r="B2280" s="8"/>
      <c r="C2280" s="8"/>
      <c r="D2280" s="8"/>
      <c r="E2280" s="8"/>
      <c r="F2280" s="8"/>
      <c r="G2280" s="8"/>
      <c r="H2280" s="8"/>
      <c r="I2280" s="8"/>
      <c r="J2280" s="8"/>
      <c r="K2280" s="8"/>
    </row>
    <row r="2281" spans="2:11" s="7" customFormat="1" x14ac:dyDescent="0.2">
      <c r="B2281" s="8"/>
      <c r="C2281" s="8"/>
      <c r="D2281" s="8"/>
      <c r="E2281" s="8"/>
      <c r="F2281" s="8"/>
      <c r="G2281" s="8"/>
      <c r="H2281" s="8"/>
      <c r="I2281" s="8"/>
      <c r="J2281" s="8"/>
      <c r="K2281" s="8"/>
    </row>
    <row r="2282" spans="2:11" s="7" customFormat="1" x14ac:dyDescent="0.2">
      <c r="B2282" s="8"/>
      <c r="C2282" s="8"/>
      <c r="D2282" s="8"/>
      <c r="E2282" s="8"/>
      <c r="F2282" s="8"/>
      <c r="G2282" s="8"/>
      <c r="H2282" s="8"/>
      <c r="I2282" s="8"/>
      <c r="J2282" s="8"/>
      <c r="K2282" s="8"/>
    </row>
    <row r="2283" spans="2:11" s="7" customFormat="1" x14ac:dyDescent="0.2">
      <c r="B2283" s="8"/>
      <c r="C2283" s="8"/>
      <c r="D2283" s="8"/>
      <c r="E2283" s="8"/>
      <c r="F2283" s="8"/>
      <c r="G2283" s="8"/>
      <c r="H2283" s="8"/>
      <c r="I2283" s="8"/>
      <c r="J2283" s="8"/>
      <c r="K2283" s="8"/>
    </row>
    <row r="2284" spans="2:11" s="7" customFormat="1" x14ac:dyDescent="0.2">
      <c r="B2284" s="8"/>
      <c r="C2284" s="8"/>
      <c r="D2284" s="8"/>
      <c r="E2284" s="8"/>
      <c r="F2284" s="8"/>
      <c r="G2284" s="8"/>
      <c r="H2284" s="8"/>
      <c r="I2284" s="8"/>
      <c r="J2284" s="8"/>
      <c r="K2284" s="8"/>
    </row>
    <row r="2285" spans="2:11" s="7" customFormat="1" x14ac:dyDescent="0.2">
      <c r="B2285" s="8"/>
      <c r="C2285" s="8"/>
      <c r="D2285" s="8"/>
      <c r="E2285" s="8"/>
      <c r="F2285" s="8"/>
      <c r="G2285" s="8"/>
      <c r="H2285" s="8"/>
      <c r="I2285" s="8"/>
      <c r="J2285" s="8"/>
      <c r="K2285" s="8"/>
    </row>
    <row r="2286" spans="2:11" s="7" customFormat="1" x14ac:dyDescent="0.2">
      <c r="B2286" s="8"/>
      <c r="C2286" s="8"/>
      <c r="D2286" s="8"/>
      <c r="E2286" s="8"/>
      <c r="F2286" s="8"/>
      <c r="G2286" s="8"/>
      <c r="H2286" s="8"/>
      <c r="I2286" s="8"/>
      <c r="J2286" s="8"/>
      <c r="K2286" s="8"/>
    </row>
    <row r="2287" spans="2:11" s="7" customFormat="1" x14ac:dyDescent="0.2">
      <c r="B2287" s="8"/>
      <c r="C2287" s="8"/>
      <c r="D2287" s="8"/>
      <c r="E2287" s="8"/>
      <c r="F2287" s="8"/>
      <c r="G2287" s="8"/>
      <c r="H2287" s="8"/>
      <c r="I2287" s="8"/>
      <c r="J2287" s="8"/>
      <c r="K2287" s="8"/>
    </row>
    <row r="2288" spans="2:11" s="7" customFormat="1" x14ac:dyDescent="0.2">
      <c r="B2288" s="8"/>
      <c r="C2288" s="8"/>
      <c r="D2288" s="8"/>
      <c r="E2288" s="8"/>
      <c r="F2288" s="8"/>
      <c r="G2288" s="8"/>
      <c r="H2288" s="8"/>
      <c r="I2288" s="8"/>
      <c r="J2288" s="8"/>
      <c r="K2288" s="8"/>
    </row>
    <row r="2289" spans="2:11" s="7" customFormat="1" x14ac:dyDescent="0.2">
      <c r="B2289" s="8"/>
      <c r="C2289" s="8"/>
      <c r="D2289" s="8"/>
      <c r="E2289" s="8"/>
      <c r="F2289" s="8"/>
      <c r="G2289" s="8"/>
      <c r="H2289" s="8"/>
      <c r="I2289" s="8"/>
      <c r="J2289" s="8"/>
      <c r="K2289" s="8"/>
    </row>
    <row r="2290" spans="2:11" s="7" customFormat="1" x14ac:dyDescent="0.2">
      <c r="B2290" s="8"/>
      <c r="C2290" s="8"/>
      <c r="D2290" s="8"/>
      <c r="E2290" s="8"/>
      <c r="F2290" s="8"/>
      <c r="G2290" s="8"/>
      <c r="H2290" s="8"/>
      <c r="I2290" s="8"/>
      <c r="J2290" s="8"/>
      <c r="K2290" s="8"/>
    </row>
    <row r="2291" spans="2:11" s="7" customFormat="1" x14ac:dyDescent="0.2">
      <c r="B2291" s="8"/>
      <c r="C2291" s="8"/>
      <c r="D2291" s="8"/>
      <c r="E2291" s="8"/>
      <c r="F2291" s="8"/>
      <c r="G2291" s="8"/>
      <c r="H2291" s="8"/>
      <c r="I2291" s="8"/>
      <c r="J2291" s="8"/>
      <c r="K2291" s="8"/>
    </row>
    <row r="2292" spans="2:11" s="7" customFormat="1" x14ac:dyDescent="0.2">
      <c r="B2292" s="8"/>
      <c r="C2292" s="8"/>
      <c r="D2292" s="8"/>
      <c r="E2292" s="8"/>
      <c r="F2292" s="8"/>
      <c r="G2292" s="8"/>
      <c r="H2292" s="8"/>
      <c r="I2292" s="8"/>
      <c r="J2292" s="8"/>
      <c r="K2292" s="8"/>
    </row>
    <row r="2293" spans="2:11" s="7" customFormat="1" x14ac:dyDescent="0.2">
      <c r="B2293" s="8"/>
      <c r="C2293" s="8"/>
      <c r="D2293" s="8"/>
      <c r="E2293" s="8"/>
      <c r="F2293" s="8"/>
      <c r="G2293" s="8"/>
      <c r="H2293" s="8"/>
      <c r="I2293" s="8"/>
      <c r="J2293" s="8"/>
      <c r="K2293" s="8"/>
    </row>
    <row r="2294" spans="2:11" s="7" customFormat="1" x14ac:dyDescent="0.2">
      <c r="B2294" s="8"/>
      <c r="C2294" s="8"/>
      <c r="D2294" s="8"/>
      <c r="E2294" s="8"/>
      <c r="F2294" s="8"/>
      <c r="G2294" s="8"/>
      <c r="H2294" s="8"/>
      <c r="I2294" s="8"/>
      <c r="J2294" s="8"/>
      <c r="K2294" s="8"/>
    </row>
    <row r="2295" spans="2:11" s="7" customFormat="1" x14ac:dyDescent="0.2">
      <c r="B2295" s="8"/>
      <c r="C2295" s="8"/>
      <c r="D2295" s="8"/>
      <c r="E2295" s="8"/>
      <c r="F2295" s="8"/>
      <c r="G2295" s="8"/>
      <c r="H2295" s="8"/>
      <c r="I2295" s="8"/>
      <c r="J2295" s="8"/>
      <c r="K2295" s="8"/>
    </row>
    <row r="2296" spans="2:11" s="7" customFormat="1" x14ac:dyDescent="0.2">
      <c r="B2296" s="8"/>
      <c r="C2296" s="8"/>
      <c r="D2296" s="8"/>
      <c r="E2296" s="8"/>
      <c r="F2296" s="8"/>
      <c r="G2296" s="8"/>
      <c r="H2296" s="8"/>
      <c r="I2296" s="8"/>
      <c r="J2296" s="8"/>
      <c r="K2296" s="8"/>
    </row>
    <row r="2297" spans="2:11" s="7" customFormat="1" x14ac:dyDescent="0.2">
      <c r="B2297" s="8"/>
      <c r="C2297" s="8"/>
      <c r="D2297" s="8"/>
      <c r="E2297" s="8"/>
      <c r="F2297" s="8"/>
      <c r="G2297" s="8"/>
      <c r="H2297" s="8"/>
      <c r="I2297" s="8"/>
      <c r="J2297" s="8"/>
      <c r="K2297" s="8"/>
    </row>
    <row r="2298" spans="2:11" s="7" customFormat="1" x14ac:dyDescent="0.2">
      <c r="B2298" s="8"/>
      <c r="C2298" s="8"/>
      <c r="D2298" s="8"/>
      <c r="E2298" s="8"/>
      <c r="F2298" s="8"/>
      <c r="G2298" s="8"/>
      <c r="H2298" s="8"/>
      <c r="I2298" s="8"/>
      <c r="J2298" s="8"/>
      <c r="K2298" s="8"/>
    </row>
    <row r="2299" spans="2:11" s="7" customFormat="1" x14ac:dyDescent="0.2">
      <c r="B2299" s="8"/>
      <c r="C2299" s="8"/>
      <c r="D2299" s="8"/>
      <c r="E2299" s="8"/>
      <c r="F2299" s="8"/>
      <c r="G2299" s="8"/>
      <c r="H2299" s="8"/>
      <c r="I2299" s="8"/>
      <c r="J2299" s="8"/>
      <c r="K2299" s="8"/>
    </row>
    <row r="2300" spans="2:11" s="7" customFormat="1" x14ac:dyDescent="0.2">
      <c r="B2300" s="8"/>
      <c r="C2300" s="8"/>
      <c r="D2300" s="8"/>
      <c r="E2300" s="8"/>
      <c r="F2300" s="8"/>
      <c r="G2300" s="8"/>
      <c r="H2300" s="8"/>
      <c r="I2300" s="8"/>
      <c r="J2300" s="8"/>
      <c r="K2300" s="8"/>
    </row>
    <row r="2301" spans="2:11" s="7" customFormat="1" x14ac:dyDescent="0.2">
      <c r="B2301" s="8"/>
      <c r="C2301" s="8"/>
      <c r="D2301" s="8"/>
      <c r="E2301" s="8"/>
      <c r="F2301" s="8"/>
      <c r="G2301" s="8"/>
      <c r="H2301" s="8"/>
      <c r="I2301" s="8"/>
      <c r="J2301" s="8"/>
      <c r="K2301" s="8"/>
    </row>
    <row r="2302" spans="2:11" s="7" customFormat="1" x14ac:dyDescent="0.2">
      <c r="B2302" s="8"/>
      <c r="C2302" s="8"/>
      <c r="D2302" s="8"/>
      <c r="E2302" s="8"/>
      <c r="F2302" s="8"/>
      <c r="G2302" s="8"/>
      <c r="H2302" s="8"/>
      <c r="I2302" s="8"/>
      <c r="J2302" s="8"/>
      <c r="K2302" s="8"/>
    </row>
    <row r="2303" spans="2:11" s="7" customFormat="1" x14ac:dyDescent="0.2">
      <c r="B2303" s="8"/>
      <c r="C2303" s="8"/>
      <c r="D2303" s="8"/>
      <c r="E2303" s="8"/>
      <c r="F2303" s="8"/>
      <c r="G2303" s="8"/>
      <c r="H2303" s="8"/>
      <c r="I2303" s="8"/>
      <c r="J2303" s="8"/>
      <c r="K2303" s="8"/>
    </row>
    <row r="2304" spans="2:11" s="7" customFormat="1" x14ac:dyDescent="0.2">
      <c r="B2304" s="8"/>
      <c r="C2304" s="8"/>
      <c r="D2304" s="8"/>
      <c r="E2304" s="8"/>
      <c r="F2304" s="8"/>
      <c r="G2304" s="8"/>
      <c r="H2304" s="8"/>
      <c r="I2304" s="8"/>
      <c r="J2304" s="8"/>
      <c r="K2304" s="8"/>
    </row>
    <row r="2305" spans="2:11" s="7" customFormat="1" x14ac:dyDescent="0.2">
      <c r="B2305" s="8"/>
      <c r="C2305" s="8"/>
      <c r="D2305" s="8"/>
      <c r="E2305" s="8"/>
      <c r="F2305" s="8"/>
      <c r="G2305" s="8"/>
      <c r="H2305" s="8"/>
      <c r="I2305" s="8"/>
      <c r="J2305" s="8"/>
      <c r="K2305" s="8"/>
    </row>
    <row r="2306" spans="2:11" s="7" customFormat="1" x14ac:dyDescent="0.2">
      <c r="B2306" s="8"/>
      <c r="C2306" s="8"/>
      <c r="D2306" s="8"/>
      <c r="E2306" s="8"/>
      <c r="F2306" s="8"/>
      <c r="G2306" s="8"/>
      <c r="H2306" s="8"/>
      <c r="I2306" s="8"/>
      <c r="J2306" s="8"/>
      <c r="K2306" s="8"/>
    </row>
    <row r="2307" spans="2:11" s="7" customFormat="1" x14ac:dyDescent="0.2">
      <c r="B2307" s="8"/>
      <c r="C2307" s="8"/>
      <c r="D2307" s="8"/>
      <c r="E2307" s="8"/>
      <c r="F2307" s="8"/>
      <c r="G2307" s="8"/>
      <c r="H2307" s="8"/>
      <c r="I2307" s="8"/>
      <c r="J2307" s="8"/>
      <c r="K2307" s="8"/>
    </row>
    <row r="2308" spans="2:11" s="7" customFormat="1" x14ac:dyDescent="0.2">
      <c r="B2308" s="8"/>
      <c r="C2308" s="8"/>
      <c r="D2308" s="8"/>
      <c r="E2308" s="8"/>
      <c r="F2308" s="8"/>
      <c r="G2308" s="8"/>
      <c r="H2308" s="8"/>
      <c r="I2308" s="8"/>
      <c r="J2308" s="8"/>
      <c r="K2308" s="8"/>
    </row>
    <row r="2309" spans="2:11" s="7" customFormat="1" x14ac:dyDescent="0.2">
      <c r="B2309" s="8"/>
      <c r="C2309" s="8"/>
      <c r="D2309" s="8"/>
      <c r="E2309" s="8"/>
      <c r="F2309" s="8"/>
      <c r="G2309" s="8"/>
      <c r="H2309" s="8"/>
      <c r="I2309" s="8"/>
      <c r="J2309" s="8"/>
      <c r="K2309" s="8"/>
    </row>
    <row r="2310" spans="2:11" s="7" customFormat="1" x14ac:dyDescent="0.2">
      <c r="B2310" s="8"/>
      <c r="C2310" s="8"/>
      <c r="D2310" s="8"/>
      <c r="E2310" s="8"/>
      <c r="F2310" s="8"/>
      <c r="G2310" s="8"/>
      <c r="H2310" s="8"/>
      <c r="I2310" s="8"/>
      <c r="J2310" s="8"/>
      <c r="K2310" s="8"/>
    </row>
    <row r="2311" spans="2:11" s="7" customFormat="1" x14ac:dyDescent="0.2">
      <c r="B2311" s="8"/>
      <c r="C2311" s="8"/>
      <c r="D2311" s="8"/>
      <c r="E2311" s="8"/>
      <c r="F2311" s="8"/>
      <c r="G2311" s="8"/>
      <c r="H2311" s="8"/>
      <c r="I2311" s="8"/>
      <c r="J2311" s="8"/>
      <c r="K2311" s="8"/>
    </row>
    <row r="2312" spans="2:11" s="7" customFormat="1" x14ac:dyDescent="0.2">
      <c r="B2312" s="8"/>
      <c r="C2312" s="8"/>
      <c r="D2312" s="8"/>
      <c r="E2312" s="8"/>
      <c r="F2312" s="8"/>
      <c r="G2312" s="8"/>
      <c r="H2312" s="8"/>
      <c r="I2312" s="8"/>
      <c r="J2312" s="8"/>
      <c r="K2312" s="8"/>
    </row>
    <row r="2313" spans="2:11" s="7" customFormat="1" x14ac:dyDescent="0.2">
      <c r="B2313" s="8"/>
      <c r="C2313" s="8"/>
      <c r="D2313" s="8"/>
      <c r="E2313" s="8"/>
      <c r="F2313" s="8"/>
      <c r="G2313" s="8"/>
      <c r="H2313" s="8"/>
      <c r="I2313" s="8"/>
      <c r="J2313" s="8"/>
      <c r="K2313" s="8"/>
    </row>
    <row r="2314" spans="2:11" s="7" customFormat="1" x14ac:dyDescent="0.2">
      <c r="B2314" s="8"/>
      <c r="C2314" s="8"/>
      <c r="D2314" s="8"/>
      <c r="E2314" s="8"/>
      <c r="F2314" s="8"/>
      <c r="G2314" s="8"/>
      <c r="H2314" s="8"/>
      <c r="I2314" s="8"/>
      <c r="J2314" s="8"/>
      <c r="K2314" s="8"/>
    </row>
    <row r="2315" spans="2:11" s="7" customFormat="1" x14ac:dyDescent="0.2">
      <c r="B2315" s="8"/>
      <c r="C2315" s="8"/>
      <c r="D2315" s="8"/>
      <c r="E2315" s="8"/>
      <c r="F2315" s="8"/>
      <c r="G2315" s="8"/>
      <c r="H2315" s="8"/>
      <c r="I2315" s="8"/>
      <c r="J2315" s="8"/>
      <c r="K2315" s="8"/>
    </row>
    <row r="2316" spans="2:11" s="7" customFormat="1" x14ac:dyDescent="0.2">
      <c r="B2316" s="8"/>
      <c r="C2316" s="8"/>
      <c r="D2316" s="8"/>
      <c r="E2316" s="8"/>
      <c r="F2316" s="8"/>
      <c r="G2316" s="8"/>
      <c r="H2316" s="8"/>
      <c r="I2316" s="8"/>
      <c r="J2316" s="8"/>
      <c r="K2316" s="8"/>
    </row>
    <row r="2317" spans="2:11" s="7" customFormat="1" x14ac:dyDescent="0.2">
      <c r="B2317" s="8"/>
      <c r="C2317" s="8"/>
      <c r="D2317" s="8"/>
      <c r="E2317" s="8"/>
      <c r="F2317" s="8"/>
      <c r="G2317" s="8"/>
      <c r="H2317" s="8"/>
      <c r="I2317" s="8"/>
      <c r="J2317" s="8"/>
      <c r="K2317" s="8"/>
    </row>
    <row r="2318" spans="2:11" s="7" customFormat="1" x14ac:dyDescent="0.2">
      <c r="B2318" s="8"/>
      <c r="C2318" s="8"/>
      <c r="D2318" s="8"/>
      <c r="E2318" s="8"/>
      <c r="F2318" s="8"/>
      <c r="G2318" s="8"/>
      <c r="H2318" s="8"/>
      <c r="I2318" s="8"/>
      <c r="J2318" s="8"/>
      <c r="K2318" s="8"/>
    </row>
    <row r="2319" spans="2:11" s="7" customFormat="1" x14ac:dyDescent="0.2">
      <c r="B2319" s="8"/>
      <c r="C2319" s="8"/>
      <c r="D2319" s="8"/>
      <c r="E2319" s="8"/>
      <c r="F2319" s="8"/>
      <c r="G2319" s="8"/>
      <c r="H2319" s="8"/>
      <c r="I2319" s="8"/>
      <c r="J2319" s="8"/>
      <c r="K2319" s="8"/>
    </row>
    <row r="2320" spans="2:11" s="7" customFormat="1" x14ac:dyDescent="0.2">
      <c r="B2320" s="8"/>
      <c r="C2320" s="8"/>
      <c r="D2320" s="8"/>
      <c r="E2320" s="8"/>
      <c r="F2320" s="8"/>
      <c r="G2320" s="8"/>
      <c r="H2320" s="8"/>
      <c r="I2320" s="8"/>
      <c r="J2320" s="8"/>
      <c r="K2320" s="8"/>
    </row>
    <row r="2321" spans="2:11" s="7" customFormat="1" x14ac:dyDescent="0.2">
      <c r="B2321" s="8"/>
      <c r="C2321" s="8"/>
      <c r="D2321" s="8"/>
      <c r="E2321" s="8"/>
      <c r="F2321" s="8"/>
      <c r="G2321" s="8"/>
      <c r="H2321" s="8"/>
      <c r="I2321" s="8"/>
      <c r="J2321" s="8"/>
      <c r="K2321" s="8"/>
    </row>
    <row r="2322" spans="2:11" s="7" customFormat="1" x14ac:dyDescent="0.2">
      <c r="B2322" s="8"/>
      <c r="C2322" s="8"/>
      <c r="D2322" s="8"/>
      <c r="E2322" s="8"/>
      <c r="F2322" s="8"/>
      <c r="G2322" s="8"/>
      <c r="H2322" s="8"/>
      <c r="I2322" s="8"/>
      <c r="J2322" s="8"/>
      <c r="K2322" s="8"/>
    </row>
    <row r="2323" spans="2:11" s="7" customFormat="1" x14ac:dyDescent="0.2">
      <c r="B2323" s="8"/>
      <c r="C2323" s="8"/>
      <c r="D2323" s="8"/>
      <c r="E2323" s="8"/>
      <c r="F2323" s="8"/>
      <c r="G2323" s="8"/>
      <c r="H2323" s="8"/>
      <c r="I2323" s="8"/>
      <c r="J2323" s="8"/>
      <c r="K2323" s="8"/>
    </row>
    <row r="2324" spans="2:11" s="7" customFormat="1" x14ac:dyDescent="0.2">
      <c r="B2324" s="8"/>
      <c r="C2324" s="8"/>
      <c r="D2324" s="8"/>
      <c r="E2324" s="8"/>
      <c r="F2324" s="8"/>
      <c r="G2324" s="8"/>
      <c r="H2324" s="8"/>
      <c r="I2324" s="8"/>
      <c r="J2324" s="8"/>
      <c r="K2324" s="8"/>
    </row>
    <row r="2325" spans="2:11" s="7" customFormat="1" x14ac:dyDescent="0.2">
      <c r="B2325" s="8"/>
      <c r="C2325" s="8"/>
      <c r="D2325" s="8"/>
      <c r="E2325" s="8"/>
      <c r="F2325" s="8"/>
      <c r="G2325" s="8"/>
      <c r="H2325" s="8"/>
      <c r="I2325" s="8"/>
      <c r="J2325" s="8"/>
      <c r="K2325" s="8"/>
    </row>
    <row r="2326" spans="2:11" s="7" customFormat="1" x14ac:dyDescent="0.2">
      <c r="B2326" s="8"/>
      <c r="C2326" s="8"/>
      <c r="D2326" s="8"/>
      <c r="E2326" s="8"/>
      <c r="F2326" s="8"/>
      <c r="G2326" s="8"/>
      <c r="H2326" s="8"/>
      <c r="I2326" s="8"/>
      <c r="J2326" s="8"/>
      <c r="K2326" s="8"/>
    </row>
    <row r="2327" spans="2:11" s="7" customFormat="1" x14ac:dyDescent="0.2">
      <c r="B2327" s="8"/>
      <c r="C2327" s="8"/>
      <c r="D2327" s="8"/>
      <c r="E2327" s="8"/>
      <c r="F2327" s="8"/>
      <c r="G2327" s="8"/>
      <c r="H2327" s="8"/>
      <c r="I2327" s="8"/>
      <c r="J2327" s="8"/>
      <c r="K2327" s="8"/>
    </row>
    <row r="2328" spans="2:11" s="7" customFormat="1" x14ac:dyDescent="0.2">
      <c r="B2328" s="8"/>
      <c r="C2328" s="8"/>
      <c r="D2328" s="8"/>
      <c r="E2328" s="8"/>
      <c r="F2328" s="8"/>
      <c r="G2328" s="8"/>
      <c r="H2328" s="8"/>
      <c r="I2328" s="8"/>
      <c r="J2328" s="8"/>
      <c r="K2328" s="8"/>
    </row>
    <row r="2329" spans="2:11" s="7" customFormat="1" x14ac:dyDescent="0.2">
      <c r="B2329" s="8"/>
      <c r="C2329" s="8"/>
      <c r="D2329" s="8"/>
      <c r="E2329" s="8"/>
      <c r="F2329" s="8"/>
      <c r="G2329" s="8"/>
      <c r="H2329" s="8"/>
      <c r="I2329" s="8"/>
      <c r="J2329" s="8"/>
      <c r="K2329" s="8"/>
    </row>
    <row r="2330" spans="2:11" s="7" customFormat="1" x14ac:dyDescent="0.2">
      <c r="B2330" s="8"/>
      <c r="C2330" s="8"/>
      <c r="D2330" s="8"/>
      <c r="E2330" s="8"/>
      <c r="F2330" s="8"/>
      <c r="G2330" s="8"/>
      <c r="H2330" s="8"/>
      <c r="I2330" s="8"/>
      <c r="J2330" s="8"/>
      <c r="K2330" s="8"/>
    </row>
    <row r="2331" spans="2:11" s="7" customFormat="1" x14ac:dyDescent="0.2">
      <c r="B2331" s="8"/>
      <c r="C2331" s="8"/>
      <c r="D2331" s="8"/>
      <c r="E2331" s="8"/>
      <c r="F2331" s="8"/>
      <c r="G2331" s="8"/>
      <c r="H2331" s="8"/>
      <c r="I2331" s="8"/>
      <c r="J2331" s="8"/>
      <c r="K2331" s="8"/>
    </row>
    <row r="2332" spans="2:11" s="7" customFormat="1" x14ac:dyDescent="0.2">
      <c r="B2332" s="8"/>
      <c r="C2332" s="8"/>
      <c r="D2332" s="8"/>
      <c r="E2332" s="8"/>
      <c r="F2332" s="8"/>
      <c r="G2332" s="8"/>
      <c r="H2332" s="8"/>
      <c r="I2332" s="8"/>
      <c r="J2332" s="8"/>
      <c r="K2332" s="8"/>
    </row>
    <row r="2333" spans="2:11" s="7" customFormat="1" x14ac:dyDescent="0.2">
      <c r="B2333" s="8"/>
      <c r="C2333" s="8"/>
      <c r="D2333" s="8"/>
      <c r="E2333" s="8"/>
      <c r="F2333" s="8"/>
      <c r="G2333" s="8"/>
      <c r="H2333" s="8"/>
      <c r="I2333" s="8"/>
      <c r="J2333" s="8"/>
      <c r="K2333" s="8"/>
    </row>
    <row r="2334" spans="2:11" s="7" customFormat="1" x14ac:dyDescent="0.2">
      <c r="B2334" s="8"/>
      <c r="C2334" s="8"/>
      <c r="D2334" s="8"/>
      <c r="E2334" s="8"/>
      <c r="F2334" s="8"/>
      <c r="G2334" s="8"/>
      <c r="H2334" s="8"/>
      <c r="I2334" s="8"/>
      <c r="J2334" s="8"/>
      <c r="K2334" s="8"/>
    </row>
    <row r="2335" spans="2:11" s="7" customFormat="1" x14ac:dyDescent="0.2">
      <c r="B2335" s="8"/>
      <c r="C2335" s="8"/>
      <c r="D2335" s="8"/>
      <c r="E2335" s="8"/>
      <c r="F2335" s="8"/>
      <c r="G2335" s="8"/>
      <c r="H2335" s="8"/>
      <c r="I2335" s="8"/>
      <c r="J2335" s="8"/>
      <c r="K2335" s="8"/>
    </row>
    <row r="2336" spans="2:11" s="7" customFormat="1" x14ac:dyDescent="0.2">
      <c r="B2336" s="8"/>
      <c r="C2336" s="8"/>
      <c r="D2336" s="8"/>
      <c r="E2336" s="8"/>
      <c r="F2336" s="8"/>
      <c r="G2336" s="8"/>
      <c r="H2336" s="8"/>
      <c r="I2336" s="8"/>
      <c r="J2336" s="8"/>
      <c r="K2336" s="8"/>
    </row>
    <row r="2337" spans="2:11" s="7" customFormat="1" x14ac:dyDescent="0.2">
      <c r="B2337" s="8"/>
      <c r="C2337" s="8"/>
      <c r="D2337" s="8"/>
      <c r="E2337" s="8"/>
      <c r="F2337" s="8"/>
      <c r="G2337" s="8"/>
      <c r="H2337" s="8"/>
      <c r="I2337" s="8"/>
      <c r="J2337" s="8"/>
      <c r="K2337" s="8"/>
    </row>
    <row r="2338" spans="2:11" s="7" customFormat="1" x14ac:dyDescent="0.2">
      <c r="B2338" s="8"/>
      <c r="C2338" s="8"/>
      <c r="D2338" s="8"/>
      <c r="E2338" s="8"/>
      <c r="F2338" s="8"/>
      <c r="G2338" s="8"/>
      <c r="H2338" s="8"/>
      <c r="I2338" s="8"/>
      <c r="J2338" s="8"/>
      <c r="K2338" s="8"/>
    </row>
    <row r="2339" spans="2:11" s="7" customFormat="1" x14ac:dyDescent="0.2">
      <c r="B2339" s="8"/>
      <c r="C2339" s="8"/>
      <c r="D2339" s="8"/>
      <c r="E2339" s="8"/>
      <c r="F2339" s="8"/>
      <c r="G2339" s="8"/>
      <c r="H2339" s="8"/>
      <c r="I2339" s="8"/>
      <c r="J2339" s="8"/>
      <c r="K2339" s="8"/>
    </row>
    <row r="2340" spans="2:11" s="7" customFormat="1" x14ac:dyDescent="0.2">
      <c r="B2340" s="8"/>
      <c r="C2340" s="8"/>
      <c r="D2340" s="8"/>
      <c r="E2340" s="8"/>
      <c r="F2340" s="8"/>
      <c r="G2340" s="8"/>
      <c r="H2340" s="8"/>
      <c r="I2340" s="8"/>
      <c r="J2340" s="8"/>
      <c r="K2340" s="8"/>
    </row>
    <row r="2341" spans="2:11" s="7" customFormat="1" x14ac:dyDescent="0.2">
      <c r="B2341" s="8"/>
      <c r="C2341" s="8"/>
      <c r="D2341" s="8"/>
      <c r="E2341" s="8"/>
      <c r="F2341" s="8"/>
      <c r="G2341" s="8"/>
      <c r="H2341" s="8"/>
      <c r="I2341" s="8"/>
      <c r="J2341" s="8"/>
      <c r="K2341" s="8"/>
    </row>
    <row r="2342" spans="2:11" s="7" customFormat="1" x14ac:dyDescent="0.2">
      <c r="B2342" s="8"/>
      <c r="C2342" s="8"/>
      <c r="D2342" s="8"/>
      <c r="E2342" s="8"/>
      <c r="F2342" s="8"/>
      <c r="G2342" s="8"/>
      <c r="H2342" s="8"/>
      <c r="I2342" s="8"/>
      <c r="J2342" s="8"/>
      <c r="K2342" s="8"/>
    </row>
    <row r="2343" spans="2:11" s="7" customFormat="1" x14ac:dyDescent="0.2">
      <c r="B2343" s="8"/>
      <c r="C2343" s="8"/>
      <c r="D2343" s="8"/>
      <c r="E2343" s="8"/>
      <c r="F2343" s="8"/>
      <c r="G2343" s="8"/>
      <c r="H2343" s="8"/>
      <c r="I2343" s="8"/>
      <c r="J2343" s="8"/>
      <c r="K2343" s="8"/>
    </row>
    <row r="2344" spans="2:11" s="7" customFormat="1" x14ac:dyDescent="0.2">
      <c r="B2344" s="8"/>
      <c r="C2344" s="8"/>
      <c r="D2344" s="8"/>
      <c r="E2344" s="8"/>
      <c r="F2344" s="8"/>
      <c r="G2344" s="8"/>
      <c r="H2344" s="8"/>
      <c r="I2344" s="8"/>
      <c r="J2344" s="8"/>
      <c r="K2344" s="8"/>
    </row>
    <row r="2345" spans="2:11" s="7" customFormat="1" x14ac:dyDescent="0.2">
      <c r="B2345" s="8"/>
      <c r="C2345" s="8"/>
      <c r="D2345" s="8"/>
      <c r="E2345" s="8"/>
      <c r="F2345" s="8"/>
      <c r="G2345" s="8"/>
      <c r="H2345" s="8"/>
      <c r="I2345" s="8"/>
      <c r="J2345" s="8"/>
      <c r="K2345" s="8"/>
    </row>
    <row r="2346" spans="2:11" s="7" customFormat="1" x14ac:dyDescent="0.2">
      <c r="B2346" s="8"/>
      <c r="C2346" s="8"/>
      <c r="D2346" s="8"/>
      <c r="E2346" s="8"/>
      <c r="F2346" s="8"/>
      <c r="G2346" s="8"/>
      <c r="H2346" s="8"/>
      <c r="I2346" s="8"/>
      <c r="J2346" s="8"/>
      <c r="K2346" s="8"/>
    </row>
    <row r="2347" spans="2:11" s="7" customFormat="1" x14ac:dyDescent="0.2">
      <c r="B2347" s="8"/>
      <c r="C2347" s="8"/>
      <c r="D2347" s="8"/>
      <c r="E2347" s="8"/>
      <c r="F2347" s="8"/>
      <c r="G2347" s="8"/>
      <c r="H2347" s="8"/>
      <c r="I2347" s="8"/>
      <c r="J2347" s="8"/>
      <c r="K2347" s="8"/>
    </row>
    <row r="2348" spans="2:11" s="7" customFormat="1" x14ac:dyDescent="0.2">
      <c r="B2348" s="8"/>
      <c r="C2348" s="8"/>
      <c r="D2348" s="8"/>
      <c r="E2348" s="8"/>
      <c r="F2348" s="8"/>
      <c r="G2348" s="8"/>
      <c r="H2348" s="8"/>
      <c r="I2348" s="8"/>
      <c r="J2348" s="8"/>
      <c r="K2348" s="8"/>
    </row>
    <row r="2349" spans="2:11" s="7" customFormat="1" x14ac:dyDescent="0.2">
      <c r="B2349" s="8"/>
      <c r="C2349" s="8"/>
      <c r="D2349" s="8"/>
      <c r="E2349" s="8"/>
      <c r="F2349" s="8"/>
      <c r="G2349" s="8"/>
      <c r="H2349" s="8"/>
      <c r="I2349" s="8"/>
      <c r="J2349" s="8"/>
      <c r="K2349" s="8"/>
    </row>
    <row r="2350" spans="2:11" s="7" customFormat="1" x14ac:dyDescent="0.2">
      <c r="B2350" s="8"/>
      <c r="C2350" s="8"/>
      <c r="D2350" s="8"/>
      <c r="E2350" s="8"/>
      <c r="F2350" s="8"/>
      <c r="G2350" s="8"/>
      <c r="H2350" s="8"/>
      <c r="I2350" s="8"/>
      <c r="J2350" s="8"/>
      <c r="K2350" s="8"/>
    </row>
    <row r="2351" spans="2:11" s="7" customFormat="1" x14ac:dyDescent="0.2">
      <c r="B2351" s="8"/>
      <c r="C2351" s="8"/>
      <c r="D2351" s="8"/>
      <c r="E2351" s="8"/>
      <c r="F2351" s="8"/>
      <c r="G2351" s="8"/>
      <c r="H2351" s="8"/>
      <c r="I2351" s="8"/>
      <c r="J2351" s="8"/>
      <c r="K2351" s="8"/>
    </row>
    <row r="2352" spans="2:11" s="7" customFormat="1" x14ac:dyDescent="0.2">
      <c r="B2352" s="8"/>
      <c r="C2352" s="8"/>
      <c r="D2352" s="8"/>
      <c r="E2352" s="8"/>
      <c r="F2352" s="8"/>
      <c r="G2352" s="8"/>
      <c r="H2352" s="8"/>
      <c r="I2352" s="8"/>
      <c r="J2352" s="8"/>
      <c r="K2352" s="8"/>
    </row>
    <row r="2353" spans="2:11" s="7" customFormat="1" x14ac:dyDescent="0.2">
      <c r="B2353" s="8"/>
      <c r="C2353" s="8"/>
      <c r="D2353" s="8"/>
      <c r="E2353" s="8"/>
      <c r="F2353" s="8"/>
      <c r="G2353" s="8"/>
      <c r="H2353" s="8"/>
      <c r="I2353" s="8"/>
      <c r="J2353" s="8"/>
      <c r="K2353" s="8"/>
    </row>
    <row r="2354" spans="2:11" s="7" customFormat="1" x14ac:dyDescent="0.2">
      <c r="B2354" s="8"/>
      <c r="C2354" s="8"/>
      <c r="D2354" s="8"/>
      <c r="E2354" s="8"/>
      <c r="F2354" s="8"/>
      <c r="G2354" s="8"/>
      <c r="H2354" s="8"/>
      <c r="I2354" s="8"/>
      <c r="J2354" s="8"/>
      <c r="K2354" s="8"/>
    </row>
    <row r="2355" spans="2:11" s="7" customFormat="1" x14ac:dyDescent="0.2">
      <c r="B2355" s="8"/>
      <c r="C2355" s="8"/>
      <c r="D2355" s="8"/>
      <c r="E2355" s="8"/>
      <c r="F2355" s="8"/>
      <c r="G2355" s="8"/>
      <c r="H2355" s="8"/>
      <c r="I2355" s="8"/>
      <c r="J2355" s="8"/>
      <c r="K2355" s="8"/>
    </row>
    <row r="2356" spans="2:11" s="7" customFormat="1" x14ac:dyDescent="0.2">
      <c r="B2356" s="8"/>
      <c r="C2356" s="8"/>
      <c r="D2356" s="8"/>
      <c r="E2356" s="8"/>
      <c r="F2356" s="8"/>
      <c r="G2356" s="8"/>
      <c r="H2356" s="8"/>
      <c r="I2356" s="8"/>
      <c r="J2356" s="8"/>
      <c r="K2356" s="8"/>
    </row>
    <row r="2357" spans="2:11" s="7" customFormat="1" x14ac:dyDescent="0.2">
      <c r="B2357" s="8"/>
      <c r="C2357" s="8"/>
      <c r="D2357" s="8"/>
      <c r="E2357" s="8"/>
      <c r="F2357" s="8"/>
      <c r="G2357" s="8"/>
      <c r="H2357" s="8"/>
      <c r="I2357" s="8"/>
      <c r="J2357" s="8"/>
      <c r="K2357" s="8"/>
    </row>
    <row r="2358" spans="2:11" s="7" customFormat="1" x14ac:dyDescent="0.2">
      <c r="B2358" s="8"/>
      <c r="C2358" s="8"/>
      <c r="D2358" s="8"/>
      <c r="E2358" s="8"/>
      <c r="F2358" s="8"/>
      <c r="G2358" s="8"/>
      <c r="H2358" s="8"/>
      <c r="I2358" s="8"/>
      <c r="J2358" s="8"/>
      <c r="K2358" s="8"/>
    </row>
    <row r="2359" spans="2:11" s="7" customFormat="1" x14ac:dyDescent="0.2">
      <c r="B2359" s="8"/>
      <c r="C2359" s="8"/>
      <c r="D2359" s="8"/>
      <c r="E2359" s="8"/>
      <c r="F2359" s="8"/>
      <c r="G2359" s="8"/>
      <c r="H2359" s="8"/>
      <c r="I2359" s="8"/>
      <c r="J2359" s="8"/>
      <c r="K2359" s="8"/>
    </row>
    <row r="2360" spans="2:11" s="7" customFormat="1" x14ac:dyDescent="0.2">
      <c r="B2360" s="8"/>
      <c r="C2360" s="8"/>
      <c r="D2360" s="8"/>
      <c r="E2360" s="8"/>
      <c r="F2360" s="8"/>
      <c r="G2360" s="8"/>
      <c r="H2360" s="8"/>
      <c r="I2360" s="8"/>
      <c r="J2360" s="8"/>
      <c r="K2360" s="8"/>
    </row>
    <row r="2361" spans="2:11" s="7" customFormat="1" x14ac:dyDescent="0.2">
      <c r="B2361" s="8"/>
      <c r="C2361" s="8"/>
      <c r="D2361" s="8"/>
      <c r="E2361" s="8"/>
      <c r="F2361" s="8"/>
      <c r="G2361" s="8"/>
      <c r="H2361" s="8"/>
      <c r="I2361" s="8"/>
      <c r="J2361" s="8"/>
      <c r="K2361" s="8"/>
    </row>
    <row r="2362" spans="2:11" s="7" customFormat="1" x14ac:dyDescent="0.2">
      <c r="B2362" s="8"/>
      <c r="C2362" s="8"/>
      <c r="D2362" s="8"/>
      <c r="E2362" s="8"/>
      <c r="F2362" s="8"/>
      <c r="G2362" s="8"/>
      <c r="H2362" s="8"/>
      <c r="I2362" s="8"/>
      <c r="J2362" s="8"/>
      <c r="K2362" s="8"/>
    </row>
    <row r="2363" spans="2:11" s="7" customFormat="1" x14ac:dyDescent="0.2">
      <c r="B2363" s="8"/>
      <c r="C2363" s="8"/>
      <c r="D2363" s="8"/>
      <c r="E2363" s="8"/>
      <c r="F2363" s="8"/>
      <c r="G2363" s="8"/>
      <c r="H2363" s="8"/>
      <c r="I2363" s="8"/>
      <c r="J2363" s="8"/>
      <c r="K2363" s="8"/>
    </row>
    <row r="2364" spans="2:11" s="7" customFormat="1" x14ac:dyDescent="0.2">
      <c r="B2364" s="8"/>
      <c r="C2364" s="8"/>
      <c r="D2364" s="8"/>
      <c r="E2364" s="8"/>
      <c r="F2364" s="8"/>
      <c r="G2364" s="8"/>
      <c r="H2364" s="8"/>
      <c r="I2364" s="8"/>
      <c r="J2364" s="8"/>
      <c r="K2364" s="8"/>
    </row>
    <row r="2365" spans="2:11" s="7" customFormat="1" x14ac:dyDescent="0.2">
      <c r="B2365" s="8"/>
      <c r="C2365" s="8"/>
      <c r="D2365" s="8"/>
      <c r="E2365" s="8"/>
      <c r="F2365" s="8"/>
      <c r="G2365" s="8"/>
      <c r="H2365" s="8"/>
      <c r="I2365" s="8"/>
      <c r="J2365" s="8"/>
      <c r="K2365" s="8"/>
    </row>
    <row r="2366" spans="2:11" s="7" customFormat="1" x14ac:dyDescent="0.2">
      <c r="B2366" s="8"/>
      <c r="C2366" s="8"/>
      <c r="D2366" s="8"/>
      <c r="E2366" s="8"/>
      <c r="F2366" s="8"/>
      <c r="G2366" s="8"/>
      <c r="H2366" s="8"/>
      <c r="I2366" s="8"/>
      <c r="J2366" s="8"/>
      <c r="K2366" s="8"/>
    </row>
    <row r="2367" spans="2:11" s="7" customFormat="1" x14ac:dyDescent="0.2">
      <c r="B2367" s="8"/>
      <c r="C2367" s="8"/>
      <c r="D2367" s="8"/>
      <c r="E2367" s="8"/>
      <c r="F2367" s="8"/>
      <c r="G2367" s="8"/>
      <c r="H2367" s="8"/>
      <c r="I2367" s="8"/>
      <c r="J2367" s="8"/>
      <c r="K2367" s="8"/>
    </row>
    <row r="2368" spans="2:11" s="7" customFormat="1" x14ac:dyDescent="0.2">
      <c r="B2368" s="8"/>
      <c r="C2368" s="8"/>
      <c r="D2368" s="8"/>
      <c r="E2368" s="8"/>
      <c r="F2368" s="8"/>
      <c r="G2368" s="8"/>
      <c r="H2368" s="8"/>
      <c r="I2368" s="8"/>
      <c r="J2368" s="8"/>
      <c r="K2368" s="8"/>
    </row>
    <row r="2369" spans="2:11" s="7" customFormat="1" x14ac:dyDescent="0.2">
      <c r="B2369" s="8"/>
      <c r="C2369" s="8"/>
      <c r="D2369" s="8"/>
      <c r="E2369" s="8"/>
      <c r="F2369" s="8"/>
      <c r="G2369" s="8"/>
      <c r="H2369" s="8"/>
      <c r="I2369" s="8"/>
      <c r="J2369" s="8"/>
      <c r="K2369" s="8"/>
    </row>
    <row r="2370" spans="2:11" s="7" customFormat="1" x14ac:dyDescent="0.2">
      <c r="B2370" s="8"/>
      <c r="C2370" s="8"/>
      <c r="D2370" s="8"/>
      <c r="E2370" s="8"/>
      <c r="F2370" s="8"/>
      <c r="G2370" s="8"/>
      <c r="H2370" s="8"/>
      <c r="I2370" s="8"/>
      <c r="J2370" s="8"/>
      <c r="K2370" s="8"/>
    </row>
    <row r="2371" spans="2:11" s="7" customFormat="1" x14ac:dyDescent="0.2">
      <c r="B2371" s="8"/>
      <c r="C2371" s="8"/>
      <c r="D2371" s="8"/>
      <c r="E2371" s="8"/>
      <c r="F2371" s="8"/>
      <c r="G2371" s="8"/>
      <c r="H2371" s="8"/>
      <c r="I2371" s="8"/>
      <c r="J2371" s="8"/>
      <c r="K2371" s="8"/>
    </row>
    <row r="2372" spans="2:11" s="7" customFormat="1" x14ac:dyDescent="0.2">
      <c r="B2372" s="8"/>
      <c r="C2372" s="8"/>
      <c r="D2372" s="8"/>
      <c r="E2372" s="8"/>
      <c r="F2372" s="8"/>
      <c r="G2372" s="8"/>
      <c r="H2372" s="8"/>
      <c r="I2372" s="8"/>
      <c r="J2372" s="8"/>
      <c r="K2372" s="8"/>
    </row>
    <row r="2373" spans="2:11" s="7" customFormat="1" x14ac:dyDescent="0.2">
      <c r="B2373" s="8"/>
      <c r="C2373" s="8"/>
      <c r="D2373" s="8"/>
      <c r="E2373" s="8"/>
      <c r="F2373" s="8"/>
      <c r="G2373" s="8"/>
      <c r="H2373" s="8"/>
      <c r="I2373" s="8"/>
      <c r="J2373" s="8"/>
      <c r="K2373" s="8"/>
    </row>
    <row r="2374" spans="2:11" s="7" customFormat="1" x14ac:dyDescent="0.2">
      <c r="B2374" s="8"/>
      <c r="C2374" s="8"/>
      <c r="D2374" s="8"/>
      <c r="E2374" s="8"/>
      <c r="F2374" s="8"/>
      <c r="G2374" s="8"/>
      <c r="H2374" s="8"/>
      <c r="I2374" s="8"/>
      <c r="J2374" s="8"/>
      <c r="K2374" s="8"/>
    </row>
    <row r="2375" spans="2:11" s="7" customFormat="1" x14ac:dyDescent="0.2">
      <c r="B2375" s="8"/>
      <c r="C2375" s="8"/>
      <c r="D2375" s="8"/>
      <c r="E2375" s="8"/>
      <c r="F2375" s="8"/>
      <c r="G2375" s="8"/>
      <c r="H2375" s="8"/>
      <c r="I2375" s="8"/>
      <c r="J2375" s="8"/>
      <c r="K2375" s="8"/>
    </row>
    <row r="2376" spans="2:11" s="7" customFormat="1" x14ac:dyDescent="0.2">
      <c r="B2376" s="8"/>
      <c r="C2376" s="8"/>
      <c r="D2376" s="8"/>
      <c r="E2376" s="8"/>
      <c r="F2376" s="8"/>
      <c r="G2376" s="8"/>
      <c r="H2376" s="8"/>
      <c r="I2376" s="8"/>
      <c r="J2376" s="8"/>
      <c r="K2376" s="8"/>
    </row>
    <row r="2377" spans="2:11" s="7" customFormat="1" x14ac:dyDescent="0.2">
      <c r="B2377" s="8"/>
      <c r="C2377" s="8"/>
      <c r="D2377" s="8"/>
      <c r="E2377" s="8"/>
      <c r="F2377" s="8"/>
      <c r="G2377" s="8"/>
      <c r="H2377" s="8"/>
      <c r="I2377" s="8"/>
      <c r="J2377" s="8"/>
      <c r="K2377" s="8"/>
    </row>
    <row r="2378" spans="2:11" s="7" customFormat="1" x14ac:dyDescent="0.2">
      <c r="B2378" s="8"/>
      <c r="C2378" s="8"/>
      <c r="D2378" s="8"/>
      <c r="E2378" s="8"/>
      <c r="F2378" s="8"/>
      <c r="G2378" s="8"/>
      <c r="H2378" s="8"/>
      <c r="I2378" s="8"/>
      <c r="J2378" s="8"/>
      <c r="K2378" s="8"/>
    </row>
    <row r="2379" spans="2:11" s="7" customFormat="1" x14ac:dyDescent="0.2">
      <c r="B2379" s="8"/>
      <c r="C2379" s="8"/>
      <c r="D2379" s="8"/>
      <c r="E2379" s="8"/>
      <c r="F2379" s="8"/>
      <c r="G2379" s="8"/>
      <c r="H2379" s="8"/>
      <c r="I2379" s="8"/>
      <c r="J2379" s="8"/>
      <c r="K2379" s="8"/>
    </row>
    <row r="2380" spans="2:11" s="7" customFormat="1" x14ac:dyDescent="0.2">
      <c r="B2380" s="8"/>
      <c r="C2380" s="8"/>
      <c r="D2380" s="8"/>
      <c r="E2380" s="8"/>
      <c r="F2380" s="8"/>
      <c r="G2380" s="8"/>
      <c r="H2380" s="8"/>
      <c r="I2380" s="8"/>
      <c r="J2380" s="8"/>
      <c r="K2380" s="8"/>
    </row>
    <row r="2381" spans="2:11" s="7" customFormat="1" x14ac:dyDescent="0.2">
      <c r="B2381" s="8"/>
      <c r="C2381" s="8"/>
      <c r="D2381" s="8"/>
      <c r="E2381" s="8"/>
      <c r="F2381" s="8"/>
      <c r="G2381" s="8"/>
      <c r="H2381" s="8"/>
      <c r="I2381" s="8"/>
      <c r="J2381" s="8"/>
      <c r="K2381" s="8"/>
    </row>
    <row r="2382" spans="2:11" s="7" customFormat="1" x14ac:dyDescent="0.2">
      <c r="B2382" s="8"/>
      <c r="C2382" s="8"/>
      <c r="D2382" s="8"/>
      <c r="E2382" s="8"/>
      <c r="F2382" s="8"/>
      <c r="G2382" s="8"/>
      <c r="H2382" s="8"/>
      <c r="I2382" s="8"/>
      <c r="J2382" s="8"/>
      <c r="K2382" s="8"/>
    </row>
    <row r="2383" spans="2:11" s="7" customFormat="1" x14ac:dyDescent="0.2">
      <c r="B2383" s="8"/>
      <c r="C2383" s="8"/>
      <c r="D2383" s="8"/>
      <c r="E2383" s="8"/>
      <c r="F2383" s="8"/>
      <c r="G2383" s="8"/>
      <c r="H2383" s="8"/>
      <c r="I2383" s="8"/>
      <c r="J2383" s="8"/>
      <c r="K2383" s="8"/>
    </row>
    <row r="2384" spans="2:11" s="7" customFormat="1" x14ac:dyDescent="0.2">
      <c r="B2384" s="8"/>
      <c r="C2384" s="8"/>
      <c r="D2384" s="8"/>
      <c r="E2384" s="8"/>
      <c r="F2384" s="8"/>
      <c r="G2384" s="8"/>
      <c r="H2384" s="8"/>
      <c r="I2384" s="8"/>
      <c r="J2384" s="8"/>
      <c r="K2384" s="8"/>
    </row>
    <row r="2385" spans="2:11" s="7" customFormat="1" x14ac:dyDescent="0.2">
      <c r="B2385" s="8"/>
      <c r="C2385" s="8"/>
      <c r="D2385" s="8"/>
      <c r="E2385" s="8"/>
      <c r="F2385" s="8"/>
      <c r="G2385" s="8"/>
      <c r="H2385" s="8"/>
      <c r="I2385" s="8"/>
      <c r="J2385" s="8"/>
      <c r="K2385" s="8"/>
    </row>
    <row r="2386" spans="2:11" s="7" customFormat="1" x14ac:dyDescent="0.2">
      <c r="B2386" s="8"/>
      <c r="C2386" s="8"/>
      <c r="D2386" s="8"/>
      <c r="E2386" s="8"/>
      <c r="F2386" s="8"/>
      <c r="G2386" s="8"/>
      <c r="H2386" s="8"/>
      <c r="I2386" s="8"/>
      <c r="J2386" s="8"/>
      <c r="K2386" s="8"/>
    </row>
    <row r="2387" spans="2:11" s="7" customFormat="1" x14ac:dyDescent="0.2">
      <c r="B2387" s="8"/>
      <c r="C2387" s="8"/>
      <c r="D2387" s="8"/>
      <c r="E2387" s="8"/>
      <c r="F2387" s="8"/>
      <c r="G2387" s="8"/>
      <c r="H2387" s="8"/>
      <c r="I2387" s="8"/>
      <c r="J2387" s="8"/>
      <c r="K2387" s="8"/>
    </row>
    <row r="2388" spans="2:11" s="7" customFormat="1" x14ac:dyDescent="0.2">
      <c r="B2388" s="8"/>
      <c r="C2388" s="8"/>
      <c r="D2388" s="8"/>
      <c r="E2388" s="8"/>
      <c r="F2388" s="8"/>
      <c r="G2388" s="8"/>
      <c r="H2388" s="8"/>
      <c r="I2388" s="8"/>
      <c r="J2388" s="8"/>
      <c r="K2388" s="8"/>
    </row>
    <row r="2389" spans="2:11" s="7" customFormat="1" x14ac:dyDescent="0.2">
      <c r="B2389" s="8"/>
      <c r="C2389" s="8"/>
      <c r="D2389" s="8"/>
      <c r="E2389" s="8"/>
      <c r="F2389" s="8"/>
      <c r="G2389" s="8"/>
      <c r="H2389" s="8"/>
      <c r="I2389" s="8"/>
      <c r="J2389" s="8"/>
      <c r="K2389" s="8"/>
    </row>
    <row r="2390" spans="2:11" s="7" customFormat="1" x14ac:dyDescent="0.2">
      <c r="B2390" s="8"/>
      <c r="C2390" s="8"/>
      <c r="D2390" s="8"/>
      <c r="E2390" s="8"/>
      <c r="F2390" s="8"/>
      <c r="G2390" s="8"/>
      <c r="H2390" s="8"/>
      <c r="I2390" s="8"/>
      <c r="J2390" s="8"/>
      <c r="K2390" s="8"/>
    </row>
    <row r="2391" spans="2:11" s="7" customFormat="1" x14ac:dyDescent="0.2">
      <c r="B2391" s="8"/>
      <c r="C2391" s="8"/>
      <c r="D2391" s="8"/>
      <c r="E2391" s="8"/>
      <c r="F2391" s="8"/>
      <c r="G2391" s="8"/>
      <c r="H2391" s="8"/>
      <c r="I2391" s="8"/>
      <c r="J2391" s="8"/>
      <c r="K2391" s="8"/>
    </row>
    <row r="2392" spans="2:11" s="7" customFormat="1" x14ac:dyDescent="0.2">
      <c r="B2392" s="8"/>
      <c r="C2392" s="8"/>
      <c r="D2392" s="8"/>
      <c r="E2392" s="8"/>
      <c r="F2392" s="8"/>
      <c r="G2392" s="8"/>
      <c r="H2392" s="8"/>
      <c r="I2392" s="8"/>
      <c r="J2392" s="8"/>
      <c r="K2392" s="8"/>
    </row>
    <row r="2393" spans="2:11" s="7" customFormat="1" x14ac:dyDescent="0.2">
      <c r="B2393" s="8"/>
      <c r="C2393" s="8"/>
      <c r="D2393" s="8"/>
      <c r="E2393" s="8"/>
      <c r="F2393" s="8"/>
      <c r="G2393" s="8"/>
      <c r="H2393" s="8"/>
      <c r="I2393" s="8"/>
      <c r="J2393" s="8"/>
      <c r="K2393" s="8"/>
    </row>
    <row r="2394" spans="2:11" s="7" customFormat="1" x14ac:dyDescent="0.2">
      <c r="B2394" s="8"/>
      <c r="C2394" s="8"/>
      <c r="D2394" s="8"/>
      <c r="E2394" s="8"/>
      <c r="F2394" s="8"/>
      <c r="G2394" s="8"/>
      <c r="H2394" s="8"/>
      <c r="I2394" s="8"/>
      <c r="J2394" s="8"/>
      <c r="K2394" s="8"/>
    </row>
    <row r="2395" spans="2:11" s="7" customFormat="1" x14ac:dyDescent="0.2">
      <c r="B2395" s="8"/>
      <c r="C2395" s="8"/>
      <c r="D2395" s="8"/>
      <c r="E2395" s="8"/>
      <c r="F2395" s="8"/>
      <c r="G2395" s="8"/>
      <c r="H2395" s="8"/>
      <c r="I2395" s="8"/>
      <c r="J2395" s="8"/>
      <c r="K2395" s="8"/>
    </row>
    <row r="2396" spans="2:11" s="7" customFormat="1" x14ac:dyDescent="0.2">
      <c r="B2396" s="8"/>
      <c r="C2396" s="8"/>
      <c r="D2396" s="8"/>
      <c r="E2396" s="8"/>
      <c r="F2396" s="8"/>
      <c r="G2396" s="8"/>
      <c r="H2396" s="8"/>
      <c r="I2396" s="8"/>
      <c r="J2396" s="8"/>
      <c r="K2396" s="8"/>
    </row>
    <row r="2397" spans="2:11" s="7" customFormat="1" x14ac:dyDescent="0.2">
      <c r="B2397" s="8"/>
      <c r="C2397" s="8"/>
      <c r="D2397" s="8"/>
      <c r="E2397" s="8"/>
      <c r="F2397" s="8"/>
      <c r="G2397" s="8"/>
      <c r="H2397" s="8"/>
      <c r="I2397" s="8"/>
      <c r="J2397" s="8"/>
      <c r="K2397" s="8"/>
    </row>
    <row r="2398" spans="2:11" s="7" customFormat="1" x14ac:dyDescent="0.2">
      <c r="B2398" s="8"/>
      <c r="C2398" s="8"/>
      <c r="D2398" s="8"/>
      <c r="E2398" s="8"/>
      <c r="F2398" s="8"/>
      <c r="G2398" s="8"/>
      <c r="H2398" s="8"/>
      <c r="I2398" s="8"/>
      <c r="J2398" s="8"/>
      <c r="K2398" s="8"/>
    </row>
    <row r="2399" spans="2:11" s="7" customFormat="1" x14ac:dyDescent="0.2">
      <c r="B2399" s="8"/>
      <c r="C2399" s="8"/>
      <c r="D2399" s="8"/>
      <c r="E2399" s="8"/>
      <c r="F2399" s="8"/>
      <c r="G2399" s="8"/>
      <c r="H2399" s="8"/>
      <c r="I2399" s="8"/>
      <c r="J2399" s="8"/>
      <c r="K2399" s="8"/>
    </row>
    <row r="2400" spans="2:11" s="7" customFormat="1" x14ac:dyDescent="0.2">
      <c r="B2400" s="8"/>
      <c r="C2400" s="8"/>
      <c r="D2400" s="8"/>
      <c r="E2400" s="8"/>
      <c r="F2400" s="8"/>
      <c r="G2400" s="8"/>
      <c r="H2400" s="8"/>
      <c r="I2400" s="8"/>
      <c r="J2400" s="8"/>
      <c r="K2400" s="8"/>
    </row>
    <row r="2401" spans="2:11" s="7" customFormat="1" x14ac:dyDescent="0.2">
      <c r="B2401" s="8"/>
      <c r="C2401" s="8"/>
      <c r="D2401" s="8"/>
      <c r="E2401" s="8"/>
      <c r="F2401" s="8"/>
      <c r="G2401" s="8"/>
      <c r="H2401" s="8"/>
      <c r="I2401" s="8"/>
      <c r="J2401" s="8"/>
      <c r="K2401" s="8"/>
    </row>
    <row r="2402" spans="2:11" s="7" customFormat="1" x14ac:dyDescent="0.2">
      <c r="B2402" s="8"/>
      <c r="C2402" s="8"/>
      <c r="D2402" s="8"/>
      <c r="E2402" s="8"/>
      <c r="F2402" s="8"/>
      <c r="G2402" s="8"/>
      <c r="H2402" s="8"/>
      <c r="I2402" s="8"/>
      <c r="J2402" s="8"/>
      <c r="K2402" s="8"/>
    </row>
    <row r="2403" spans="2:11" s="7" customFormat="1" x14ac:dyDescent="0.2">
      <c r="B2403" s="8"/>
      <c r="C2403" s="8"/>
      <c r="D2403" s="8"/>
      <c r="E2403" s="8"/>
      <c r="F2403" s="8"/>
      <c r="G2403" s="8"/>
      <c r="H2403" s="8"/>
      <c r="I2403" s="8"/>
      <c r="J2403" s="8"/>
      <c r="K2403" s="8"/>
    </row>
    <row r="2404" spans="2:11" s="7" customFormat="1" x14ac:dyDescent="0.2">
      <c r="B2404" s="8"/>
      <c r="C2404" s="8"/>
      <c r="D2404" s="8"/>
      <c r="E2404" s="8"/>
      <c r="F2404" s="8"/>
      <c r="G2404" s="8"/>
      <c r="H2404" s="8"/>
      <c r="I2404" s="8"/>
      <c r="J2404" s="8"/>
      <c r="K2404" s="8"/>
    </row>
    <row r="2405" spans="2:11" s="7" customFormat="1" x14ac:dyDescent="0.2">
      <c r="B2405" s="8"/>
      <c r="C2405" s="8"/>
      <c r="D2405" s="8"/>
      <c r="E2405" s="8"/>
      <c r="F2405" s="8"/>
      <c r="G2405" s="8"/>
      <c r="H2405" s="8"/>
      <c r="I2405" s="8"/>
      <c r="J2405" s="8"/>
      <c r="K2405" s="8"/>
    </row>
    <row r="2406" spans="2:11" s="7" customFormat="1" x14ac:dyDescent="0.2">
      <c r="B2406" s="8"/>
      <c r="C2406" s="8"/>
      <c r="D2406" s="8"/>
      <c r="E2406" s="8"/>
      <c r="F2406" s="8"/>
      <c r="G2406" s="8"/>
      <c r="H2406" s="8"/>
      <c r="I2406" s="8"/>
      <c r="J2406" s="8"/>
      <c r="K2406" s="8"/>
    </row>
    <row r="2407" spans="2:11" s="7" customFormat="1" x14ac:dyDescent="0.2">
      <c r="B2407" s="8"/>
      <c r="C2407" s="8"/>
      <c r="D2407" s="8"/>
      <c r="E2407" s="8"/>
      <c r="F2407" s="8"/>
      <c r="G2407" s="8"/>
      <c r="H2407" s="8"/>
      <c r="I2407" s="8"/>
      <c r="J2407" s="8"/>
      <c r="K2407" s="8"/>
    </row>
    <row r="2408" spans="2:11" s="7" customFormat="1" x14ac:dyDescent="0.2">
      <c r="B2408" s="8"/>
      <c r="C2408" s="8"/>
      <c r="D2408" s="8"/>
      <c r="E2408" s="8"/>
      <c r="F2408" s="8"/>
      <c r="G2408" s="8"/>
      <c r="H2408" s="8"/>
      <c r="I2408" s="8"/>
      <c r="J2408" s="8"/>
      <c r="K2408" s="8"/>
    </row>
    <row r="2409" spans="2:11" s="7" customFormat="1" x14ac:dyDescent="0.2">
      <c r="B2409" s="8"/>
      <c r="C2409" s="8"/>
      <c r="D2409" s="8"/>
      <c r="E2409" s="8"/>
      <c r="F2409" s="8"/>
      <c r="G2409" s="8"/>
      <c r="H2409" s="8"/>
      <c r="I2409" s="8"/>
      <c r="J2409" s="8"/>
      <c r="K2409" s="8"/>
    </row>
    <row r="2410" spans="2:11" s="7" customFormat="1" x14ac:dyDescent="0.2">
      <c r="B2410" s="8"/>
      <c r="C2410" s="8"/>
      <c r="D2410" s="8"/>
      <c r="E2410" s="8"/>
      <c r="F2410" s="8"/>
      <c r="G2410" s="8"/>
      <c r="H2410" s="8"/>
      <c r="I2410" s="8"/>
      <c r="J2410" s="8"/>
      <c r="K2410" s="8"/>
    </row>
    <row r="2411" spans="2:11" s="7" customFormat="1" x14ac:dyDescent="0.2">
      <c r="B2411" s="8"/>
      <c r="C2411" s="8"/>
      <c r="D2411" s="8"/>
      <c r="E2411" s="8"/>
      <c r="F2411" s="8"/>
      <c r="G2411" s="8"/>
      <c r="H2411" s="8"/>
      <c r="I2411" s="8"/>
      <c r="J2411" s="8"/>
      <c r="K2411" s="8"/>
    </row>
    <row r="2412" spans="2:11" s="7" customFormat="1" x14ac:dyDescent="0.2">
      <c r="B2412" s="8"/>
      <c r="C2412" s="8"/>
      <c r="D2412" s="8"/>
      <c r="E2412" s="8"/>
      <c r="F2412" s="8"/>
      <c r="G2412" s="8"/>
      <c r="H2412" s="8"/>
      <c r="I2412" s="8"/>
      <c r="J2412" s="8"/>
      <c r="K2412" s="8"/>
    </row>
    <row r="2413" spans="2:11" s="7" customFormat="1" x14ac:dyDescent="0.2">
      <c r="B2413" s="8"/>
      <c r="C2413" s="8"/>
      <c r="D2413" s="8"/>
      <c r="E2413" s="8"/>
      <c r="F2413" s="8"/>
      <c r="G2413" s="8"/>
      <c r="H2413" s="8"/>
      <c r="I2413" s="8"/>
      <c r="J2413" s="8"/>
      <c r="K2413" s="8"/>
    </row>
    <row r="2414" spans="2:11" s="7" customFormat="1" x14ac:dyDescent="0.2">
      <c r="B2414" s="8"/>
      <c r="C2414" s="8"/>
      <c r="D2414" s="8"/>
      <c r="E2414" s="8"/>
      <c r="F2414" s="8"/>
      <c r="G2414" s="8"/>
      <c r="H2414" s="8"/>
      <c r="I2414" s="8"/>
      <c r="J2414" s="8"/>
      <c r="K2414" s="8"/>
    </row>
    <row r="2415" spans="2:11" s="7" customFormat="1" x14ac:dyDescent="0.2">
      <c r="B2415" s="8"/>
      <c r="C2415" s="8"/>
      <c r="D2415" s="8"/>
      <c r="E2415" s="8"/>
      <c r="F2415" s="8"/>
      <c r="G2415" s="8"/>
      <c r="H2415" s="8"/>
      <c r="I2415" s="8"/>
      <c r="J2415" s="8"/>
      <c r="K2415" s="8"/>
    </row>
    <row r="2416" spans="2:11" s="7" customFormat="1" x14ac:dyDescent="0.2">
      <c r="B2416" s="8"/>
      <c r="C2416" s="8"/>
      <c r="D2416" s="8"/>
      <c r="E2416" s="8"/>
      <c r="F2416" s="8"/>
      <c r="G2416" s="8"/>
      <c r="H2416" s="8"/>
      <c r="I2416" s="8"/>
      <c r="J2416" s="8"/>
      <c r="K2416" s="8"/>
    </row>
    <row r="2417" spans="2:11" s="7" customFormat="1" x14ac:dyDescent="0.2">
      <c r="B2417" s="8"/>
      <c r="C2417" s="8"/>
      <c r="D2417" s="8"/>
      <c r="E2417" s="8"/>
      <c r="F2417" s="8"/>
      <c r="G2417" s="8"/>
      <c r="H2417" s="8"/>
      <c r="I2417" s="8"/>
      <c r="J2417" s="8"/>
      <c r="K2417" s="8"/>
    </row>
    <row r="2418" spans="2:11" s="7" customFormat="1" x14ac:dyDescent="0.2">
      <c r="B2418" s="8"/>
      <c r="C2418" s="8"/>
      <c r="D2418" s="8"/>
      <c r="E2418" s="8"/>
      <c r="F2418" s="8"/>
      <c r="G2418" s="8"/>
      <c r="H2418" s="8"/>
      <c r="I2418" s="8"/>
      <c r="J2418" s="8"/>
      <c r="K2418" s="8"/>
    </row>
    <row r="2419" spans="2:11" s="7" customFormat="1" x14ac:dyDescent="0.2">
      <c r="B2419" s="8"/>
      <c r="C2419" s="8"/>
      <c r="D2419" s="8"/>
      <c r="E2419" s="8"/>
      <c r="F2419" s="8"/>
      <c r="G2419" s="8"/>
      <c r="H2419" s="8"/>
      <c r="I2419" s="8"/>
      <c r="J2419" s="8"/>
      <c r="K2419" s="8"/>
    </row>
    <row r="2420" spans="2:11" s="7" customFormat="1" x14ac:dyDescent="0.2">
      <c r="B2420" s="8"/>
      <c r="C2420" s="8"/>
      <c r="D2420" s="8"/>
      <c r="E2420" s="8"/>
      <c r="F2420" s="8"/>
      <c r="G2420" s="8"/>
      <c r="H2420" s="8"/>
      <c r="I2420" s="8"/>
      <c r="J2420" s="8"/>
      <c r="K2420" s="8"/>
    </row>
    <row r="2421" spans="2:11" s="7" customFormat="1" x14ac:dyDescent="0.2">
      <c r="B2421" s="8"/>
      <c r="C2421" s="8"/>
      <c r="D2421" s="8"/>
      <c r="E2421" s="8"/>
      <c r="F2421" s="8"/>
      <c r="G2421" s="8"/>
      <c r="H2421" s="8"/>
      <c r="I2421" s="8"/>
      <c r="J2421" s="8"/>
      <c r="K2421" s="8"/>
    </row>
    <row r="2422" spans="2:11" s="7" customFormat="1" x14ac:dyDescent="0.2">
      <c r="B2422" s="8"/>
      <c r="C2422" s="8"/>
      <c r="D2422" s="8"/>
      <c r="E2422" s="8"/>
      <c r="F2422" s="8"/>
      <c r="G2422" s="8"/>
      <c r="H2422" s="8"/>
      <c r="I2422" s="8"/>
      <c r="J2422" s="8"/>
      <c r="K2422" s="8"/>
    </row>
    <row r="2423" spans="2:11" s="7" customFormat="1" x14ac:dyDescent="0.2">
      <c r="B2423" s="8"/>
      <c r="C2423" s="8"/>
      <c r="D2423" s="8"/>
      <c r="E2423" s="8"/>
      <c r="F2423" s="8"/>
      <c r="G2423" s="8"/>
      <c r="H2423" s="8"/>
      <c r="I2423" s="8"/>
      <c r="J2423" s="8"/>
      <c r="K2423" s="8"/>
    </row>
    <row r="2424" spans="2:11" s="7" customFormat="1" x14ac:dyDescent="0.2">
      <c r="B2424" s="8"/>
      <c r="C2424" s="8"/>
      <c r="D2424" s="8"/>
      <c r="E2424" s="8"/>
      <c r="F2424" s="8"/>
      <c r="G2424" s="8"/>
      <c r="H2424" s="8"/>
      <c r="I2424" s="8"/>
      <c r="J2424" s="8"/>
      <c r="K2424" s="8"/>
    </row>
    <row r="2425" spans="2:11" s="7" customFormat="1" x14ac:dyDescent="0.2">
      <c r="B2425" s="8"/>
      <c r="C2425" s="8"/>
      <c r="D2425" s="8"/>
      <c r="E2425" s="8"/>
      <c r="F2425" s="8"/>
      <c r="G2425" s="8"/>
      <c r="H2425" s="8"/>
      <c r="I2425" s="8"/>
      <c r="J2425" s="8"/>
      <c r="K2425" s="8"/>
    </row>
    <row r="2426" spans="2:11" s="7" customFormat="1" x14ac:dyDescent="0.2">
      <c r="B2426" s="8"/>
      <c r="C2426" s="8"/>
      <c r="D2426" s="8"/>
      <c r="E2426" s="8"/>
      <c r="F2426" s="8"/>
      <c r="G2426" s="8"/>
      <c r="H2426" s="8"/>
      <c r="I2426" s="8"/>
      <c r="J2426" s="8"/>
      <c r="K2426" s="8"/>
    </row>
    <row r="2427" spans="2:11" s="7" customFormat="1" x14ac:dyDescent="0.2">
      <c r="B2427" s="8"/>
      <c r="C2427" s="8"/>
      <c r="D2427" s="8"/>
      <c r="E2427" s="8"/>
      <c r="F2427" s="8"/>
      <c r="G2427" s="8"/>
      <c r="H2427" s="8"/>
      <c r="I2427" s="8"/>
      <c r="J2427" s="8"/>
      <c r="K2427" s="8"/>
    </row>
    <row r="2428" spans="2:11" s="7" customFormat="1" x14ac:dyDescent="0.2">
      <c r="B2428" s="8"/>
      <c r="C2428" s="8"/>
      <c r="D2428" s="8"/>
      <c r="E2428" s="8"/>
      <c r="F2428" s="8"/>
      <c r="G2428" s="8"/>
      <c r="H2428" s="8"/>
      <c r="I2428" s="8"/>
      <c r="J2428" s="8"/>
      <c r="K2428" s="8"/>
    </row>
    <row r="2429" spans="2:11" s="7" customFormat="1" x14ac:dyDescent="0.2">
      <c r="B2429" s="8"/>
      <c r="C2429" s="8"/>
      <c r="D2429" s="8"/>
      <c r="E2429" s="8"/>
      <c r="F2429" s="8"/>
      <c r="G2429" s="8"/>
      <c r="H2429" s="8"/>
      <c r="I2429" s="8"/>
      <c r="J2429" s="8"/>
      <c r="K2429" s="8"/>
    </row>
    <row r="2430" spans="2:11" s="7" customFormat="1" x14ac:dyDescent="0.2">
      <c r="B2430" s="8"/>
      <c r="C2430" s="8"/>
      <c r="D2430" s="8"/>
      <c r="E2430" s="8"/>
      <c r="F2430" s="8"/>
      <c r="G2430" s="8"/>
      <c r="H2430" s="8"/>
      <c r="I2430" s="8"/>
      <c r="J2430" s="8"/>
      <c r="K2430" s="8"/>
    </row>
    <row r="2431" spans="2:11" s="7" customFormat="1" x14ac:dyDescent="0.2">
      <c r="B2431" s="8"/>
      <c r="C2431" s="8"/>
      <c r="D2431" s="8"/>
      <c r="E2431" s="8"/>
      <c r="F2431" s="8"/>
      <c r="G2431" s="8"/>
      <c r="H2431" s="8"/>
      <c r="I2431" s="8"/>
      <c r="J2431" s="8"/>
      <c r="K2431" s="8"/>
    </row>
    <row r="2432" spans="2:11" s="7" customFormat="1" x14ac:dyDescent="0.2">
      <c r="B2432" s="8"/>
      <c r="C2432" s="8"/>
      <c r="D2432" s="8"/>
      <c r="E2432" s="8"/>
      <c r="F2432" s="8"/>
      <c r="G2432" s="8"/>
      <c r="H2432" s="8"/>
      <c r="I2432" s="8"/>
      <c r="J2432" s="8"/>
      <c r="K2432" s="8"/>
    </row>
    <row r="2433" spans="2:11" s="7" customFormat="1" x14ac:dyDescent="0.2">
      <c r="B2433" s="8"/>
      <c r="C2433" s="8"/>
      <c r="D2433" s="8"/>
      <c r="E2433" s="8"/>
      <c r="F2433" s="8"/>
      <c r="G2433" s="8"/>
      <c r="H2433" s="8"/>
      <c r="I2433" s="8"/>
      <c r="J2433" s="8"/>
      <c r="K2433" s="8"/>
    </row>
    <row r="2434" spans="2:11" s="7" customFormat="1" x14ac:dyDescent="0.2">
      <c r="B2434" s="8"/>
      <c r="C2434" s="8"/>
      <c r="D2434" s="8"/>
      <c r="E2434" s="8"/>
      <c r="F2434" s="8"/>
      <c r="G2434" s="8"/>
      <c r="H2434" s="8"/>
      <c r="I2434" s="8"/>
      <c r="J2434" s="8"/>
      <c r="K2434" s="8"/>
    </row>
    <row r="2435" spans="2:11" s="7" customFormat="1" x14ac:dyDescent="0.2">
      <c r="B2435" s="8"/>
      <c r="C2435" s="8"/>
      <c r="D2435" s="8"/>
      <c r="E2435" s="8"/>
      <c r="F2435" s="8"/>
      <c r="G2435" s="8"/>
      <c r="H2435" s="8"/>
      <c r="I2435" s="8"/>
      <c r="J2435" s="8"/>
      <c r="K2435" s="8"/>
    </row>
    <row r="2436" spans="2:11" s="7" customFormat="1" x14ac:dyDescent="0.2">
      <c r="B2436" s="8"/>
      <c r="C2436" s="8"/>
      <c r="D2436" s="8"/>
      <c r="E2436" s="8"/>
      <c r="F2436" s="8"/>
      <c r="G2436" s="8"/>
      <c r="H2436" s="8"/>
      <c r="I2436" s="8"/>
      <c r="J2436" s="8"/>
      <c r="K2436" s="8"/>
    </row>
    <row r="2437" spans="2:11" s="7" customFormat="1" x14ac:dyDescent="0.2">
      <c r="B2437" s="8"/>
      <c r="C2437" s="8"/>
      <c r="D2437" s="8"/>
      <c r="E2437" s="8"/>
      <c r="F2437" s="8"/>
      <c r="G2437" s="8"/>
      <c r="H2437" s="8"/>
      <c r="I2437" s="8"/>
      <c r="J2437" s="8"/>
      <c r="K2437" s="8"/>
    </row>
    <row r="2438" spans="2:11" s="7" customFormat="1" x14ac:dyDescent="0.2">
      <c r="B2438" s="8"/>
      <c r="C2438" s="8"/>
      <c r="D2438" s="8"/>
      <c r="E2438" s="8"/>
      <c r="F2438" s="8"/>
      <c r="G2438" s="8"/>
      <c r="H2438" s="8"/>
      <c r="I2438" s="8"/>
      <c r="J2438" s="8"/>
      <c r="K2438" s="8"/>
    </row>
    <row r="2439" spans="2:11" s="7" customFormat="1" x14ac:dyDescent="0.2">
      <c r="B2439" s="8"/>
      <c r="C2439" s="8"/>
      <c r="D2439" s="8"/>
      <c r="E2439" s="8"/>
      <c r="F2439" s="8"/>
      <c r="G2439" s="8"/>
      <c r="H2439" s="8"/>
      <c r="I2439" s="8"/>
      <c r="J2439" s="8"/>
      <c r="K2439" s="8"/>
    </row>
    <row r="2440" spans="2:11" s="7" customFormat="1" x14ac:dyDescent="0.2">
      <c r="B2440" s="8"/>
      <c r="C2440" s="8"/>
      <c r="D2440" s="8"/>
      <c r="E2440" s="8"/>
      <c r="F2440" s="8"/>
      <c r="G2440" s="8"/>
      <c r="H2440" s="8"/>
      <c r="I2440" s="8"/>
      <c r="J2440" s="8"/>
      <c r="K2440" s="8"/>
    </row>
    <row r="2441" spans="2:11" s="7" customFormat="1" x14ac:dyDescent="0.2">
      <c r="B2441" s="8"/>
      <c r="C2441" s="8"/>
      <c r="D2441" s="8"/>
      <c r="E2441" s="8"/>
      <c r="F2441" s="8"/>
      <c r="G2441" s="8"/>
      <c r="H2441" s="8"/>
      <c r="I2441" s="8"/>
      <c r="J2441" s="8"/>
      <c r="K2441" s="8"/>
    </row>
    <row r="2442" spans="2:11" s="7" customFormat="1" x14ac:dyDescent="0.2">
      <c r="B2442" s="8"/>
      <c r="C2442" s="8"/>
      <c r="D2442" s="8"/>
      <c r="E2442" s="8"/>
      <c r="F2442" s="8"/>
      <c r="G2442" s="8"/>
      <c r="H2442" s="8"/>
      <c r="I2442" s="8"/>
      <c r="J2442" s="8"/>
      <c r="K2442" s="8"/>
    </row>
    <row r="2443" spans="2:11" s="7" customFormat="1" x14ac:dyDescent="0.2">
      <c r="B2443" s="8"/>
      <c r="C2443" s="8"/>
      <c r="D2443" s="8"/>
      <c r="E2443" s="8"/>
      <c r="F2443" s="8"/>
      <c r="G2443" s="8"/>
      <c r="H2443" s="8"/>
      <c r="I2443" s="8"/>
      <c r="J2443" s="8"/>
      <c r="K2443" s="8"/>
    </row>
    <row r="2444" spans="2:11" s="7" customFormat="1" x14ac:dyDescent="0.2">
      <c r="B2444" s="8"/>
      <c r="C2444" s="8"/>
      <c r="D2444" s="8"/>
      <c r="E2444" s="8"/>
      <c r="F2444" s="8"/>
      <c r="G2444" s="8"/>
      <c r="H2444" s="8"/>
      <c r="I2444" s="8"/>
      <c r="J2444" s="8"/>
      <c r="K2444" s="8"/>
    </row>
    <row r="2445" spans="2:11" s="7" customFormat="1" x14ac:dyDescent="0.2">
      <c r="B2445" s="8"/>
      <c r="C2445" s="8"/>
      <c r="D2445" s="8"/>
      <c r="E2445" s="8"/>
      <c r="F2445" s="8"/>
      <c r="G2445" s="8"/>
      <c r="H2445" s="8"/>
      <c r="I2445" s="8"/>
      <c r="J2445" s="8"/>
      <c r="K2445" s="8"/>
    </row>
    <row r="2446" spans="2:11" s="7" customFormat="1" x14ac:dyDescent="0.2">
      <c r="B2446" s="8"/>
      <c r="C2446" s="8"/>
      <c r="D2446" s="8"/>
      <c r="E2446" s="8"/>
      <c r="F2446" s="8"/>
      <c r="G2446" s="8"/>
      <c r="H2446" s="8"/>
      <c r="I2446" s="8"/>
      <c r="J2446" s="8"/>
      <c r="K2446" s="8"/>
    </row>
    <row r="2447" spans="2:11" s="7" customFormat="1" x14ac:dyDescent="0.2">
      <c r="B2447" s="8"/>
      <c r="C2447" s="8"/>
      <c r="D2447" s="8"/>
      <c r="E2447" s="8"/>
      <c r="F2447" s="8"/>
      <c r="G2447" s="8"/>
      <c r="H2447" s="8"/>
      <c r="I2447" s="8"/>
      <c r="J2447" s="8"/>
      <c r="K2447" s="8"/>
    </row>
    <row r="2448" spans="2:11" s="7" customFormat="1" x14ac:dyDescent="0.2">
      <c r="B2448" s="8"/>
      <c r="C2448" s="8"/>
      <c r="D2448" s="8"/>
      <c r="E2448" s="8"/>
      <c r="F2448" s="8"/>
      <c r="G2448" s="8"/>
      <c r="H2448" s="8"/>
      <c r="I2448" s="8"/>
      <c r="J2448" s="8"/>
      <c r="K2448" s="8"/>
    </row>
    <row r="2449" spans="2:11" s="7" customFormat="1" x14ac:dyDescent="0.2">
      <c r="B2449" s="8"/>
      <c r="C2449" s="8"/>
      <c r="D2449" s="8"/>
      <c r="E2449" s="8"/>
      <c r="F2449" s="8"/>
      <c r="G2449" s="8"/>
      <c r="H2449" s="8"/>
      <c r="I2449" s="8"/>
      <c r="J2449" s="8"/>
      <c r="K2449" s="8"/>
    </row>
    <row r="2450" spans="2:11" s="7" customFormat="1" x14ac:dyDescent="0.2">
      <c r="B2450" s="8"/>
      <c r="C2450" s="8"/>
      <c r="D2450" s="8"/>
      <c r="E2450" s="8"/>
      <c r="F2450" s="8"/>
      <c r="G2450" s="8"/>
      <c r="H2450" s="8"/>
      <c r="I2450" s="8"/>
      <c r="J2450" s="8"/>
      <c r="K2450" s="8"/>
    </row>
    <row r="2451" spans="2:11" s="7" customFormat="1" x14ac:dyDescent="0.2">
      <c r="B2451" s="8"/>
      <c r="C2451" s="8"/>
      <c r="D2451" s="8"/>
      <c r="E2451" s="8"/>
      <c r="F2451" s="8"/>
      <c r="G2451" s="8"/>
      <c r="H2451" s="8"/>
      <c r="I2451" s="8"/>
      <c r="J2451" s="8"/>
      <c r="K2451" s="8"/>
    </row>
    <row r="2452" spans="2:11" s="7" customFormat="1" x14ac:dyDescent="0.2">
      <c r="B2452" s="8"/>
      <c r="C2452" s="8"/>
      <c r="D2452" s="8"/>
      <c r="E2452" s="8"/>
      <c r="F2452" s="8"/>
      <c r="G2452" s="8"/>
      <c r="H2452" s="8"/>
      <c r="I2452" s="8"/>
      <c r="J2452" s="8"/>
      <c r="K2452" s="8"/>
    </row>
    <row r="2453" spans="2:11" s="7" customFormat="1" x14ac:dyDescent="0.2">
      <c r="B2453" s="8"/>
      <c r="C2453" s="8"/>
      <c r="D2453" s="8"/>
      <c r="E2453" s="8"/>
      <c r="F2453" s="8"/>
      <c r="G2453" s="8"/>
      <c r="H2453" s="8"/>
      <c r="I2453" s="8"/>
      <c r="J2453" s="8"/>
      <c r="K2453" s="8"/>
    </row>
    <row r="2454" spans="2:11" s="7" customFormat="1" x14ac:dyDescent="0.2">
      <c r="B2454" s="8"/>
      <c r="C2454" s="8"/>
      <c r="D2454" s="8"/>
      <c r="E2454" s="8"/>
      <c r="F2454" s="8"/>
      <c r="G2454" s="8"/>
      <c r="H2454" s="8"/>
      <c r="I2454" s="8"/>
      <c r="J2454" s="8"/>
      <c r="K2454" s="8"/>
    </row>
    <row r="2455" spans="2:11" s="7" customFormat="1" x14ac:dyDescent="0.2">
      <c r="B2455" s="8"/>
      <c r="C2455" s="8"/>
      <c r="D2455" s="8"/>
      <c r="E2455" s="8"/>
      <c r="F2455" s="8"/>
      <c r="G2455" s="8"/>
      <c r="H2455" s="8"/>
      <c r="I2455" s="8"/>
      <c r="J2455" s="8"/>
      <c r="K2455" s="8"/>
    </row>
    <row r="2456" spans="2:11" s="7" customFormat="1" x14ac:dyDescent="0.2">
      <c r="B2456" s="8"/>
      <c r="C2456" s="8"/>
      <c r="D2456" s="8"/>
      <c r="E2456" s="8"/>
      <c r="F2456" s="8"/>
      <c r="G2456" s="8"/>
      <c r="H2456" s="8"/>
      <c r="I2456" s="8"/>
      <c r="J2456" s="8"/>
      <c r="K2456" s="8"/>
    </row>
    <row r="2457" spans="2:11" s="7" customFormat="1" x14ac:dyDescent="0.2">
      <c r="B2457" s="8"/>
      <c r="C2457" s="8"/>
      <c r="D2457" s="8"/>
      <c r="E2457" s="8"/>
      <c r="F2457" s="8"/>
      <c r="G2457" s="8"/>
      <c r="H2457" s="8"/>
      <c r="I2457" s="8"/>
      <c r="J2457" s="8"/>
      <c r="K2457" s="8"/>
    </row>
    <row r="2458" spans="2:11" s="7" customFormat="1" x14ac:dyDescent="0.2">
      <c r="B2458" s="8"/>
      <c r="C2458" s="8"/>
      <c r="D2458" s="8"/>
      <c r="E2458" s="8"/>
      <c r="F2458" s="8"/>
      <c r="G2458" s="8"/>
      <c r="H2458" s="8"/>
      <c r="I2458" s="8"/>
      <c r="J2458" s="8"/>
      <c r="K2458" s="8"/>
    </row>
    <row r="2459" spans="2:11" s="7" customFormat="1" x14ac:dyDescent="0.2">
      <c r="B2459" s="8"/>
      <c r="C2459" s="8"/>
      <c r="D2459" s="8"/>
      <c r="E2459" s="8"/>
      <c r="F2459" s="8"/>
      <c r="G2459" s="8"/>
      <c r="H2459" s="8"/>
      <c r="I2459" s="8"/>
      <c r="J2459" s="8"/>
      <c r="K2459" s="8"/>
    </row>
    <row r="2460" spans="2:11" s="7" customFormat="1" x14ac:dyDescent="0.2">
      <c r="B2460" s="8"/>
      <c r="C2460" s="8"/>
      <c r="D2460" s="8"/>
      <c r="E2460" s="8"/>
      <c r="F2460" s="8"/>
      <c r="G2460" s="8"/>
      <c r="H2460" s="8"/>
      <c r="I2460" s="8"/>
      <c r="J2460" s="8"/>
      <c r="K2460" s="8"/>
    </row>
    <row r="2461" spans="2:11" s="7" customFormat="1" x14ac:dyDescent="0.2">
      <c r="B2461" s="8"/>
      <c r="C2461" s="8"/>
      <c r="D2461" s="8"/>
      <c r="E2461" s="8"/>
      <c r="F2461" s="8"/>
      <c r="G2461" s="8"/>
      <c r="H2461" s="8"/>
      <c r="I2461" s="8"/>
      <c r="J2461" s="8"/>
      <c r="K2461" s="8"/>
    </row>
    <row r="2462" spans="2:11" s="7" customFormat="1" x14ac:dyDescent="0.2">
      <c r="B2462" s="8"/>
      <c r="C2462" s="8"/>
      <c r="D2462" s="8"/>
      <c r="E2462" s="8"/>
      <c r="F2462" s="8"/>
      <c r="G2462" s="8"/>
      <c r="H2462" s="8"/>
      <c r="I2462" s="8"/>
      <c r="J2462" s="8"/>
      <c r="K2462" s="8"/>
    </row>
    <row r="2463" spans="2:11" s="7" customFormat="1" x14ac:dyDescent="0.2">
      <c r="B2463" s="8"/>
      <c r="C2463" s="8"/>
      <c r="D2463" s="8"/>
      <c r="E2463" s="8"/>
      <c r="F2463" s="8"/>
      <c r="G2463" s="8"/>
      <c r="H2463" s="8"/>
      <c r="I2463" s="8"/>
      <c r="J2463" s="8"/>
      <c r="K2463" s="8"/>
    </row>
    <row r="2464" spans="2:11" s="7" customFormat="1" x14ac:dyDescent="0.2">
      <c r="B2464" s="8"/>
      <c r="C2464" s="8"/>
      <c r="D2464" s="8"/>
      <c r="E2464" s="8"/>
      <c r="F2464" s="8"/>
      <c r="G2464" s="8"/>
      <c r="H2464" s="8"/>
      <c r="I2464" s="8"/>
      <c r="J2464" s="8"/>
      <c r="K2464" s="8"/>
    </row>
    <row r="2465" spans="2:11" s="7" customFormat="1" x14ac:dyDescent="0.2">
      <c r="B2465" s="8"/>
      <c r="C2465" s="8"/>
      <c r="D2465" s="8"/>
      <c r="E2465" s="8"/>
      <c r="F2465" s="8"/>
      <c r="G2465" s="8"/>
      <c r="H2465" s="8"/>
      <c r="I2465" s="8"/>
      <c r="J2465" s="8"/>
      <c r="K2465" s="8"/>
    </row>
    <row r="2466" spans="2:11" s="7" customFormat="1" x14ac:dyDescent="0.2">
      <c r="B2466" s="8"/>
      <c r="C2466" s="8"/>
      <c r="D2466" s="8"/>
      <c r="E2466" s="8"/>
      <c r="F2466" s="8"/>
      <c r="G2466" s="8"/>
      <c r="H2466" s="8"/>
      <c r="I2466" s="8"/>
      <c r="J2466" s="8"/>
      <c r="K2466" s="8"/>
    </row>
    <row r="2467" spans="2:11" s="7" customFormat="1" x14ac:dyDescent="0.2">
      <c r="B2467" s="8"/>
      <c r="C2467" s="8"/>
      <c r="D2467" s="8"/>
      <c r="E2467" s="8"/>
      <c r="F2467" s="8"/>
      <c r="G2467" s="8"/>
      <c r="H2467" s="8"/>
      <c r="I2467" s="8"/>
      <c r="J2467" s="8"/>
      <c r="K2467" s="8"/>
    </row>
    <row r="2468" spans="2:11" s="7" customFormat="1" x14ac:dyDescent="0.2">
      <c r="B2468" s="8"/>
      <c r="C2468" s="8"/>
      <c r="D2468" s="8"/>
      <c r="E2468" s="8"/>
      <c r="F2468" s="8"/>
      <c r="G2468" s="8"/>
      <c r="H2468" s="8"/>
      <c r="I2468" s="8"/>
      <c r="J2468" s="8"/>
      <c r="K2468" s="8"/>
    </row>
    <row r="2469" spans="2:11" s="7" customFormat="1" x14ac:dyDescent="0.2">
      <c r="B2469" s="8"/>
      <c r="C2469" s="8"/>
      <c r="D2469" s="8"/>
      <c r="E2469" s="8"/>
      <c r="F2469" s="8"/>
      <c r="G2469" s="8"/>
      <c r="H2469" s="8"/>
      <c r="I2469" s="8"/>
      <c r="J2469" s="8"/>
      <c r="K2469" s="8"/>
    </row>
    <row r="2470" spans="2:11" s="7" customFormat="1" x14ac:dyDescent="0.2">
      <c r="B2470" s="8"/>
      <c r="C2470" s="8"/>
      <c r="D2470" s="8"/>
      <c r="E2470" s="8"/>
      <c r="F2470" s="8"/>
      <c r="G2470" s="8"/>
      <c r="H2470" s="8"/>
      <c r="I2470" s="8"/>
      <c r="J2470" s="8"/>
      <c r="K2470" s="8"/>
    </row>
    <row r="2471" spans="2:11" s="7" customFormat="1" x14ac:dyDescent="0.2">
      <c r="B2471" s="8"/>
      <c r="C2471" s="8"/>
      <c r="D2471" s="8"/>
      <c r="E2471" s="8"/>
      <c r="F2471" s="8"/>
      <c r="G2471" s="8"/>
      <c r="H2471" s="8"/>
      <c r="I2471" s="8"/>
      <c r="J2471" s="8"/>
      <c r="K2471" s="8"/>
    </row>
    <row r="2472" spans="2:11" s="7" customFormat="1" x14ac:dyDescent="0.2">
      <c r="B2472" s="8"/>
      <c r="C2472" s="8"/>
      <c r="D2472" s="8"/>
      <c r="E2472" s="8"/>
      <c r="F2472" s="8"/>
      <c r="G2472" s="8"/>
      <c r="H2472" s="8"/>
      <c r="I2472" s="8"/>
      <c r="J2472" s="8"/>
      <c r="K2472" s="8"/>
    </row>
    <row r="2473" spans="2:11" s="7" customFormat="1" x14ac:dyDescent="0.2">
      <c r="B2473" s="8"/>
      <c r="C2473" s="8"/>
      <c r="D2473" s="8"/>
      <c r="E2473" s="8"/>
      <c r="F2473" s="8"/>
      <c r="G2473" s="8"/>
      <c r="H2473" s="8"/>
      <c r="I2473" s="8"/>
      <c r="J2473" s="8"/>
      <c r="K2473" s="8"/>
    </row>
    <row r="2474" spans="2:11" s="7" customFormat="1" x14ac:dyDescent="0.2">
      <c r="B2474" s="8"/>
      <c r="C2474" s="8"/>
      <c r="D2474" s="8"/>
      <c r="E2474" s="8"/>
      <c r="F2474" s="8"/>
      <c r="G2474" s="8"/>
      <c r="H2474" s="8"/>
      <c r="I2474" s="8"/>
      <c r="J2474" s="8"/>
      <c r="K2474" s="8"/>
    </row>
    <row r="2475" spans="2:11" s="7" customFormat="1" x14ac:dyDescent="0.2">
      <c r="B2475" s="8"/>
      <c r="C2475" s="8"/>
      <c r="D2475" s="8"/>
      <c r="E2475" s="8"/>
      <c r="F2475" s="8"/>
      <c r="G2475" s="8"/>
      <c r="H2475" s="8"/>
      <c r="I2475" s="8"/>
      <c r="J2475" s="8"/>
      <c r="K2475" s="8"/>
    </row>
    <row r="2476" spans="2:11" s="7" customFormat="1" x14ac:dyDescent="0.2">
      <c r="B2476" s="8"/>
      <c r="C2476" s="8"/>
      <c r="D2476" s="8"/>
      <c r="E2476" s="8"/>
      <c r="F2476" s="8"/>
      <c r="G2476" s="8"/>
      <c r="H2476" s="8"/>
      <c r="I2476" s="8"/>
      <c r="J2476" s="8"/>
      <c r="K2476" s="8"/>
    </row>
    <row r="2477" spans="2:11" s="7" customFormat="1" x14ac:dyDescent="0.2">
      <c r="B2477" s="8"/>
      <c r="C2477" s="8"/>
      <c r="D2477" s="8"/>
      <c r="E2477" s="8"/>
      <c r="F2477" s="8"/>
      <c r="G2477" s="8"/>
      <c r="H2477" s="8"/>
      <c r="I2477" s="8"/>
      <c r="J2477" s="8"/>
      <c r="K2477" s="8"/>
    </row>
    <row r="2478" spans="2:11" s="7" customFormat="1" x14ac:dyDescent="0.2">
      <c r="B2478" s="8"/>
      <c r="C2478" s="8"/>
      <c r="D2478" s="8"/>
      <c r="E2478" s="8"/>
      <c r="F2478" s="8"/>
      <c r="G2478" s="8"/>
      <c r="H2478" s="8"/>
      <c r="I2478" s="8"/>
      <c r="J2478" s="8"/>
      <c r="K2478" s="8"/>
    </row>
    <row r="2479" spans="2:11" s="7" customFormat="1" x14ac:dyDescent="0.2">
      <c r="B2479" s="8"/>
      <c r="C2479" s="8"/>
      <c r="D2479" s="8"/>
      <c r="E2479" s="8"/>
      <c r="F2479" s="8"/>
      <c r="G2479" s="8"/>
      <c r="H2479" s="8"/>
      <c r="I2479" s="8"/>
      <c r="J2479" s="8"/>
      <c r="K2479" s="8"/>
    </row>
    <row r="2480" spans="2:11" s="7" customFormat="1" x14ac:dyDescent="0.2">
      <c r="B2480" s="8"/>
      <c r="C2480" s="8"/>
      <c r="D2480" s="8"/>
      <c r="E2480" s="8"/>
      <c r="F2480" s="8"/>
      <c r="G2480" s="8"/>
      <c r="H2480" s="8"/>
      <c r="I2480" s="8"/>
      <c r="J2480" s="8"/>
      <c r="K2480" s="8"/>
    </row>
    <row r="2481" spans="2:11" s="7" customFormat="1" x14ac:dyDescent="0.2">
      <c r="B2481" s="8"/>
      <c r="C2481" s="8"/>
      <c r="D2481" s="8"/>
      <c r="E2481" s="8"/>
      <c r="F2481" s="8"/>
      <c r="G2481" s="8"/>
      <c r="H2481" s="8"/>
      <c r="I2481" s="8"/>
      <c r="J2481" s="8"/>
      <c r="K2481" s="8"/>
    </row>
    <row r="2482" spans="2:11" s="7" customFormat="1" x14ac:dyDescent="0.2">
      <c r="B2482" s="8"/>
      <c r="C2482" s="8"/>
      <c r="D2482" s="8"/>
      <c r="E2482" s="8"/>
      <c r="F2482" s="8"/>
      <c r="G2482" s="8"/>
      <c r="H2482" s="8"/>
      <c r="I2482" s="8"/>
      <c r="J2482" s="8"/>
      <c r="K2482" s="8"/>
    </row>
    <row r="2483" spans="2:11" s="7" customFormat="1" x14ac:dyDescent="0.2">
      <c r="B2483" s="8"/>
      <c r="C2483" s="8"/>
      <c r="D2483" s="8"/>
      <c r="E2483" s="8"/>
      <c r="F2483" s="8"/>
      <c r="G2483" s="8"/>
      <c r="H2483" s="8"/>
      <c r="I2483" s="8"/>
      <c r="J2483" s="8"/>
      <c r="K2483" s="8"/>
    </row>
    <row r="2484" spans="2:11" s="7" customFormat="1" x14ac:dyDescent="0.2">
      <c r="B2484" s="8"/>
      <c r="C2484" s="8"/>
      <c r="D2484" s="8"/>
      <c r="E2484" s="8"/>
      <c r="F2484" s="8"/>
      <c r="G2484" s="8"/>
      <c r="H2484" s="8"/>
      <c r="I2484" s="8"/>
      <c r="J2484" s="8"/>
      <c r="K2484" s="8"/>
    </row>
    <row r="2485" spans="2:11" s="7" customFormat="1" x14ac:dyDescent="0.2">
      <c r="B2485" s="8"/>
      <c r="C2485" s="8"/>
      <c r="D2485" s="8"/>
      <c r="E2485" s="8"/>
      <c r="F2485" s="8"/>
      <c r="G2485" s="8"/>
      <c r="H2485" s="8"/>
      <c r="I2485" s="8"/>
      <c r="J2485" s="8"/>
      <c r="K2485" s="8"/>
    </row>
    <row r="2486" spans="2:11" s="7" customFormat="1" x14ac:dyDescent="0.2">
      <c r="B2486" s="8"/>
      <c r="C2486" s="8"/>
      <c r="D2486" s="8"/>
      <c r="E2486" s="8"/>
      <c r="F2486" s="8"/>
      <c r="G2486" s="8"/>
      <c r="H2486" s="8"/>
      <c r="I2486" s="8"/>
      <c r="J2486" s="8"/>
      <c r="K2486" s="8"/>
    </row>
    <row r="2487" spans="2:11" s="7" customFormat="1" x14ac:dyDescent="0.2">
      <c r="B2487" s="8"/>
      <c r="C2487" s="8"/>
      <c r="D2487" s="8"/>
      <c r="E2487" s="8"/>
      <c r="F2487" s="8"/>
      <c r="G2487" s="8"/>
      <c r="H2487" s="8"/>
      <c r="I2487" s="8"/>
      <c r="J2487" s="8"/>
      <c r="K2487" s="8"/>
    </row>
    <row r="2488" spans="2:11" s="7" customFormat="1" x14ac:dyDescent="0.2">
      <c r="B2488" s="8"/>
      <c r="C2488" s="8"/>
      <c r="D2488" s="8"/>
      <c r="E2488" s="8"/>
      <c r="F2488" s="8"/>
      <c r="G2488" s="8"/>
      <c r="H2488" s="8"/>
      <c r="I2488" s="8"/>
      <c r="J2488" s="8"/>
      <c r="K2488" s="8"/>
    </row>
    <row r="2489" spans="2:11" s="7" customFormat="1" x14ac:dyDescent="0.2">
      <c r="B2489" s="8"/>
      <c r="C2489" s="8"/>
      <c r="D2489" s="8"/>
      <c r="E2489" s="8"/>
      <c r="F2489" s="8"/>
      <c r="G2489" s="8"/>
      <c r="H2489" s="8"/>
      <c r="I2489" s="8"/>
      <c r="J2489" s="8"/>
      <c r="K2489" s="8"/>
    </row>
    <row r="2490" spans="2:11" s="7" customFormat="1" x14ac:dyDescent="0.2">
      <c r="B2490" s="8"/>
      <c r="C2490" s="8"/>
      <c r="D2490" s="8"/>
      <c r="E2490" s="8"/>
      <c r="F2490" s="8"/>
      <c r="G2490" s="8"/>
      <c r="H2490" s="8"/>
      <c r="I2490" s="8"/>
      <c r="J2490" s="8"/>
      <c r="K2490" s="8"/>
    </row>
    <row r="2491" spans="2:11" s="7" customFormat="1" x14ac:dyDescent="0.2">
      <c r="B2491" s="8"/>
      <c r="C2491" s="8"/>
      <c r="D2491" s="8"/>
      <c r="E2491" s="8"/>
      <c r="F2491" s="8"/>
      <c r="G2491" s="8"/>
      <c r="H2491" s="8"/>
      <c r="I2491" s="8"/>
      <c r="J2491" s="8"/>
      <c r="K2491" s="8"/>
    </row>
    <row r="2492" spans="2:11" s="7" customFormat="1" x14ac:dyDescent="0.2">
      <c r="B2492" s="8"/>
      <c r="C2492" s="8"/>
      <c r="D2492" s="8"/>
      <c r="E2492" s="8"/>
      <c r="F2492" s="8"/>
      <c r="G2492" s="8"/>
      <c r="H2492" s="8"/>
      <c r="I2492" s="8"/>
      <c r="J2492" s="8"/>
      <c r="K2492" s="8"/>
    </row>
    <row r="2493" spans="2:11" s="7" customFormat="1" x14ac:dyDescent="0.2">
      <c r="B2493" s="8"/>
      <c r="C2493" s="8"/>
      <c r="D2493" s="8"/>
      <c r="E2493" s="8"/>
      <c r="F2493" s="8"/>
      <c r="G2493" s="8"/>
      <c r="H2493" s="8"/>
      <c r="I2493" s="8"/>
      <c r="J2493" s="8"/>
      <c r="K2493" s="8"/>
    </row>
    <row r="2494" spans="2:11" s="7" customFormat="1" x14ac:dyDescent="0.2">
      <c r="B2494" s="8"/>
      <c r="C2494" s="8"/>
      <c r="D2494" s="8"/>
      <c r="E2494" s="8"/>
      <c r="F2494" s="8"/>
      <c r="G2494" s="8"/>
      <c r="H2494" s="8"/>
      <c r="I2494" s="8"/>
      <c r="J2494" s="8"/>
      <c r="K2494" s="8"/>
    </row>
    <row r="2495" spans="2:11" s="7" customFormat="1" x14ac:dyDescent="0.2">
      <c r="B2495" s="8"/>
      <c r="C2495" s="8"/>
      <c r="D2495" s="8"/>
      <c r="E2495" s="8"/>
      <c r="F2495" s="8"/>
      <c r="G2495" s="8"/>
      <c r="H2495" s="8"/>
      <c r="I2495" s="8"/>
      <c r="J2495" s="8"/>
      <c r="K2495" s="8"/>
    </row>
    <row r="2496" spans="2:11" s="7" customFormat="1" x14ac:dyDescent="0.2">
      <c r="B2496" s="8"/>
      <c r="C2496" s="8"/>
      <c r="D2496" s="8"/>
      <c r="E2496" s="8"/>
      <c r="F2496" s="8"/>
      <c r="G2496" s="8"/>
      <c r="H2496" s="8"/>
      <c r="I2496" s="8"/>
      <c r="J2496" s="8"/>
      <c r="K2496" s="8"/>
    </row>
    <row r="2497" spans="2:11" s="7" customFormat="1" x14ac:dyDescent="0.2">
      <c r="B2497" s="8"/>
      <c r="C2497" s="8"/>
      <c r="D2497" s="8"/>
      <c r="E2497" s="8"/>
      <c r="F2497" s="8"/>
      <c r="G2497" s="8"/>
      <c r="H2497" s="8"/>
      <c r="I2497" s="8"/>
      <c r="J2497" s="8"/>
      <c r="K2497" s="8"/>
    </row>
    <row r="2498" spans="2:11" s="7" customFormat="1" x14ac:dyDescent="0.2">
      <c r="B2498" s="8"/>
      <c r="C2498" s="8"/>
      <c r="D2498" s="8"/>
      <c r="E2498" s="8"/>
      <c r="F2498" s="8"/>
      <c r="G2498" s="8"/>
      <c r="H2498" s="8"/>
      <c r="I2498" s="8"/>
      <c r="J2498" s="8"/>
      <c r="K2498" s="8"/>
    </row>
    <row r="2499" spans="2:11" s="7" customFormat="1" x14ac:dyDescent="0.2">
      <c r="B2499" s="8"/>
      <c r="C2499" s="8"/>
      <c r="D2499" s="8"/>
      <c r="E2499" s="8"/>
      <c r="F2499" s="8"/>
      <c r="G2499" s="8"/>
      <c r="H2499" s="8"/>
      <c r="I2499" s="8"/>
      <c r="J2499" s="8"/>
      <c r="K2499" s="8"/>
    </row>
    <row r="2500" spans="2:11" s="7" customFormat="1" x14ac:dyDescent="0.2">
      <c r="B2500" s="8"/>
      <c r="C2500" s="8"/>
      <c r="D2500" s="8"/>
      <c r="E2500" s="8"/>
      <c r="F2500" s="8"/>
      <c r="G2500" s="8"/>
      <c r="H2500" s="8"/>
      <c r="I2500" s="8"/>
      <c r="J2500" s="8"/>
      <c r="K2500" s="8"/>
    </row>
    <row r="2501" spans="2:11" s="7" customFormat="1" x14ac:dyDescent="0.2">
      <c r="B2501" s="8"/>
      <c r="C2501" s="8"/>
      <c r="D2501" s="8"/>
      <c r="E2501" s="8"/>
      <c r="F2501" s="8"/>
      <c r="G2501" s="8"/>
      <c r="H2501" s="8"/>
      <c r="I2501" s="8"/>
      <c r="J2501" s="8"/>
      <c r="K2501" s="8"/>
    </row>
    <row r="2502" spans="2:11" s="7" customFormat="1" x14ac:dyDescent="0.2">
      <c r="B2502" s="8"/>
      <c r="C2502" s="8"/>
      <c r="D2502" s="8"/>
      <c r="E2502" s="8"/>
      <c r="F2502" s="8"/>
      <c r="G2502" s="8"/>
      <c r="H2502" s="8"/>
      <c r="I2502" s="8"/>
      <c r="J2502" s="8"/>
      <c r="K2502" s="8"/>
    </row>
    <row r="2503" spans="2:11" s="7" customFormat="1" x14ac:dyDescent="0.2">
      <c r="B2503" s="8"/>
      <c r="C2503" s="8"/>
      <c r="D2503" s="8"/>
      <c r="E2503" s="8"/>
      <c r="F2503" s="8"/>
      <c r="G2503" s="8"/>
      <c r="H2503" s="8"/>
      <c r="I2503" s="8"/>
      <c r="J2503" s="8"/>
      <c r="K2503" s="8"/>
    </row>
    <row r="2504" spans="2:11" s="7" customFormat="1" x14ac:dyDescent="0.2">
      <c r="B2504" s="8"/>
      <c r="C2504" s="8"/>
      <c r="D2504" s="8"/>
      <c r="E2504" s="8"/>
      <c r="F2504" s="8"/>
      <c r="G2504" s="8"/>
      <c r="H2504" s="8"/>
      <c r="I2504" s="8"/>
      <c r="J2504" s="8"/>
      <c r="K2504" s="8"/>
    </row>
    <row r="2505" spans="2:11" s="7" customFormat="1" x14ac:dyDescent="0.2">
      <c r="B2505" s="8"/>
      <c r="C2505" s="8"/>
      <c r="D2505" s="8"/>
      <c r="E2505" s="8"/>
      <c r="F2505" s="8"/>
      <c r="G2505" s="8"/>
      <c r="H2505" s="8"/>
      <c r="I2505" s="8"/>
      <c r="J2505" s="8"/>
      <c r="K2505" s="8"/>
    </row>
    <row r="2506" spans="2:11" s="7" customFormat="1" x14ac:dyDescent="0.2">
      <c r="B2506" s="8"/>
      <c r="C2506" s="8"/>
      <c r="D2506" s="8"/>
      <c r="E2506" s="8"/>
      <c r="F2506" s="8"/>
      <c r="G2506" s="8"/>
      <c r="H2506" s="8"/>
      <c r="I2506" s="8"/>
      <c r="J2506" s="8"/>
      <c r="K2506" s="8"/>
    </row>
    <row r="2507" spans="2:11" s="7" customFormat="1" x14ac:dyDescent="0.2">
      <c r="B2507" s="8"/>
      <c r="C2507" s="8"/>
      <c r="D2507" s="8"/>
      <c r="E2507" s="8"/>
      <c r="F2507" s="8"/>
      <c r="G2507" s="8"/>
      <c r="H2507" s="8"/>
      <c r="I2507" s="8"/>
      <c r="J2507" s="8"/>
      <c r="K2507" s="8"/>
    </row>
    <row r="2508" spans="2:11" s="7" customFormat="1" x14ac:dyDescent="0.2">
      <c r="B2508" s="8"/>
      <c r="C2508" s="8"/>
      <c r="D2508" s="8"/>
      <c r="E2508" s="8"/>
      <c r="F2508" s="8"/>
      <c r="G2508" s="8"/>
      <c r="H2508" s="8"/>
      <c r="I2508" s="8"/>
      <c r="J2508" s="8"/>
      <c r="K2508" s="8"/>
    </row>
    <row r="2509" spans="2:11" s="7" customFormat="1" x14ac:dyDescent="0.2">
      <c r="B2509" s="8"/>
      <c r="C2509" s="8"/>
      <c r="D2509" s="8"/>
      <c r="E2509" s="8"/>
      <c r="F2509" s="8"/>
      <c r="G2509" s="8"/>
      <c r="H2509" s="8"/>
      <c r="I2509" s="8"/>
      <c r="J2509" s="8"/>
      <c r="K2509" s="8"/>
    </row>
    <row r="2510" spans="2:11" s="7" customFormat="1" x14ac:dyDescent="0.2">
      <c r="B2510" s="8"/>
      <c r="C2510" s="8"/>
      <c r="D2510" s="8"/>
      <c r="E2510" s="8"/>
      <c r="F2510" s="8"/>
      <c r="G2510" s="8"/>
      <c r="H2510" s="8"/>
      <c r="I2510" s="8"/>
      <c r="J2510" s="8"/>
      <c r="K2510" s="8"/>
    </row>
    <row r="2511" spans="2:11" s="7" customFormat="1" x14ac:dyDescent="0.2">
      <c r="B2511" s="8"/>
      <c r="C2511" s="8"/>
      <c r="D2511" s="8"/>
      <c r="E2511" s="8"/>
      <c r="F2511" s="8"/>
      <c r="G2511" s="8"/>
      <c r="H2511" s="8"/>
      <c r="I2511" s="8"/>
      <c r="J2511" s="8"/>
      <c r="K2511" s="8"/>
    </row>
    <row r="2512" spans="2:11" s="7" customFormat="1" x14ac:dyDescent="0.2">
      <c r="B2512" s="8"/>
      <c r="C2512" s="8"/>
      <c r="D2512" s="8"/>
      <c r="E2512" s="8"/>
      <c r="F2512" s="8"/>
      <c r="G2512" s="8"/>
      <c r="H2512" s="8"/>
      <c r="I2512" s="8"/>
      <c r="J2512" s="8"/>
      <c r="K2512" s="8"/>
    </row>
    <row r="2513" spans="2:11" s="7" customFormat="1" x14ac:dyDescent="0.2">
      <c r="B2513" s="8"/>
      <c r="C2513" s="8"/>
      <c r="D2513" s="8"/>
      <c r="E2513" s="8"/>
      <c r="F2513" s="8"/>
      <c r="G2513" s="8"/>
      <c r="H2513" s="8"/>
      <c r="I2513" s="8"/>
      <c r="J2513" s="8"/>
      <c r="K2513" s="8"/>
    </row>
    <row r="2514" spans="2:11" s="7" customFormat="1" x14ac:dyDescent="0.2">
      <c r="B2514" s="8"/>
      <c r="C2514" s="8"/>
      <c r="D2514" s="8"/>
      <c r="E2514" s="8"/>
      <c r="F2514" s="8"/>
      <c r="G2514" s="8"/>
      <c r="H2514" s="8"/>
      <c r="I2514" s="8"/>
      <c r="J2514" s="8"/>
      <c r="K2514" s="8"/>
    </row>
    <row r="2515" spans="2:11" s="7" customFormat="1" x14ac:dyDescent="0.2">
      <c r="B2515" s="8"/>
      <c r="C2515" s="8"/>
      <c r="D2515" s="8"/>
      <c r="E2515" s="8"/>
      <c r="F2515" s="8"/>
      <c r="G2515" s="8"/>
      <c r="H2515" s="8"/>
      <c r="I2515" s="8"/>
      <c r="J2515" s="8"/>
      <c r="K2515" s="8"/>
    </row>
    <row r="2516" spans="2:11" s="7" customFormat="1" x14ac:dyDescent="0.2">
      <c r="B2516" s="8"/>
      <c r="C2516" s="8"/>
      <c r="D2516" s="8"/>
      <c r="E2516" s="8"/>
      <c r="F2516" s="8"/>
      <c r="G2516" s="8"/>
      <c r="H2516" s="8"/>
      <c r="I2516" s="8"/>
      <c r="J2516" s="8"/>
      <c r="K2516" s="8"/>
    </row>
    <row r="2517" spans="2:11" s="7" customFormat="1" x14ac:dyDescent="0.2">
      <c r="B2517" s="8"/>
      <c r="C2517" s="8"/>
      <c r="D2517" s="8"/>
      <c r="E2517" s="8"/>
      <c r="F2517" s="8"/>
      <c r="G2517" s="8"/>
      <c r="H2517" s="8"/>
      <c r="I2517" s="8"/>
      <c r="J2517" s="8"/>
      <c r="K2517" s="8"/>
    </row>
    <row r="2518" spans="2:11" s="7" customFormat="1" x14ac:dyDescent="0.2">
      <c r="B2518" s="8"/>
      <c r="C2518" s="8"/>
      <c r="D2518" s="8"/>
      <c r="E2518" s="8"/>
      <c r="F2518" s="8"/>
      <c r="G2518" s="8"/>
      <c r="H2518" s="8"/>
      <c r="I2518" s="8"/>
      <c r="J2518" s="8"/>
      <c r="K2518" s="8"/>
    </row>
    <row r="2519" spans="2:11" s="7" customFormat="1" x14ac:dyDescent="0.2">
      <c r="B2519" s="8"/>
      <c r="C2519" s="8"/>
      <c r="D2519" s="8"/>
      <c r="E2519" s="8"/>
      <c r="F2519" s="8"/>
      <c r="G2519" s="8"/>
      <c r="H2519" s="8"/>
      <c r="I2519" s="8"/>
      <c r="J2519" s="8"/>
      <c r="K2519" s="8"/>
    </row>
    <row r="2520" spans="2:11" s="7" customFormat="1" x14ac:dyDescent="0.2">
      <c r="B2520" s="8"/>
      <c r="C2520" s="8"/>
      <c r="D2520" s="8"/>
      <c r="E2520" s="8"/>
      <c r="F2520" s="8"/>
      <c r="G2520" s="8"/>
      <c r="H2520" s="8"/>
      <c r="I2520" s="8"/>
      <c r="J2520" s="8"/>
      <c r="K2520" s="8"/>
    </row>
    <row r="2521" spans="2:11" s="7" customFormat="1" x14ac:dyDescent="0.2">
      <c r="B2521" s="8"/>
      <c r="C2521" s="8"/>
      <c r="D2521" s="8"/>
      <c r="E2521" s="8"/>
      <c r="F2521" s="8"/>
      <c r="G2521" s="8"/>
      <c r="H2521" s="8"/>
      <c r="I2521" s="8"/>
      <c r="J2521" s="8"/>
      <c r="K2521" s="8"/>
    </row>
    <row r="2522" spans="2:11" s="7" customFormat="1" x14ac:dyDescent="0.2">
      <c r="B2522" s="8"/>
      <c r="C2522" s="8"/>
      <c r="D2522" s="8"/>
      <c r="E2522" s="8"/>
      <c r="F2522" s="8"/>
      <c r="G2522" s="8"/>
      <c r="H2522" s="8"/>
      <c r="I2522" s="8"/>
      <c r="J2522" s="8"/>
      <c r="K2522" s="8"/>
    </row>
    <row r="2523" spans="2:11" s="7" customFormat="1" x14ac:dyDescent="0.2">
      <c r="B2523" s="8"/>
      <c r="C2523" s="8"/>
      <c r="D2523" s="8"/>
      <c r="E2523" s="8"/>
      <c r="F2523" s="8"/>
      <c r="G2523" s="8"/>
      <c r="H2523" s="8"/>
      <c r="I2523" s="8"/>
      <c r="J2523" s="8"/>
      <c r="K2523" s="8"/>
    </row>
    <row r="2524" spans="2:11" s="7" customFormat="1" x14ac:dyDescent="0.2">
      <c r="B2524" s="8"/>
      <c r="C2524" s="8"/>
      <c r="D2524" s="8"/>
      <c r="E2524" s="8"/>
      <c r="F2524" s="8"/>
      <c r="G2524" s="8"/>
      <c r="H2524" s="8"/>
      <c r="I2524" s="8"/>
      <c r="J2524" s="8"/>
      <c r="K2524" s="8"/>
    </row>
    <row r="2525" spans="2:11" s="7" customFormat="1" x14ac:dyDescent="0.2">
      <c r="B2525" s="8"/>
      <c r="C2525" s="8"/>
      <c r="D2525" s="8"/>
      <c r="E2525" s="8"/>
      <c r="F2525" s="8"/>
      <c r="G2525" s="8"/>
      <c r="H2525" s="8"/>
      <c r="I2525" s="8"/>
      <c r="J2525" s="8"/>
      <c r="K2525" s="8"/>
    </row>
    <row r="2526" spans="2:11" s="7" customFormat="1" x14ac:dyDescent="0.2">
      <c r="B2526" s="8"/>
      <c r="C2526" s="8"/>
      <c r="D2526" s="8"/>
      <c r="E2526" s="8"/>
      <c r="F2526" s="8"/>
      <c r="G2526" s="8"/>
      <c r="H2526" s="8"/>
      <c r="I2526" s="8"/>
      <c r="J2526" s="8"/>
      <c r="K2526" s="8"/>
    </row>
    <row r="2527" spans="2:11" s="7" customFormat="1" x14ac:dyDescent="0.2">
      <c r="B2527" s="8"/>
      <c r="C2527" s="8"/>
      <c r="D2527" s="8"/>
      <c r="E2527" s="8"/>
      <c r="F2527" s="8"/>
      <c r="G2527" s="8"/>
      <c r="H2527" s="8"/>
      <c r="I2527" s="8"/>
      <c r="J2527" s="8"/>
      <c r="K2527" s="8"/>
    </row>
    <row r="2528" spans="2:11" s="7" customFormat="1" x14ac:dyDescent="0.2">
      <c r="B2528" s="8"/>
      <c r="C2528" s="8"/>
      <c r="D2528" s="8"/>
      <c r="E2528" s="8"/>
      <c r="F2528" s="8"/>
      <c r="G2528" s="8"/>
      <c r="H2528" s="8"/>
      <c r="I2528" s="8"/>
      <c r="J2528" s="8"/>
      <c r="K2528" s="8"/>
    </row>
    <row r="2529" spans="2:11" s="7" customFormat="1" x14ac:dyDescent="0.2">
      <c r="B2529" s="8"/>
      <c r="C2529" s="8"/>
      <c r="D2529" s="8"/>
      <c r="E2529" s="8"/>
      <c r="F2529" s="8"/>
      <c r="G2529" s="8"/>
      <c r="H2529" s="8"/>
      <c r="I2529" s="8"/>
      <c r="J2529" s="8"/>
      <c r="K2529" s="8"/>
    </row>
    <row r="2530" spans="2:11" s="7" customFormat="1" x14ac:dyDescent="0.2">
      <c r="B2530" s="8"/>
      <c r="C2530" s="8"/>
      <c r="D2530" s="8"/>
      <c r="E2530" s="8"/>
      <c r="F2530" s="8"/>
      <c r="G2530" s="8"/>
      <c r="H2530" s="8"/>
      <c r="I2530" s="8"/>
      <c r="J2530" s="8"/>
      <c r="K2530" s="8"/>
    </row>
    <row r="2531" spans="2:11" s="7" customFormat="1" x14ac:dyDescent="0.2">
      <c r="B2531" s="8"/>
      <c r="C2531" s="8"/>
      <c r="D2531" s="8"/>
      <c r="E2531" s="8"/>
      <c r="F2531" s="8"/>
      <c r="G2531" s="8"/>
      <c r="H2531" s="8"/>
      <c r="I2531" s="8"/>
      <c r="J2531" s="8"/>
      <c r="K2531" s="8"/>
    </row>
    <row r="2532" spans="2:11" s="7" customFormat="1" x14ac:dyDescent="0.2">
      <c r="B2532" s="8"/>
      <c r="C2532" s="8"/>
      <c r="D2532" s="8"/>
      <c r="E2532" s="8"/>
      <c r="F2532" s="8"/>
      <c r="G2532" s="8"/>
      <c r="H2532" s="8"/>
      <c r="I2532" s="8"/>
      <c r="J2532" s="8"/>
      <c r="K2532" s="8"/>
    </row>
    <row r="2533" spans="2:11" s="7" customFormat="1" x14ac:dyDescent="0.2">
      <c r="B2533" s="8"/>
      <c r="C2533" s="8"/>
      <c r="D2533" s="8"/>
      <c r="E2533" s="8"/>
      <c r="F2533" s="8"/>
      <c r="G2533" s="8"/>
      <c r="H2533" s="8"/>
      <c r="I2533" s="8"/>
      <c r="J2533" s="8"/>
      <c r="K2533" s="8"/>
    </row>
    <row r="2534" spans="2:11" s="7" customFormat="1" x14ac:dyDescent="0.2">
      <c r="B2534" s="8"/>
      <c r="C2534" s="8"/>
      <c r="D2534" s="8"/>
      <c r="E2534" s="8"/>
      <c r="F2534" s="8"/>
      <c r="G2534" s="8"/>
      <c r="H2534" s="8"/>
      <c r="I2534" s="8"/>
      <c r="J2534" s="8"/>
      <c r="K2534" s="8"/>
    </row>
    <row r="2535" spans="2:11" s="7" customFormat="1" x14ac:dyDescent="0.2">
      <c r="B2535" s="8"/>
      <c r="C2535" s="8"/>
      <c r="D2535" s="8"/>
      <c r="E2535" s="8"/>
      <c r="F2535" s="8"/>
      <c r="G2535" s="8"/>
      <c r="H2535" s="8"/>
      <c r="I2535" s="8"/>
      <c r="J2535" s="8"/>
      <c r="K2535" s="8"/>
    </row>
    <row r="2536" spans="2:11" s="7" customFormat="1" x14ac:dyDescent="0.2">
      <c r="B2536" s="8"/>
      <c r="C2536" s="8"/>
      <c r="D2536" s="8"/>
      <c r="E2536" s="8"/>
      <c r="F2536" s="8"/>
      <c r="G2536" s="8"/>
      <c r="H2536" s="8"/>
      <c r="I2536" s="8"/>
      <c r="J2536" s="8"/>
      <c r="K2536" s="8"/>
    </row>
    <row r="2537" spans="2:11" s="7" customFormat="1" x14ac:dyDescent="0.2">
      <c r="B2537" s="8"/>
      <c r="C2537" s="8"/>
      <c r="D2537" s="8"/>
      <c r="E2537" s="8"/>
      <c r="F2537" s="8"/>
      <c r="G2537" s="8"/>
      <c r="H2537" s="8"/>
      <c r="I2537" s="8"/>
      <c r="J2537" s="8"/>
      <c r="K2537" s="8"/>
    </row>
    <row r="2538" spans="2:11" s="7" customFormat="1" x14ac:dyDescent="0.2">
      <c r="B2538" s="8"/>
      <c r="C2538" s="8"/>
      <c r="D2538" s="8"/>
      <c r="E2538" s="8"/>
      <c r="F2538" s="8"/>
      <c r="G2538" s="8"/>
      <c r="H2538" s="8"/>
      <c r="I2538" s="8"/>
      <c r="J2538" s="8"/>
      <c r="K2538" s="8"/>
    </row>
    <row r="2539" spans="2:11" s="7" customFormat="1" x14ac:dyDescent="0.2">
      <c r="B2539" s="8"/>
      <c r="C2539" s="8"/>
      <c r="D2539" s="8"/>
      <c r="E2539" s="8"/>
      <c r="F2539" s="8"/>
      <c r="G2539" s="8"/>
      <c r="H2539" s="8"/>
      <c r="I2539" s="8"/>
      <c r="J2539" s="8"/>
      <c r="K2539" s="8"/>
    </row>
    <row r="2540" spans="2:11" s="7" customFormat="1" x14ac:dyDescent="0.2">
      <c r="B2540" s="8"/>
      <c r="C2540" s="8"/>
      <c r="D2540" s="8"/>
      <c r="E2540" s="8"/>
      <c r="F2540" s="8"/>
      <c r="G2540" s="8"/>
      <c r="H2540" s="8"/>
      <c r="I2540" s="8"/>
      <c r="J2540" s="8"/>
      <c r="K2540" s="8"/>
    </row>
    <row r="2541" spans="2:11" s="7" customFormat="1" x14ac:dyDescent="0.2">
      <c r="B2541" s="8"/>
      <c r="C2541" s="8"/>
      <c r="D2541" s="8"/>
      <c r="E2541" s="8"/>
      <c r="F2541" s="8"/>
      <c r="G2541" s="8"/>
      <c r="H2541" s="8"/>
      <c r="I2541" s="8"/>
      <c r="J2541" s="8"/>
      <c r="K2541" s="8"/>
    </row>
    <row r="2542" spans="2:11" s="7" customFormat="1" x14ac:dyDescent="0.2">
      <c r="B2542" s="8"/>
      <c r="C2542" s="8"/>
      <c r="D2542" s="8"/>
      <c r="E2542" s="8"/>
      <c r="F2542" s="8"/>
      <c r="G2542" s="8"/>
      <c r="H2542" s="8"/>
      <c r="I2542" s="8"/>
      <c r="J2542" s="8"/>
      <c r="K2542" s="8"/>
    </row>
    <row r="2543" spans="2:11" s="7" customFormat="1" x14ac:dyDescent="0.2">
      <c r="B2543" s="8"/>
      <c r="C2543" s="8"/>
      <c r="D2543" s="8"/>
      <c r="E2543" s="8"/>
      <c r="F2543" s="8"/>
      <c r="G2543" s="8"/>
      <c r="H2543" s="8"/>
      <c r="I2543" s="8"/>
      <c r="J2543" s="8"/>
      <c r="K2543" s="8"/>
    </row>
    <row r="2544" spans="2:11" s="7" customFormat="1" x14ac:dyDescent="0.2">
      <c r="B2544" s="8"/>
      <c r="C2544" s="8"/>
      <c r="D2544" s="8"/>
      <c r="E2544" s="8"/>
      <c r="F2544" s="8"/>
      <c r="G2544" s="8"/>
      <c r="H2544" s="8"/>
      <c r="I2544" s="8"/>
      <c r="J2544" s="8"/>
      <c r="K2544" s="8"/>
    </row>
    <row r="2545" spans="2:11" s="7" customFormat="1" x14ac:dyDescent="0.2">
      <c r="B2545" s="8"/>
      <c r="C2545" s="8"/>
      <c r="D2545" s="8"/>
      <c r="E2545" s="8"/>
      <c r="F2545" s="8"/>
      <c r="G2545" s="8"/>
      <c r="H2545" s="8"/>
      <c r="I2545" s="8"/>
      <c r="J2545" s="8"/>
      <c r="K2545" s="8"/>
    </row>
    <row r="2546" spans="2:11" s="7" customFormat="1" x14ac:dyDescent="0.2">
      <c r="B2546" s="8"/>
      <c r="C2546" s="8"/>
      <c r="D2546" s="8"/>
      <c r="E2546" s="8"/>
      <c r="F2546" s="8"/>
      <c r="G2546" s="8"/>
      <c r="H2546" s="8"/>
      <c r="I2546" s="8"/>
      <c r="J2546" s="8"/>
      <c r="K2546" s="8"/>
    </row>
    <row r="2547" spans="2:11" s="7" customFormat="1" x14ac:dyDescent="0.2">
      <c r="B2547" s="8"/>
      <c r="C2547" s="8"/>
      <c r="D2547" s="8"/>
      <c r="E2547" s="8"/>
      <c r="F2547" s="8"/>
      <c r="G2547" s="8"/>
      <c r="H2547" s="8"/>
      <c r="I2547" s="8"/>
      <c r="J2547" s="8"/>
      <c r="K2547" s="8"/>
    </row>
    <row r="2548" spans="2:11" s="7" customFormat="1" x14ac:dyDescent="0.2">
      <c r="B2548" s="8"/>
      <c r="C2548" s="8"/>
      <c r="D2548" s="8"/>
      <c r="E2548" s="8"/>
      <c r="F2548" s="8"/>
      <c r="G2548" s="8"/>
      <c r="H2548" s="8"/>
      <c r="I2548" s="8"/>
      <c r="J2548" s="8"/>
      <c r="K2548" s="8"/>
    </row>
    <row r="2549" spans="2:11" s="7" customFormat="1" x14ac:dyDescent="0.2">
      <c r="B2549" s="8"/>
      <c r="C2549" s="8"/>
      <c r="D2549" s="8"/>
      <c r="E2549" s="8"/>
      <c r="F2549" s="8"/>
      <c r="G2549" s="8"/>
      <c r="H2549" s="8"/>
      <c r="I2549" s="8"/>
      <c r="J2549" s="8"/>
      <c r="K2549" s="8"/>
    </row>
    <row r="2550" spans="2:11" s="7" customFormat="1" x14ac:dyDescent="0.2">
      <c r="B2550" s="8"/>
      <c r="C2550" s="8"/>
      <c r="D2550" s="8"/>
      <c r="E2550" s="8"/>
      <c r="F2550" s="8"/>
      <c r="G2550" s="8"/>
      <c r="H2550" s="8"/>
      <c r="I2550" s="8"/>
      <c r="J2550" s="8"/>
      <c r="K2550" s="8"/>
    </row>
    <row r="2551" spans="2:11" s="7" customFormat="1" x14ac:dyDescent="0.2">
      <c r="B2551" s="8"/>
      <c r="C2551" s="8"/>
      <c r="D2551" s="8"/>
      <c r="E2551" s="8"/>
      <c r="F2551" s="8"/>
      <c r="G2551" s="8"/>
      <c r="H2551" s="8"/>
      <c r="I2551" s="8"/>
      <c r="J2551" s="8"/>
      <c r="K2551" s="8"/>
    </row>
    <row r="2552" spans="2:11" s="7" customFormat="1" x14ac:dyDescent="0.2">
      <c r="B2552" s="8"/>
      <c r="C2552" s="8"/>
      <c r="D2552" s="8"/>
      <c r="E2552" s="8"/>
      <c r="F2552" s="8"/>
      <c r="G2552" s="8"/>
      <c r="H2552" s="8"/>
      <c r="I2552" s="8"/>
      <c r="J2552" s="8"/>
      <c r="K2552" s="8"/>
    </row>
    <row r="2553" spans="2:11" s="7" customFormat="1" x14ac:dyDescent="0.2">
      <c r="B2553" s="8"/>
      <c r="C2553" s="8"/>
      <c r="D2553" s="8"/>
      <c r="E2553" s="8"/>
      <c r="F2553" s="8"/>
      <c r="G2553" s="8"/>
      <c r="H2553" s="8"/>
      <c r="I2553" s="8"/>
      <c r="J2553" s="8"/>
      <c r="K2553" s="8"/>
    </row>
    <row r="2554" spans="2:11" s="7" customFormat="1" x14ac:dyDescent="0.2">
      <c r="B2554" s="8"/>
      <c r="C2554" s="8"/>
      <c r="D2554" s="8"/>
      <c r="E2554" s="8"/>
      <c r="F2554" s="8"/>
      <c r="G2554" s="8"/>
      <c r="H2554" s="8"/>
      <c r="I2554" s="8"/>
      <c r="J2554" s="8"/>
      <c r="K2554" s="8"/>
    </row>
    <row r="2555" spans="2:11" s="7" customFormat="1" x14ac:dyDescent="0.2">
      <c r="B2555" s="8"/>
      <c r="C2555" s="8"/>
      <c r="D2555" s="8"/>
      <c r="E2555" s="8"/>
      <c r="F2555" s="8"/>
      <c r="G2555" s="8"/>
      <c r="H2555" s="8"/>
      <c r="I2555" s="8"/>
      <c r="J2555" s="8"/>
      <c r="K2555" s="8"/>
    </row>
    <row r="2556" spans="2:11" s="7" customFormat="1" x14ac:dyDescent="0.2">
      <c r="B2556" s="8"/>
      <c r="C2556" s="8"/>
      <c r="D2556" s="8"/>
      <c r="E2556" s="8"/>
      <c r="F2556" s="8"/>
      <c r="G2556" s="8"/>
      <c r="H2556" s="8"/>
      <c r="I2556" s="8"/>
      <c r="J2556" s="8"/>
      <c r="K2556" s="8"/>
    </row>
    <row r="2557" spans="2:11" s="7" customFormat="1" x14ac:dyDescent="0.2">
      <c r="B2557" s="8"/>
      <c r="C2557" s="8"/>
      <c r="D2557" s="8"/>
      <c r="E2557" s="8"/>
      <c r="F2557" s="8"/>
      <c r="G2557" s="8"/>
      <c r="H2557" s="8"/>
      <c r="I2557" s="8"/>
      <c r="J2557" s="8"/>
      <c r="K2557" s="8"/>
    </row>
    <row r="2558" spans="2:11" s="7" customFormat="1" x14ac:dyDescent="0.2">
      <c r="B2558" s="8"/>
      <c r="C2558" s="8"/>
      <c r="D2558" s="8"/>
      <c r="E2558" s="8"/>
      <c r="F2558" s="8"/>
      <c r="G2558" s="8"/>
      <c r="H2558" s="8"/>
      <c r="I2558" s="8"/>
      <c r="J2558" s="8"/>
      <c r="K2558" s="8"/>
    </row>
    <row r="2559" spans="2:11" s="7" customFormat="1" x14ac:dyDescent="0.2">
      <c r="B2559" s="8"/>
      <c r="C2559" s="8"/>
      <c r="D2559" s="8"/>
      <c r="E2559" s="8"/>
      <c r="F2559" s="8"/>
      <c r="G2559" s="8"/>
      <c r="H2559" s="8"/>
      <c r="I2559" s="8"/>
      <c r="J2559" s="8"/>
      <c r="K2559" s="8"/>
    </row>
    <row r="2560" spans="2:11" s="7" customFormat="1" x14ac:dyDescent="0.2">
      <c r="B2560" s="8"/>
      <c r="C2560" s="8"/>
      <c r="D2560" s="8"/>
      <c r="E2560" s="8"/>
      <c r="F2560" s="8"/>
      <c r="G2560" s="8"/>
      <c r="H2560" s="8"/>
      <c r="I2560" s="8"/>
      <c r="J2560" s="8"/>
      <c r="K2560" s="8"/>
    </row>
    <row r="2561" spans="2:11" s="7" customFormat="1" x14ac:dyDescent="0.2">
      <c r="B2561" s="8"/>
      <c r="C2561" s="8"/>
      <c r="D2561" s="8"/>
      <c r="E2561" s="8"/>
      <c r="F2561" s="8"/>
      <c r="G2561" s="8"/>
      <c r="H2561" s="8"/>
      <c r="I2561" s="8"/>
      <c r="J2561" s="8"/>
      <c r="K2561" s="8"/>
    </row>
    <row r="2562" spans="2:11" s="7" customFormat="1" x14ac:dyDescent="0.2">
      <c r="B2562" s="8"/>
      <c r="C2562" s="8"/>
      <c r="D2562" s="8"/>
      <c r="E2562" s="8"/>
      <c r="F2562" s="8"/>
      <c r="G2562" s="8"/>
      <c r="H2562" s="8"/>
      <c r="I2562" s="8"/>
      <c r="J2562" s="8"/>
      <c r="K2562" s="8"/>
    </row>
    <row r="2563" spans="2:11" s="7" customFormat="1" x14ac:dyDescent="0.2">
      <c r="B2563" s="8"/>
      <c r="C2563" s="8"/>
      <c r="D2563" s="8"/>
      <c r="E2563" s="8"/>
      <c r="F2563" s="8"/>
      <c r="G2563" s="8"/>
      <c r="H2563" s="8"/>
      <c r="I2563" s="8"/>
      <c r="J2563" s="8"/>
      <c r="K2563" s="8"/>
    </row>
    <row r="2564" spans="2:11" s="7" customFormat="1" x14ac:dyDescent="0.2">
      <c r="B2564" s="8"/>
      <c r="C2564" s="8"/>
      <c r="D2564" s="8"/>
      <c r="E2564" s="8"/>
      <c r="F2564" s="8"/>
      <c r="G2564" s="8"/>
      <c r="H2564" s="8"/>
      <c r="I2564" s="8"/>
      <c r="J2564" s="8"/>
      <c r="K2564" s="8"/>
    </row>
    <row r="2565" spans="2:11" s="7" customFormat="1" x14ac:dyDescent="0.2">
      <c r="B2565" s="8"/>
      <c r="C2565" s="8"/>
      <c r="D2565" s="8"/>
      <c r="E2565" s="8"/>
      <c r="F2565" s="8"/>
      <c r="G2565" s="8"/>
      <c r="H2565" s="8"/>
      <c r="I2565" s="8"/>
      <c r="J2565" s="8"/>
      <c r="K2565" s="8"/>
    </row>
    <row r="2566" spans="2:11" s="7" customFormat="1" x14ac:dyDescent="0.2">
      <c r="B2566" s="8"/>
      <c r="C2566" s="8"/>
      <c r="D2566" s="8"/>
      <c r="E2566" s="8"/>
      <c r="F2566" s="8"/>
      <c r="G2566" s="8"/>
      <c r="H2566" s="8"/>
      <c r="I2566" s="8"/>
      <c r="J2566" s="8"/>
      <c r="K2566" s="8"/>
    </row>
    <row r="2567" spans="2:11" s="7" customFormat="1" x14ac:dyDescent="0.2">
      <c r="B2567" s="8"/>
      <c r="C2567" s="8"/>
      <c r="D2567" s="8"/>
      <c r="E2567" s="8"/>
      <c r="F2567" s="8"/>
      <c r="G2567" s="8"/>
      <c r="H2567" s="8"/>
      <c r="I2567" s="8"/>
      <c r="J2567" s="8"/>
      <c r="K2567" s="8"/>
    </row>
    <row r="2568" spans="2:11" s="7" customFormat="1" x14ac:dyDescent="0.2">
      <c r="B2568" s="8"/>
      <c r="C2568" s="8"/>
      <c r="D2568" s="8"/>
      <c r="E2568" s="8"/>
      <c r="F2568" s="8"/>
      <c r="G2568" s="8"/>
      <c r="H2568" s="8"/>
      <c r="I2568" s="8"/>
      <c r="J2568" s="8"/>
      <c r="K2568" s="8"/>
    </row>
    <row r="2569" spans="2:11" s="7" customFormat="1" x14ac:dyDescent="0.2">
      <c r="B2569" s="8"/>
      <c r="C2569" s="8"/>
      <c r="D2569" s="8"/>
      <c r="E2569" s="8"/>
      <c r="F2569" s="8"/>
      <c r="G2569" s="8"/>
      <c r="H2569" s="8"/>
      <c r="I2569" s="8"/>
      <c r="J2569" s="8"/>
      <c r="K2569" s="8"/>
    </row>
    <row r="2570" spans="2:11" s="7" customFormat="1" x14ac:dyDescent="0.2">
      <c r="B2570" s="8"/>
      <c r="C2570" s="8"/>
      <c r="D2570" s="8"/>
      <c r="E2570" s="8"/>
      <c r="F2570" s="8"/>
      <c r="G2570" s="8"/>
      <c r="H2570" s="8"/>
      <c r="I2570" s="8"/>
      <c r="J2570" s="8"/>
      <c r="K2570" s="8"/>
    </row>
    <row r="2571" spans="2:11" s="7" customFormat="1" x14ac:dyDescent="0.2">
      <c r="B2571" s="8"/>
      <c r="C2571" s="8"/>
      <c r="D2571" s="8"/>
      <c r="E2571" s="8"/>
      <c r="F2571" s="8"/>
      <c r="G2571" s="8"/>
      <c r="H2571" s="8"/>
      <c r="I2571" s="8"/>
      <c r="J2571" s="8"/>
      <c r="K2571" s="8"/>
    </row>
    <row r="2572" spans="2:11" s="7" customFormat="1" x14ac:dyDescent="0.2">
      <c r="B2572" s="8"/>
      <c r="C2572" s="8"/>
      <c r="D2572" s="8"/>
      <c r="E2572" s="8"/>
      <c r="F2572" s="8"/>
      <c r="G2572" s="8"/>
      <c r="H2572" s="8"/>
      <c r="I2572" s="8"/>
      <c r="J2572" s="8"/>
      <c r="K2572" s="8"/>
    </row>
    <row r="2573" spans="2:11" s="7" customFormat="1" x14ac:dyDescent="0.2">
      <c r="B2573" s="8"/>
      <c r="C2573" s="8"/>
      <c r="D2573" s="8"/>
      <c r="E2573" s="8"/>
      <c r="F2573" s="8"/>
      <c r="G2573" s="8"/>
      <c r="H2573" s="8"/>
      <c r="I2573" s="8"/>
      <c r="J2573" s="8"/>
      <c r="K2573" s="8"/>
    </row>
    <row r="2574" spans="2:11" s="7" customFormat="1" x14ac:dyDescent="0.2">
      <c r="B2574" s="8"/>
      <c r="C2574" s="8"/>
      <c r="D2574" s="8"/>
      <c r="E2574" s="8"/>
      <c r="F2574" s="8"/>
      <c r="G2574" s="8"/>
      <c r="H2574" s="8"/>
      <c r="I2574" s="8"/>
      <c r="J2574" s="8"/>
      <c r="K2574" s="8"/>
    </row>
    <row r="2575" spans="2:11" s="7" customFormat="1" x14ac:dyDescent="0.2">
      <c r="B2575" s="8"/>
      <c r="C2575" s="8"/>
      <c r="D2575" s="8"/>
      <c r="E2575" s="8"/>
      <c r="F2575" s="8"/>
      <c r="G2575" s="8"/>
      <c r="H2575" s="8"/>
      <c r="I2575" s="8"/>
      <c r="J2575" s="8"/>
      <c r="K2575" s="8"/>
    </row>
    <row r="2576" spans="2:11" s="7" customFormat="1" x14ac:dyDescent="0.2">
      <c r="B2576" s="8"/>
      <c r="C2576" s="8"/>
      <c r="D2576" s="8"/>
      <c r="E2576" s="8"/>
      <c r="F2576" s="8"/>
      <c r="G2576" s="8"/>
      <c r="H2576" s="8"/>
      <c r="I2576" s="8"/>
      <c r="J2576" s="8"/>
      <c r="K2576" s="8"/>
    </row>
    <row r="2577" spans="2:11" s="7" customFormat="1" x14ac:dyDescent="0.2">
      <c r="B2577" s="8"/>
      <c r="C2577" s="8"/>
      <c r="D2577" s="8"/>
      <c r="E2577" s="8"/>
      <c r="F2577" s="8"/>
      <c r="G2577" s="8"/>
      <c r="H2577" s="8"/>
      <c r="I2577" s="8"/>
      <c r="J2577" s="8"/>
      <c r="K2577" s="8"/>
    </row>
    <row r="2578" spans="2:11" s="7" customFormat="1" x14ac:dyDescent="0.2">
      <c r="B2578" s="8"/>
      <c r="C2578" s="8"/>
      <c r="D2578" s="8"/>
      <c r="E2578" s="8"/>
      <c r="F2578" s="8"/>
      <c r="G2578" s="8"/>
      <c r="H2578" s="8"/>
      <c r="I2578" s="8"/>
      <c r="J2578" s="8"/>
      <c r="K2578" s="8"/>
    </row>
    <row r="2579" spans="2:11" s="7" customFormat="1" x14ac:dyDescent="0.2">
      <c r="B2579" s="8"/>
      <c r="C2579" s="8"/>
      <c r="D2579" s="8"/>
      <c r="E2579" s="8"/>
      <c r="F2579" s="8"/>
      <c r="G2579" s="8"/>
      <c r="H2579" s="8"/>
      <c r="I2579" s="8"/>
      <c r="J2579" s="8"/>
      <c r="K2579" s="8"/>
    </row>
    <row r="2580" spans="2:11" s="7" customFormat="1" x14ac:dyDescent="0.2">
      <c r="B2580" s="8"/>
      <c r="C2580" s="8"/>
      <c r="D2580" s="8"/>
      <c r="E2580" s="8"/>
      <c r="F2580" s="8"/>
      <c r="G2580" s="8"/>
      <c r="H2580" s="8"/>
      <c r="I2580" s="8"/>
      <c r="J2580" s="8"/>
      <c r="K2580" s="8"/>
    </row>
    <row r="2581" spans="2:11" s="7" customFormat="1" x14ac:dyDescent="0.2">
      <c r="B2581" s="8"/>
      <c r="C2581" s="8"/>
      <c r="D2581" s="8"/>
      <c r="E2581" s="8"/>
      <c r="F2581" s="8"/>
      <c r="G2581" s="8"/>
      <c r="H2581" s="8"/>
      <c r="I2581" s="8"/>
      <c r="J2581" s="8"/>
      <c r="K2581" s="8"/>
    </row>
    <row r="2582" spans="2:11" s="7" customFormat="1" x14ac:dyDescent="0.2">
      <c r="B2582" s="8"/>
      <c r="C2582" s="8"/>
      <c r="D2582" s="8"/>
      <c r="E2582" s="8"/>
      <c r="F2582" s="8"/>
      <c r="G2582" s="8"/>
      <c r="H2582" s="8"/>
      <c r="I2582" s="8"/>
      <c r="J2582" s="8"/>
      <c r="K2582" s="8"/>
    </row>
    <row r="2583" spans="2:11" s="7" customFormat="1" x14ac:dyDescent="0.2">
      <c r="B2583" s="8"/>
      <c r="C2583" s="8"/>
      <c r="D2583" s="8"/>
      <c r="E2583" s="8"/>
      <c r="F2583" s="8"/>
      <c r="G2583" s="8"/>
      <c r="H2583" s="8"/>
      <c r="I2583" s="8"/>
      <c r="J2583" s="8"/>
      <c r="K2583" s="8"/>
    </row>
    <row r="2584" spans="2:11" s="7" customFormat="1" x14ac:dyDescent="0.2">
      <c r="B2584" s="8"/>
      <c r="C2584" s="8"/>
      <c r="D2584" s="8"/>
      <c r="E2584" s="8"/>
      <c r="F2584" s="8"/>
      <c r="G2584" s="8"/>
      <c r="H2584" s="8"/>
      <c r="I2584" s="8"/>
      <c r="J2584" s="8"/>
      <c r="K2584" s="8"/>
    </row>
    <row r="2585" spans="2:11" s="7" customFormat="1" x14ac:dyDescent="0.2">
      <c r="B2585" s="8"/>
      <c r="C2585" s="8"/>
      <c r="D2585" s="8"/>
      <c r="E2585" s="8"/>
      <c r="F2585" s="8"/>
      <c r="G2585" s="8"/>
      <c r="H2585" s="8"/>
      <c r="I2585" s="8"/>
      <c r="J2585" s="8"/>
      <c r="K2585" s="8"/>
    </row>
    <row r="2586" spans="2:11" s="7" customFormat="1" x14ac:dyDescent="0.2">
      <c r="B2586" s="8"/>
      <c r="C2586" s="8"/>
      <c r="D2586" s="8"/>
      <c r="E2586" s="8"/>
      <c r="F2586" s="8"/>
      <c r="G2586" s="8"/>
      <c r="H2586" s="8"/>
      <c r="I2586" s="8"/>
      <c r="J2586" s="8"/>
      <c r="K2586" s="8"/>
    </row>
    <row r="2587" spans="2:11" s="7" customFormat="1" x14ac:dyDescent="0.2">
      <c r="B2587" s="8"/>
      <c r="C2587" s="8"/>
      <c r="D2587" s="8"/>
      <c r="E2587" s="8"/>
      <c r="F2587" s="8"/>
      <c r="G2587" s="8"/>
      <c r="H2587" s="8"/>
      <c r="I2587" s="8"/>
      <c r="J2587" s="8"/>
      <c r="K2587" s="8"/>
    </row>
    <row r="2588" spans="2:11" s="7" customFormat="1" x14ac:dyDescent="0.2">
      <c r="B2588" s="8"/>
      <c r="C2588" s="8"/>
      <c r="D2588" s="8"/>
      <c r="E2588" s="8"/>
      <c r="F2588" s="8"/>
      <c r="G2588" s="8"/>
      <c r="H2588" s="8"/>
      <c r="I2588" s="8"/>
      <c r="J2588" s="8"/>
      <c r="K2588" s="8"/>
    </row>
    <row r="2589" spans="2:11" s="7" customFormat="1" x14ac:dyDescent="0.2">
      <c r="B2589" s="8"/>
      <c r="C2589" s="8"/>
      <c r="D2589" s="8"/>
      <c r="E2589" s="8"/>
      <c r="F2589" s="8"/>
      <c r="G2589" s="8"/>
      <c r="H2589" s="8"/>
      <c r="I2589" s="8"/>
      <c r="J2589" s="8"/>
      <c r="K2589" s="8"/>
    </row>
    <row r="2590" spans="2:11" s="7" customFormat="1" x14ac:dyDescent="0.2">
      <c r="B2590" s="8"/>
      <c r="C2590" s="8"/>
      <c r="D2590" s="8"/>
      <c r="E2590" s="8"/>
      <c r="F2590" s="8"/>
      <c r="G2590" s="8"/>
      <c r="H2590" s="8"/>
      <c r="I2590" s="8"/>
      <c r="J2590" s="8"/>
      <c r="K2590" s="8"/>
    </row>
    <row r="2591" spans="2:11" s="7" customFormat="1" x14ac:dyDescent="0.2">
      <c r="B2591" s="8"/>
      <c r="C2591" s="8"/>
      <c r="D2591" s="8"/>
      <c r="E2591" s="8"/>
      <c r="F2591" s="8"/>
      <c r="G2591" s="8"/>
      <c r="H2591" s="8"/>
      <c r="I2591" s="8"/>
      <c r="J2591" s="8"/>
      <c r="K2591" s="8"/>
    </row>
    <row r="2592" spans="2:11" s="7" customFormat="1" x14ac:dyDescent="0.2">
      <c r="B2592" s="8"/>
      <c r="C2592" s="8"/>
      <c r="D2592" s="8"/>
      <c r="E2592" s="8"/>
      <c r="F2592" s="8"/>
      <c r="G2592" s="8"/>
      <c r="H2592" s="8"/>
      <c r="I2592" s="8"/>
      <c r="J2592" s="8"/>
      <c r="K2592" s="8"/>
    </row>
    <row r="2593" spans="2:11" s="7" customFormat="1" x14ac:dyDescent="0.2">
      <c r="B2593" s="8"/>
      <c r="C2593" s="8"/>
      <c r="D2593" s="8"/>
      <c r="E2593" s="8"/>
      <c r="F2593" s="8"/>
      <c r="G2593" s="8"/>
      <c r="H2593" s="8"/>
      <c r="I2593" s="8"/>
      <c r="J2593" s="8"/>
      <c r="K2593" s="8"/>
    </row>
    <row r="2594" spans="2:11" s="7" customFormat="1" x14ac:dyDescent="0.2">
      <c r="B2594" s="8"/>
      <c r="C2594" s="8"/>
      <c r="D2594" s="8"/>
      <c r="E2594" s="8"/>
      <c r="F2594" s="8"/>
      <c r="G2594" s="8"/>
      <c r="H2594" s="8"/>
      <c r="I2594" s="8"/>
      <c r="J2594" s="8"/>
      <c r="K2594" s="8"/>
    </row>
    <row r="2595" spans="2:11" s="7" customFormat="1" x14ac:dyDescent="0.2">
      <c r="B2595" s="8"/>
      <c r="C2595" s="8"/>
      <c r="D2595" s="8"/>
      <c r="E2595" s="8"/>
      <c r="F2595" s="8"/>
      <c r="G2595" s="8"/>
      <c r="H2595" s="8"/>
      <c r="I2595" s="8"/>
      <c r="J2595" s="8"/>
      <c r="K2595" s="8"/>
    </row>
    <row r="2596" spans="2:11" s="7" customFormat="1" x14ac:dyDescent="0.2">
      <c r="B2596" s="8"/>
      <c r="C2596" s="8"/>
      <c r="D2596" s="8"/>
      <c r="E2596" s="8"/>
      <c r="F2596" s="8"/>
      <c r="G2596" s="8"/>
      <c r="H2596" s="8"/>
      <c r="I2596" s="8"/>
      <c r="J2596" s="8"/>
      <c r="K2596" s="8"/>
    </row>
    <row r="2597" spans="2:11" s="7" customFormat="1" x14ac:dyDescent="0.2">
      <c r="B2597" s="8"/>
      <c r="C2597" s="8"/>
      <c r="D2597" s="8"/>
      <c r="E2597" s="8"/>
      <c r="F2597" s="8"/>
      <c r="G2597" s="8"/>
      <c r="H2597" s="8"/>
      <c r="I2597" s="8"/>
      <c r="J2597" s="8"/>
      <c r="K2597" s="8"/>
    </row>
    <row r="2598" spans="2:11" s="7" customFormat="1" x14ac:dyDescent="0.2">
      <c r="B2598" s="8"/>
      <c r="C2598" s="8"/>
      <c r="D2598" s="8"/>
      <c r="E2598" s="8"/>
      <c r="F2598" s="8"/>
      <c r="G2598" s="8"/>
      <c r="H2598" s="8"/>
      <c r="I2598" s="8"/>
      <c r="J2598" s="8"/>
      <c r="K2598" s="8"/>
    </row>
    <row r="2599" spans="2:11" s="7" customFormat="1" x14ac:dyDescent="0.2">
      <c r="B2599" s="8"/>
      <c r="C2599" s="8"/>
      <c r="D2599" s="8"/>
      <c r="E2599" s="8"/>
      <c r="F2599" s="8"/>
      <c r="G2599" s="8"/>
      <c r="H2599" s="8"/>
      <c r="I2599" s="8"/>
      <c r="J2599" s="8"/>
      <c r="K2599" s="8"/>
    </row>
    <row r="2600" spans="2:11" s="7" customFormat="1" x14ac:dyDescent="0.2">
      <c r="B2600" s="8"/>
      <c r="C2600" s="8"/>
      <c r="D2600" s="8"/>
      <c r="E2600" s="8"/>
      <c r="F2600" s="8"/>
      <c r="G2600" s="8"/>
      <c r="H2600" s="8"/>
      <c r="I2600" s="8"/>
      <c r="J2600" s="8"/>
      <c r="K2600" s="8"/>
    </row>
    <row r="2601" spans="2:11" s="7" customFormat="1" x14ac:dyDescent="0.2">
      <c r="B2601" s="8"/>
      <c r="C2601" s="8"/>
      <c r="D2601" s="8"/>
      <c r="E2601" s="8"/>
      <c r="F2601" s="8"/>
      <c r="G2601" s="8"/>
      <c r="H2601" s="8"/>
      <c r="I2601" s="8"/>
      <c r="J2601" s="8"/>
      <c r="K2601" s="8"/>
    </row>
    <row r="2602" spans="2:11" s="7" customFormat="1" x14ac:dyDescent="0.2">
      <c r="B2602" s="8"/>
      <c r="C2602" s="8"/>
      <c r="D2602" s="8"/>
      <c r="E2602" s="8"/>
      <c r="F2602" s="8"/>
      <c r="G2602" s="8"/>
      <c r="H2602" s="8"/>
      <c r="I2602" s="8"/>
      <c r="J2602" s="8"/>
      <c r="K2602" s="8"/>
    </row>
    <row r="2603" spans="2:11" s="7" customFormat="1" x14ac:dyDescent="0.2">
      <c r="B2603" s="8"/>
      <c r="C2603" s="8"/>
      <c r="D2603" s="8"/>
      <c r="E2603" s="8"/>
      <c r="F2603" s="8"/>
      <c r="G2603" s="8"/>
      <c r="H2603" s="8"/>
      <c r="I2603" s="8"/>
      <c r="J2603" s="8"/>
      <c r="K2603" s="8"/>
    </row>
    <row r="2604" spans="2:11" s="7" customFormat="1" x14ac:dyDescent="0.2">
      <c r="B2604" s="8"/>
      <c r="C2604" s="8"/>
      <c r="D2604" s="8"/>
      <c r="E2604" s="8"/>
      <c r="F2604" s="8"/>
      <c r="G2604" s="8"/>
      <c r="H2604" s="8"/>
      <c r="I2604" s="8"/>
      <c r="J2604" s="8"/>
      <c r="K2604" s="8"/>
    </row>
    <row r="2605" spans="2:11" s="7" customFormat="1" x14ac:dyDescent="0.2">
      <c r="B2605" s="8"/>
      <c r="C2605" s="8"/>
      <c r="D2605" s="8"/>
      <c r="E2605" s="8"/>
      <c r="F2605" s="8"/>
      <c r="G2605" s="8"/>
      <c r="H2605" s="8"/>
      <c r="I2605" s="8"/>
      <c r="J2605" s="8"/>
      <c r="K2605" s="8"/>
    </row>
    <row r="2606" spans="2:11" s="7" customFormat="1" x14ac:dyDescent="0.2">
      <c r="B2606" s="8"/>
      <c r="C2606" s="8"/>
      <c r="D2606" s="8"/>
      <c r="E2606" s="8"/>
      <c r="F2606" s="8"/>
      <c r="G2606" s="8"/>
      <c r="H2606" s="8"/>
      <c r="I2606" s="8"/>
      <c r="J2606" s="8"/>
      <c r="K2606" s="8"/>
    </row>
    <row r="2607" spans="2:11" s="7" customFormat="1" x14ac:dyDescent="0.2">
      <c r="B2607" s="8"/>
      <c r="C2607" s="8"/>
      <c r="D2607" s="8"/>
      <c r="E2607" s="8"/>
      <c r="F2607" s="8"/>
      <c r="G2607" s="8"/>
      <c r="H2607" s="8"/>
      <c r="I2607" s="8"/>
      <c r="J2607" s="8"/>
      <c r="K2607" s="8"/>
    </row>
    <row r="2608" spans="2:11" s="7" customFormat="1" x14ac:dyDescent="0.2">
      <c r="B2608" s="8"/>
      <c r="C2608" s="8"/>
      <c r="D2608" s="8"/>
      <c r="E2608" s="8"/>
      <c r="F2608" s="8"/>
      <c r="G2608" s="8"/>
      <c r="H2608" s="8"/>
      <c r="I2608" s="8"/>
      <c r="J2608" s="8"/>
      <c r="K2608" s="8"/>
    </row>
    <row r="2609" spans="2:11" s="7" customFormat="1" x14ac:dyDescent="0.2">
      <c r="B2609" s="8"/>
      <c r="C2609" s="8"/>
      <c r="D2609" s="8"/>
      <c r="E2609" s="8"/>
      <c r="F2609" s="8"/>
      <c r="G2609" s="8"/>
      <c r="H2609" s="8"/>
      <c r="I2609" s="8"/>
      <c r="J2609" s="8"/>
      <c r="K2609" s="8"/>
    </row>
    <row r="2610" spans="2:11" s="7" customFormat="1" x14ac:dyDescent="0.2">
      <c r="B2610" s="8"/>
      <c r="C2610" s="8"/>
      <c r="D2610" s="8"/>
      <c r="E2610" s="8"/>
      <c r="F2610" s="8"/>
      <c r="G2610" s="8"/>
      <c r="H2610" s="8"/>
      <c r="I2610" s="8"/>
      <c r="J2610" s="8"/>
      <c r="K2610" s="8"/>
    </row>
    <row r="2611" spans="2:11" s="7" customFormat="1" x14ac:dyDescent="0.2">
      <c r="B2611" s="8"/>
      <c r="C2611" s="8"/>
      <c r="D2611" s="8"/>
      <c r="E2611" s="8"/>
      <c r="F2611" s="8"/>
      <c r="G2611" s="8"/>
      <c r="H2611" s="8"/>
      <c r="I2611" s="8"/>
      <c r="J2611" s="8"/>
      <c r="K2611" s="8"/>
    </row>
    <row r="2612" spans="2:11" s="7" customFormat="1" x14ac:dyDescent="0.2">
      <c r="B2612" s="8"/>
      <c r="C2612" s="8"/>
      <c r="D2612" s="8"/>
      <c r="E2612" s="8"/>
      <c r="F2612" s="8"/>
      <c r="G2612" s="8"/>
      <c r="H2612" s="8"/>
      <c r="I2612" s="8"/>
      <c r="J2612" s="8"/>
      <c r="K2612" s="8"/>
    </row>
    <row r="2613" spans="2:11" s="7" customFormat="1" x14ac:dyDescent="0.2">
      <c r="B2613" s="8"/>
      <c r="C2613" s="8"/>
      <c r="D2613" s="8"/>
      <c r="E2613" s="8"/>
      <c r="F2613" s="8"/>
      <c r="G2613" s="8"/>
      <c r="H2613" s="8"/>
      <c r="I2613" s="8"/>
      <c r="J2613" s="8"/>
      <c r="K2613" s="8"/>
    </row>
    <row r="2614" spans="2:11" s="7" customFormat="1" x14ac:dyDescent="0.2">
      <c r="B2614" s="8"/>
      <c r="C2614" s="8"/>
      <c r="D2614" s="8"/>
      <c r="E2614" s="8"/>
      <c r="F2614" s="8"/>
      <c r="G2614" s="8"/>
      <c r="H2614" s="8"/>
      <c r="I2614" s="8"/>
      <c r="J2614" s="8"/>
      <c r="K2614" s="8"/>
    </row>
    <row r="2615" spans="2:11" s="7" customFormat="1" x14ac:dyDescent="0.2">
      <c r="B2615" s="8"/>
      <c r="C2615" s="8"/>
      <c r="D2615" s="8"/>
      <c r="E2615" s="8"/>
      <c r="F2615" s="8"/>
      <c r="G2615" s="8"/>
      <c r="H2615" s="8"/>
      <c r="I2615" s="8"/>
      <c r="J2615" s="8"/>
      <c r="K2615" s="8"/>
    </row>
    <row r="2616" spans="2:11" s="7" customFormat="1" x14ac:dyDescent="0.2">
      <c r="B2616" s="8"/>
      <c r="C2616" s="8"/>
      <c r="D2616" s="8"/>
      <c r="E2616" s="8"/>
      <c r="F2616" s="8"/>
      <c r="G2616" s="8"/>
      <c r="H2616" s="8"/>
      <c r="I2616" s="8"/>
      <c r="J2616" s="8"/>
      <c r="K2616" s="8"/>
    </row>
    <row r="2617" spans="2:11" s="7" customFormat="1" x14ac:dyDescent="0.2">
      <c r="B2617" s="8"/>
      <c r="C2617" s="8"/>
      <c r="D2617" s="8"/>
      <c r="E2617" s="8"/>
      <c r="F2617" s="8"/>
      <c r="G2617" s="8"/>
      <c r="H2617" s="8"/>
      <c r="I2617" s="8"/>
      <c r="J2617" s="8"/>
      <c r="K2617" s="8"/>
    </row>
    <row r="2618" spans="2:11" s="7" customFormat="1" x14ac:dyDescent="0.2">
      <c r="B2618" s="8"/>
      <c r="C2618" s="8"/>
      <c r="D2618" s="8"/>
      <c r="E2618" s="8"/>
      <c r="F2618" s="8"/>
      <c r="G2618" s="8"/>
      <c r="H2618" s="8"/>
      <c r="I2618" s="8"/>
      <c r="J2618" s="8"/>
      <c r="K2618" s="8"/>
    </row>
    <row r="2619" spans="2:11" s="7" customFormat="1" x14ac:dyDescent="0.2">
      <c r="B2619" s="8"/>
      <c r="C2619" s="8"/>
      <c r="D2619" s="8"/>
      <c r="E2619" s="8"/>
      <c r="F2619" s="8"/>
      <c r="G2619" s="8"/>
      <c r="H2619" s="8"/>
      <c r="I2619" s="8"/>
      <c r="J2619" s="8"/>
      <c r="K2619" s="8"/>
    </row>
    <row r="2620" spans="2:11" s="7" customFormat="1" x14ac:dyDescent="0.2">
      <c r="B2620" s="8"/>
      <c r="C2620" s="8"/>
      <c r="D2620" s="8"/>
      <c r="E2620" s="8"/>
      <c r="F2620" s="8"/>
      <c r="G2620" s="8"/>
      <c r="H2620" s="8"/>
      <c r="I2620" s="8"/>
      <c r="J2620" s="8"/>
      <c r="K2620" s="8"/>
    </row>
    <row r="2621" spans="2:11" s="7" customFormat="1" x14ac:dyDescent="0.2">
      <c r="B2621" s="8"/>
      <c r="C2621" s="8"/>
      <c r="D2621" s="8"/>
      <c r="E2621" s="8"/>
      <c r="F2621" s="8"/>
      <c r="G2621" s="8"/>
      <c r="H2621" s="8"/>
      <c r="I2621" s="8"/>
      <c r="J2621" s="8"/>
      <c r="K2621" s="8"/>
    </row>
    <row r="2622" spans="2:11" s="7" customFormat="1" x14ac:dyDescent="0.2">
      <c r="B2622" s="8"/>
      <c r="C2622" s="8"/>
      <c r="D2622" s="8"/>
      <c r="E2622" s="8"/>
      <c r="F2622" s="8"/>
      <c r="G2622" s="8"/>
      <c r="H2622" s="8"/>
      <c r="I2622" s="8"/>
      <c r="J2622" s="8"/>
      <c r="K2622" s="8"/>
    </row>
    <row r="2623" spans="2:11" s="7" customFormat="1" x14ac:dyDescent="0.2">
      <c r="B2623" s="8"/>
      <c r="C2623" s="8"/>
      <c r="D2623" s="8"/>
      <c r="E2623" s="8"/>
      <c r="F2623" s="8"/>
      <c r="G2623" s="8"/>
      <c r="H2623" s="8"/>
      <c r="I2623" s="8"/>
      <c r="J2623" s="8"/>
      <c r="K2623" s="8"/>
    </row>
    <row r="2624" spans="2:11" s="7" customFormat="1" x14ac:dyDescent="0.2">
      <c r="B2624" s="8"/>
      <c r="C2624" s="8"/>
      <c r="D2624" s="8"/>
      <c r="E2624" s="8"/>
      <c r="F2624" s="8"/>
      <c r="G2624" s="8"/>
      <c r="H2624" s="8"/>
      <c r="I2624" s="8"/>
      <c r="J2624" s="8"/>
      <c r="K2624" s="8"/>
    </row>
    <row r="2625" spans="2:11" s="7" customFormat="1" x14ac:dyDescent="0.2">
      <c r="B2625" s="8"/>
      <c r="C2625" s="8"/>
      <c r="D2625" s="8"/>
      <c r="E2625" s="8"/>
      <c r="F2625" s="8"/>
      <c r="G2625" s="8"/>
      <c r="H2625" s="8"/>
      <c r="I2625" s="8"/>
      <c r="J2625" s="8"/>
      <c r="K2625" s="8"/>
    </row>
    <row r="2626" spans="2:11" s="7" customFormat="1" x14ac:dyDescent="0.2">
      <c r="B2626" s="8"/>
      <c r="C2626" s="8"/>
      <c r="D2626" s="8"/>
      <c r="E2626" s="8"/>
      <c r="F2626" s="8"/>
      <c r="G2626" s="8"/>
      <c r="H2626" s="8"/>
      <c r="I2626" s="8"/>
      <c r="J2626" s="8"/>
      <c r="K2626" s="8"/>
    </row>
    <row r="2627" spans="2:11" s="7" customFormat="1" x14ac:dyDescent="0.2">
      <c r="B2627" s="8"/>
      <c r="C2627" s="8"/>
      <c r="D2627" s="8"/>
      <c r="E2627" s="8"/>
      <c r="F2627" s="8"/>
      <c r="G2627" s="8"/>
      <c r="H2627" s="8"/>
      <c r="I2627" s="8"/>
      <c r="J2627" s="8"/>
      <c r="K2627" s="8"/>
    </row>
    <row r="2628" spans="2:11" s="7" customFormat="1" x14ac:dyDescent="0.2">
      <c r="B2628" s="8"/>
      <c r="C2628" s="8"/>
      <c r="D2628" s="8"/>
      <c r="E2628" s="8"/>
      <c r="F2628" s="8"/>
      <c r="G2628" s="8"/>
      <c r="H2628" s="8"/>
      <c r="I2628" s="8"/>
      <c r="J2628" s="8"/>
      <c r="K2628" s="8"/>
    </row>
    <row r="2629" spans="2:11" s="7" customFormat="1" x14ac:dyDescent="0.2">
      <c r="B2629" s="8"/>
      <c r="C2629" s="8"/>
      <c r="D2629" s="8"/>
      <c r="E2629" s="8"/>
      <c r="F2629" s="8"/>
      <c r="G2629" s="8"/>
      <c r="H2629" s="8"/>
      <c r="I2629" s="8"/>
      <c r="J2629" s="8"/>
      <c r="K2629" s="8"/>
    </row>
    <row r="2630" spans="2:11" s="7" customFormat="1" x14ac:dyDescent="0.2">
      <c r="B2630" s="8"/>
      <c r="C2630" s="8"/>
      <c r="D2630" s="8"/>
      <c r="E2630" s="8"/>
      <c r="F2630" s="8"/>
      <c r="G2630" s="8"/>
      <c r="H2630" s="8"/>
      <c r="I2630" s="8"/>
      <c r="J2630" s="8"/>
      <c r="K2630" s="8"/>
    </row>
    <row r="2631" spans="2:11" s="7" customFormat="1" x14ac:dyDescent="0.2">
      <c r="B2631" s="8"/>
      <c r="C2631" s="8"/>
      <c r="D2631" s="8"/>
      <c r="E2631" s="8"/>
      <c r="F2631" s="8"/>
      <c r="G2631" s="8"/>
      <c r="H2631" s="8"/>
      <c r="I2631" s="8"/>
      <c r="J2631" s="8"/>
      <c r="K2631" s="8"/>
    </row>
    <row r="2632" spans="2:11" s="7" customFormat="1" x14ac:dyDescent="0.2">
      <c r="B2632" s="8"/>
      <c r="C2632" s="8"/>
      <c r="D2632" s="8"/>
      <c r="E2632" s="8"/>
      <c r="F2632" s="8"/>
      <c r="G2632" s="8"/>
      <c r="H2632" s="8"/>
      <c r="I2632" s="8"/>
      <c r="J2632" s="8"/>
      <c r="K2632" s="8"/>
    </row>
    <row r="2633" spans="2:11" s="7" customFormat="1" x14ac:dyDescent="0.2">
      <c r="B2633" s="8"/>
      <c r="C2633" s="8"/>
      <c r="D2633" s="8"/>
      <c r="E2633" s="8"/>
      <c r="F2633" s="8"/>
      <c r="G2633" s="8"/>
      <c r="H2633" s="8"/>
      <c r="I2633" s="8"/>
      <c r="J2633" s="8"/>
      <c r="K2633" s="8"/>
    </row>
    <row r="2634" spans="2:11" s="7" customFormat="1" x14ac:dyDescent="0.2">
      <c r="B2634" s="8"/>
      <c r="C2634" s="8"/>
      <c r="D2634" s="8"/>
      <c r="E2634" s="8"/>
      <c r="F2634" s="8"/>
      <c r="G2634" s="8"/>
      <c r="H2634" s="8"/>
      <c r="I2634" s="8"/>
      <c r="J2634" s="8"/>
      <c r="K2634" s="8"/>
    </row>
    <row r="2635" spans="2:11" s="7" customFormat="1" x14ac:dyDescent="0.2">
      <c r="B2635" s="8"/>
      <c r="C2635" s="8"/>
      <c r="D2635" s="8"/>
      <c r="E2635" s="8"/>
      <c r="F2635" s="8"/>
      <c r="G2635" s="8"/>
      <c r="H2635" s="8"/>
      <c r="I2635" s="8"/>
      <c r="J2635" s="8"/>
      <c r="K2635" s="8"/>
    </row>
    <row r="2636" spans="2:11" s="7" customFormat="1" x14ac:dyDescent="0.2">
      <c r="B2636" s="8"/>
      <c r="C2636" s="8"/>
      <c r="D2636" s="8"/>
      <c r="E2636" s="8"/>
      <c r="F2636" s="8"/>
      <c r="G2636" s="8"/>
      <c r="H2636" s="8"/>
      <c r="I2636" s="8"/>
      <c r="J2636" s="8"/>
      <c r="K2636" s="8"/>
    </row>
    <row r="2637" spans="2:11" s="7" customFormat="1" x14ac:dyDescent="0.2">
      <c r="B2637" s="8"/>
      <c r="C2637" s="8"/>
      <c r="D2637" s="8"/>
      <c r="E2637" s="8"/>
      <c r="F2637" s="8"/>
      <c r="G2637" s="8"/>
      <c r="H2637" s="8"/>
      <c r="I2637" s="8"/>
      <c r="J2637" s="8"/>
      <c r="K2637" s="8"/>
    </row>
    <row r="2638" spans="2:11" s="7" customFormat="1" x14ac:dyDescent="0.2">
      <c r="B2638" s="8"/>
      <c r="C2638" s="8"/>
      <c r="D2638" s="8"/>
      <c r="E2638" s="8"/>
      <c r="F2638" s="8"/>
      <c r="G2638" s="8"/>
      <c r="H2638" s="8"/>
      <c r="I2638" s="8"/>
      <c r="J2638" s="8"/>
      <c r="K2638" s="8"/>
    </row>
    <row r="2639" spans="2:11" s="7" customFormat="1" x14ac:dyDescent="0.2">
      <c r="B2639" s="8"/>
      <c r="C2639" s="8"/>
      <c r="D2639" s="8"/>
      <c r="E2639" s="8"/>
      <c r="F2639" s="8"/>
      <c r="G2639" s="8"/>
      <c r="H2639" s="8"/>
      <c r="I2639" s="8"/>
      <c r="J2639" s="8"/>
      <c r="K2639" s="8"/>
    </row>
    <row r="2640" spans="2:11" s="7" customFormat="1" x14ac:dyDescent="0.2">
      <c r="B2640" s="8"/>
      <c r="C2640" s="8"/>
      <c r="D2640" s="8"/>
      <c r="E2640" s="8"/>
      <c r="F2640" s="8"/>
      <c r="G2640" s="8"/>
      <c r="H2640" s="8"/>
      <c r="I2640" s="8"/>
      <c r="J2640" s="8"/>
      <c r="K2640" s="8"/>
    </row>
    <row r="2641" spans="2:11" s="7" customFormat="1" x14ac:dyDescent="0.2">
      <c r="B2641" s="8"/>
      <c r="C2641" s="8"/>
      <c r="D2641" s="8"/>
      <c r="E2641" s="8"/>
      <c r="F2641" s="8"/>
      <c r="G2641" s="8"/>
      <c r="H2641" s="8"/>
      <c r="I2641" s="8"/>
      <c r="J2641" s="8"/>
      <c r="K2641" s="8"/>
    </row>
    <row r="2642" spans="2:11" s="7" customFormat="1" x14ac:dyDescent="0.2">
      <c r="B2642" s="8"/>
      <c r="C2642" s="8"/>
      <c r="D2642" s="8"/>
      <c r="E2642" s="8"/>
      <c r="F2642" s="8"/>
      <c r="G2642" s="8"/>
      <c r="H2642" s="8"/>
      <c r="I2642" s="8"/>
      <c r="J2642" s="8"/>
      <c r="K2642" s="8"/>
    </row>
    <row r="2643" spans="2:11" s="7" customFormat="1" x14ac:dyDescent="0.2">
      <c r="B2643" s="8"/>
      <c r="C2643" s="8"/>
      <c r="D2643" s="8"/>
      <c r="E2643" s="8"/>
      <c r="F2643" s="8"/>
      <c r="G2643" s="8"/>
      <c r="H2643" s="8"/>
      <c r="I2643" s="8"/>
      <c r="J2643" s="8"/>
      <c r="K2643" s="8"/>
    </row>
    <row r="2644" spans="2:11" s="7" customFormat="1" x14ac:dyDescent="0.2">
      <c r="B2644" s="8"/>
      <c r="C2644" s="8"/>
      <c r="D2644" s="8"/>
      <c r="E2644" s="8"/>
      <c r="F2644" s="8"/>
      <c r="G2644" s="8"/>
      <c r="H2644" s="8"/>
      <c r="I2644" s="8"/>
      <c r="J2644" s="8"/>
      <c r="K2644" s="8"/>
    </row>
    <row r="2645" spans="2:11" s="7" customFormat="1" x14ac:dyDescent="0.2">
      <c r="B2645" s="8"/>
      <c r="C2645" s="8"/>
      <c r="D2645" s="8"/>
      <c r="E2645" s="8"/>
      <c r="F2645" s="8"/>
      <c r="G2645" s="8"/>
      <c r="H2645" s="8"/>
      <c r="I2645" s="8"/>
      <c r="J2645" s="8"/>
      <c r="K2645" s="8"/>
    </row>
    <row r="2646" spans="2:11" s="7" customFormat="1" x14ac:dyDescent="0.2">
      <c r="B2646" s="8"/>
      <c r="C2646" s="8"/>
      <c r="D2646" s="8"/>
      <c r="E2646" s="8"/>
      <c r="F2646" s="8"/>
      <c r="G2646" s="8"/>
      <c r="H2646" s="8"/>
      <c r="I2646" s="8"/>
      <c r="J2646" s="8"/>
      <c r="K2646" s="8"/>
    </row>
    <row r="2647" spans="2:11" s="7" customFormat="1" x14ac:dyDescent="0.2">
      <c r="B2647" s="8"/>
      <c r="C2647" s="8"/>
      <c r="D2647" s="8"/>
      <c r="E2647" s="8"/>
      <c r="F2647" s="8"/>
      <c r="G2647" s="8"/>
      <c r="H2647" s="8"/>
      <c r="I2647" s="8"/>
      <c r="J2647" s="8"/>
      <c r="K2647" s="8"/>
    </row>
    <row r="2648" spans="2:11" s="7" customFormat="1" x14ac:dyDescent="0.2">
      <c r="B2648" s="8"/>
      <c r="C2648" s="8"/>
      <c r="D2648" s="8"/>
      <c r="E2648" s="8"/>
      <c r="F2648" s="8"/>
      <c r="G2648" s="8"/>
      <c r="H2648" s="8"/>
      <c r="I2648" s="8"/>
      <c r="J2648" s="8"/>
      <c r="K2648" s="8"/>
    </row>
    <row r="2649" spans="2:11" s="7" customFormat="1" x14ac:dyDescent="0.2">
      <c r="B2649" s="8"/>
      <c r="C2649" s="8"/>
      <c r="D2649" s="8"/>
      <c r="E2649" s="8"/>
      <c r="F2649" s="8"/>
      <c r="G2649" s="8"/>
      <c r="H2649" s="8"/>
      <c r="I2649" s="8"/>
      <c r="J2649" s="8"/>
      <c r="K2649" s="8"/>
    </row>
    <row r="2650" spans="2:11" s="7" customFormat="1" x14ac:dyDescent="0.2">
      <c r="B2650" s="8"/>
      <c r="C2650" s="8"/>
      <c r="D2650" s="8"/>
      <c r="E2650" s="8"/>
      <c r="F2650" s="8"/>
      <c r="G2650" s="8"/>
      <c r="H2650" s="8"/>
      <c r="I2650" s="8"/>
      <c r="J2650" s="8"/>
      <c r="K2650" s="8"/>
    </row>
    <row r="2651" spans="2:11" s="7" customFormat="1" x14ac:dyDescent="0.2">
      <c r="B2651" s="8"/>
      <c r="C2651" s="8"/>
      <c r="D2651" s="8"/>
      <c r="E2651" s="8"/>
      <c r="F2651" s="8"/>
      <c r="G2651" s="8"/>
      <c r="H2651" s="8"/>
      <c r="I2651" s="8"/>
      <c r="J2651" s="8"/>
      <c r="K2651" s="8"/>
    </row>
    <row r="2652" spans="2:11" s="7" customFormat="1" x14ac:dyDescent="0.2">
      <c r="B2652" s="8"/>
      <c r="C2652" s="8"/>
      <c r="D2652" s="8"/>
      <c r="E2652" s="8"/>
      <c r="F2652" s="8"/>
      <c r="G2652" s="8"/>
      <c r="H2652" s="8"/>
      <c r="I2652" s="8"/>
      <c r="J2652" s="8"/>
      <c r="K2652" s="8"/>
    </row>
    <row r="2653" spans="2:11" s="7" customFormat="1" x14ac:dyDescent="0.2">
      <c r="B2653" s="8"/>
      <c r="C2653" s="8"/>
      <c r="D2653" s="8"/>
      <c r="E2653" s="8"/>
      <c r="F2653" s="8"/>
      <c r="G2653" s="8"/>
      <c r="H2653" s="8"/>
      <c r="I2653" s="8"/>
      <c r="J2653" s="8"/>
      <c r="K2653" s="8"/>
    </row>
    <row r="2654" spans="2:11" s="7" customFormat="1" x14ac:dyDescent="0.2">
      <c r="B2654" s="8"/>
      <c r="C2654" s="8"/>
      <c r="D2654" s="8"/>
      <c r="E2654" s="8"/>
      <c r="F2654" s="8"/>
      <c r="G2654" s="8"/>
      <c r="H2654" s="8"/>
      <c r="I2654" s="8"/>
      <c r="J2654" s="8"/>
      <c r="K2654" s="8"/>
    </row>
    <row r="2655" spans="2:11" s="7" customFormat="1" x14ac:dyDescent="0.2">
      <c r="B2655" s="8"/>
      <c r="C2655" s="8"/>
      <c r="D2655" s="8"/>
      <c r="E2655" s="8"/>
      <c r="F2655" s="8"/>
      <c r="G2655" s="8"/>
      <c r="H2655" s="8"/>
      <c r="I2655" s="8"/>
      <c r="J2655" s="8"/>
      <c r="K2655" s="8"/>
    </row>
    <row r="2656" spans="2:11" s="7" customFormat="1" x14ac:dyDescent="0.2">
      <c r="B2656" s="8"/>
      <c r="C2656" s="8"/>
      <c r="D2656" s="8"/>
      <c r="E2656" s="8"/>
      <c r="F2656" s="8"/>
      <c r="G2656" s="8"/>
      <c r="H2656" s="8"/>
      <c r="I2656" s="8"/>
      <c r="J2656" s="8"/>
      <c r="K2656" s="8"/>
    </row>
    <row r="2657" spans="2:11" s="7" customFormat="1" x14ac:dyDescent="0.2">
      <c r="B2657" s="8"/>
      <c r="C2657" s="8"/>
      <c r="D2657" s="8"/>
      <c r="E2657" s="8"/>
      <c r="F2657" s="8"/>
      <c r="G2657" s="8"/>
      <c r="H2657" s="8"/>
      <c r="I2657" s="8"/>
      <c r="J2657" s="8"/>
      <c r="K2657" s="8"/>
    </row>
    <row r="2658" spans="2:11" s="7" customFormat="1" x14ac:dyDescent="0.2">
      <c r="B2658" s="8"/>
      <c r="C2658" s="8"/>
      <c r="D2658" s="8"/>
      <c r="E2658" s="8"/>
      <c r="F2658" s="8"/>
      <c r="G2658" s="8"/>
      <c r="H2658" s="8"/>
      <c r="I2658" s="8"/>
      <c r="J2658" s="8"/>
      <c r="K2658" s="8"/>
    </row>
    <row r="2659" spans="2:11" s="7" customFormat="1" x14ac:dyDescent="0.2">
      <c r="B2659" s="8"/>
      <c r="C2659" s="8"/>
      <c r="D2659" s="8"/>
      <c r="E2659" s="8"/>
      <c r="F2659" s="8"/>
      <c r="G2659" s="8"/>
      <c r="H2659" s="8"/>
      <c r="I2659" s="8"/>
      <c r="J2659" s="8"/>
      <c r="K2659" s="8"/>
    </row>
    <row r="2660" spans="2:11" s="7" customFormat="1" x14ac:dyDescent="0.2">
      <c r="B2660" s="8"/>
      <c r="C2660" s="8"/>
      <c r="D2660" s="8"/>
      <c r="E2660" s="8"/>
      <c r="F2660" s="8"/>
      <c r="G2660" s="8"/>
      <c r="H2660" s="8"/>
      <c r="I2660" s="8"/>
      <c r="J2660" s="8"/>
      <c r="K2660" s="8"/>
    </row>
    <row r="2661" spans="2:11" s="7" customFormat="1" x14ac:dyDescent="0.2">
      <c r="B2661" s="8"/>
      <c r="C2661" s="8"/>
      <c r="D2661" s="8"/>
      <c r="E2661" s="8"/>
      <c r="F2661" s="8"/>
      <c r="G2661" s="8"/>
      <c r="H2661" s="8"/>
      <c r="I2661" s="8"/>
      <c r="J2661" s="8"/>
      <c r="K2661" s="8"/>
    </row>
    <row r="2662" spans="2:11" s="7" customFormat="1" x14ac:dyDescent="0.2">
      <c r="B2662" s="8"/>
      <c r="C2662" s="8"/>
      <c r="D2662" s="8"/>
      <c r="E2662" s="8"/>
      <c r="F2662" s="8"/>
      <c r="G2662" s="8"/>
      <c r="H2662" s="8"/>
      <c r="I2662" s="8"/>
      <c r="J2662" s="8"/>
      <c r="K2662" s="8"/>
    </row>
    <row r="2663" spans="2:11" s="7" customFormat="1" x14ac:dyDescent="0.2">
      <c r="B2663" s="8"/>
      <c r="C2663" s="8"/>
      <c r="D2663" s="8"/>
      <c r="E2663" s="8"/>
      <c r="F2663" s="8"/>
      <c r="G2663" s="8"/>
      <c r="H2663" s="8"/>
      <c r="I2663" s="8"/>
      <c r="J2663" s="8"/>
      <c r="K2663" s="8"/>
    </row>
    <row r="2664" spans="2:11" s="7" customFormat="1" x14ac:dyDescent="0.2">
      <c r="B2664" s="8"/>
      <c r="C2664" s="8"/>
      <c r="D2664" s="8"/>
      <c r="E2664" s="8"/>
      <c r="F2664" s="8"/>
      <c r="G2664" s="8"/>
      <c r="H2664" s="8"/>
      <c r="I2664" s="8"/>
      <c r="J2664" s="8"/>
      <c r="K2664" s="8"/>
    </row>
    <row r="2665" spans="2:11" s="7" customFormat="1" x14ac:dyDescent="0.2">
      <c r="B2665" s="8"/>
      <c r="C2665" s="8"/>
      <c r="D2665" s="8"/>
      <c r="E2665" s="8"/>
      <c r="F2665" s="8"/>
      <c r="G2665" s="8"/>
      <c r="H2665" s="8"/>
      <c r="I2665" s="8"/>
      <c r="J2665" s="8"/>
      <c r="K2665" s="8"/>
    </row>
    <row r="2666" spans="2:11" s="7" customFormat="1" x14ac:dyDescent="0.2">
      <c r="B2666" s="8"/>
      <c r="C2666" s="8"/>
      <c r="D2666" s="8"/>
      <c r="E2666" s="8"/>
      <c r="F2666" s="8"/>
      <c r="G2666" s="8"/>
      <c r="H2666" s="8"/>
      <c r="I2666" s="8"/>
      <c r="J2666" s="8"/>
      <c r="K2666" s="8"/>
    </row>
    <row r="2667" spans="2:11" s="7" customFormat="1" x14ac:dyDescent="0.2">
      <c r="B2667" s="8"/>
      <c r="C2667" s="8"/>
      <c r="D2667" s="8"/>
      <c r="E2667" s="8"/>
      <c r="F2667" s="8"/>
      <c r="G2667" s="8"/>
      <c r="H2667" s="8"/>
      <c r="I2667" s="8"/>
      <c r="J2667" s="8"/>
      <c r="K2667" s="8"/>
    </row>
    <row r="2668" spans="2:11" s="7" customFormat="1" x14ac:dyDescent="0.2">
      <c r="B2668" s="8"/>
      <c r="C2668" s="8"/>
      <c r="D2668" s="8"/>
      <c r="E2668" s="8"/>
      <c r="F2668" s="8"/>
      <c r="G2668" s="8"/>
      <c r="H2668" s="8"/>
      <c r="I2668" s="8"/>
      <c r="J2668" s="8"/>
      <c r="K2668" s="8"/>
    </row>
    <row r="2669" spans="2:11" s="7" customFormat="1" x14ac:dyDescent="0.2">
      <c r="B2669" s="8"/>
      <c r="C2669" s="8"/>
      <c r="D2669" s="8"/>
      <c r="E2669" s="8"/>
      <c r="F2669" s="8"/>
      <c r="G2669" s="8"/>
      <c r="H2669" s="8"/>
      <c r="I2669" s="8"/>
      <c r="J2669" s="8"/>
      <c r="K2669" s="8"/>
    </row>
    <row r="2670" spans="2:11" s="7" customFormat="1" x14ac:dyDescent="0.2">
      <c r="B2670" s="8"/>
      <c r="C2670" s="8"/>
      <c r="D2670" s="8"/>
      <c r="E2670" s="8"/>
      <c r="F2670" s="8"/>
      <c r="G2670" s="8"/>
      <c r="H2670" s="8"/>
      <c r="I2670" s="8"/>
      <c r="J2670" s="8"/>
      <c r="K2670" s="8"/>
    </row>
    <row r="2671" spans="2:11" s="7" customFormat="1" x14ac:dyDescent="0.2">
      <c r="B2671" s="8"/>
      <c r="C2671" s="8"/>
      <c r="D2671" s="8"/>
      <c r="E2671" s="8"/>
      <c r="F2671" s="8"/>
      <c r="G2671" s="8"/>
      <c r="H2671" s="8"/>
      <c r="I2671" s="8"/>
      <c r="J2671" s="8"/>
      <c r="K2671" s="8"/>
    </row>
    <row r="2672" spans="2:11" s="7" customFormat="1" x14ac:dyDescent="0.2">
      <c r="B2672" s="8"/>
      <c r="C2672" s="8"/>
      <c r="D2672" s="8"/>
      <c r="E2672" s="8"/>
      <c r="F2672" s="8"/>
      <c r="G2672" s="8"/>
      <c r="H2672" s="8"/>
      <c r="I2672" s="8"/>
      <c r="J2672" s="8"/>
      <c r="K2672" s="8"/>
    </row>
    <row r="2673" spans="2:11" s="7" customFormat="1" x14ac:dyDescent="0.2">
      <c r="B2673" s="8"/>
      <c r="C2673" s="8"/>
      <c r="D2673" s="8"/>
      <c r="E2673" s="8"/>
      <c r="F2673" s="8"/>
      <c r="G2673" s="8"/>
      <c r="H2673" s="8"/>
      <c r="I2673" s="8"/>
      <c r="J2673" s="8"/>
      <c r="K2673" s="8"/>
    </row>
    <row r="2674" spans="2:11" s="7" customFormat="1" x14ac:dyDescent="0.2">
      <c r="B2674" s="8"/>
      <c r="C2674" s="8"/>
      <c r="D2674" s="8"/>
      <c r="E2674" s="8"/>
      <c r="F2674" s="8"/>
      <c r="G2674" s="8"/>
      <c r="H2674" s="8"/>
      <c r="I2674" s="8"/>
      <c r="J2674" s="8"/>
      <c r="K2674" s="8"/>
    </row>
    <row r="2675" spans="2:11" s="7" customFormat="1" x14ac:dyDescent="0.2">
      <c r="B2675" s="8"/>
      <c r="C2675" s="8"/>
      <c r="D2675" s="8"/>
      <c r="E2675" s="8"/>
      <c r="F2675" s="8"/>
      <c r="G2675" s="8"/>
      <c r="H2675" s="8"/>
      <c r="I2675" s="8"/>
      <c r="J2675" s="8"/>
      <c r="K2675" s="8"/>
    </row>
    <row r="2676" spans="2:11" s="7" customFormat="1" x14ac:dyDescent="0.2">
      <c r="B2676" s="8"/>
      <c r="C2676" s="8"/>
      <c r="D2676" s="8"/>
      <c r="E2676" s="8"/>
      <c r="F2676" s="8"/>
      <c r="G2676" s="8"/>
      <c r="H2676" s="8"/>
      <c r="I2676" s="8"/>
      <c r="J2676" s="8"/>
      <c r="K2676" s="8"/>
    </row>
    <row r="2677" spans="2:11" s="7" customFormat="1" x14ac:dyDescent="0.2">
      <c r="B2677" s="8"/>
      <c r="C2677" s="8"/>
      <c r="D2677" s="8"/>
      <c r="E2677" s="8"/>
      <c r="F2677" s="8"/>
      <c r="G2677" s="8"/>
      <c r="H2677" s="8"/>
      <c r="I2677" s="8"/>
      <c r="J2677" s="8"/>
      <c r="K2677" s="8"/>
    </row>
    <row r="2678" spans="2:11" s="7" customFormat="1" x14ac:dyDescent="0.2">
      <c r="B2678" s="8"/>
      <c r="C2678" s="8"/>
      <c r="D2678" s="8"/>
      <c r="E2678" s="8"/>
      <c r="F2678" s="8"/>
      <c r="G2678" s="8"/>
      <c r="H2678" s="8"/>
      <c r="I2678" s="8"/>
      <c r="J2678" s="8"/>
      <c r="K2678" s="8"/>
    </row>
    <row r="2679" spans="2:11" s="7" customFormat="1" x14ac:dyDescent="0.2">
      <c r="B2679" s="8"/>
      <c r="C2679" s="8"/>
      <c r="D2679" s="8"/>
      <c r="E2679" s="8"/>
      <c r="F2679" s="8"/>
      <c r="G2679" s="8"/>
      <c r="H2679" s="8"/>
      <c r="I2679" s="8"/>
      <c r="J2679" s="8"/>
      <c r="K2679" s="8"/>
    </row>
    <row r="2680" spans="2:11" s="7" customFormat="1" x14ac:dyDescent="0.2">
      <c r="B2680" s="8"/>
      <c r="C2680" s="8"/>
      <c r="D2680" s="8"/>
      <c r="E2680" s="8"/>
      <c r="F2680" s="8"/>
      <c r="G2680" s="8"/>
      <c r="H2680" s="8"/>
      <c r="I2680" s="8"/>
      <c r="J2680" s="8"/>
      <c r="K2680" s="8"/>
    </row>
    <row r="2681" spans="2:11" s="7" customFormat="1" x14ac:dyDescent="0.2">
      <c r="B2681" s="8"/>
      <c r="C2681" s="8"/>
      <c r="D2681" s="8"/>
      <c r="E2681" s="8"/>
      <c r="F2681" s="8"/>
      <c r="G2681" s="8"/>
      <c r="H2681" s="8"/>
      <c r="I2681" s="8"/>
      <c r="J2681" s="8"/>
      <c r="K2681" s="8"/>
    </row>
    <row r="2682" spans="2:11" s="7" customFormat="1" x14ac:dyDescent="0.2">
      <c r="B2682" s="8"/>
      <c r="C2682" s="8"/>
      <c r="D2682" s="8"/>
      <c r="E2682" s="8"/>
      <c r="F2682" s="8"/>
      <c r="G2682" s="8"/>
      <c r="H2682" s="8"/>
      <c r="I2682" s="8"/>
      <c r="J2682" s="8"/>
      <c r="K2682" s="8"/>
    </row>
    <row r="2683" spans="2:11" s="7" customFormat="1" x14ac:dyDescent="0.2">
      <c r="B2683" s="8"/>
      <c r="C2683" s="8"/>
      <c r="D2683" s="8"/>
      <c r="E2683" s="8"/>
      <c r="F2683" s="8"/>
      <c r="G2683" s="8"/>
      <c r="H2683" s="8"/>
      <c r="I2683" s="8"/>
      <c r="J2683" s="8"/>
      <c r="K2683" s="8"/>
    </row>
    <row r="2684" spans="2:11" s="7" customFormat="1" x14ac:dyDescent="0.2">
      <c r="B2684" s="8"/>
      <c r="C2684" s="8"/>
      <c r="D2684" s="8"/>
      <c r="E2684" s="8"/>
      <c r="F2684" s="8"/>
      <c r="G2684" s="8"/>
      <c r="H2684" s="8"/>
      <c r="I2684" s="8"/>
      <c r="J2684" s="8"/>
      <c r="K2684" s="8"/>
    </row>
    <row r="2685" spans="2:11" s="7" customFormat="1" x14ac:dyDescent="0.2">
      <c r="B2685" s="8"/>
      <c r="C2685" s="8"/>
      <c r="D2685" s="8"/>
      <c r="E2685" s="8"/>
      <c r="F2685" s="8"/>
      <c r="G2685" s="8"/>
      <c r="H2685" s="8"/>
      <c r="I2685" s="8"/>
      <c r="J2685" s="8"/>
      <c r="K2685" s="8"/>
    </row>
    <row r="2686" spans="2:11" s="7" customFormat="1" x14ac:dyDescent="0.2">
      <c r="B2686" s="8"/>
      <c r="C2686" s="8"/>
      <c r="D2686" s="8"/>
      <c r="E2686" s="8"/>
      <c r="F2686" s="8"/>
      <c r="G2686" s="8"/>
      <c r="H2686" s="8"/>
      <c r="I2686" s="8"/>
      <c r="J2686" s="8"/>
      <c r="K2686" s="8"/>
    </row>
    <row r="2687" spans="2:11" s="7" customFormat="1" x14ac:dyDescent="0.2">
      <c r="B2687" s="8"/>
      <c r="C2687" s="8"/>
      <c r="D2687" s="8"/>
      <c r="E2687" s="8"/>
      <c r="F2687" s="8"/>
      <c r="G2687" s="8"/>
      <c r="H2687" s="8"/>
      <c r="I2687" s="8"/>
      <c r="J2687" s="8"/>
      <c r="K2687" s="8"/>
    </row>
    <row r="2688" spans="2:11" s="7" customFormat="1" x14ac:dyDescent="0.2">
      <c r="B2688" s="8"/>
      <c r="C2688" s="8"/>
      <c r="D2688" s="8"/>
      <c r="E2688" s="8"/>
      <c r="F2688" s="8"/>
      <c r="G2688" s="8"/>
      <c r="H2688" s="8"/>
      <c r="I2688" s="8"/>
      <c r="J2688" s="8"/>
      <c r="K2688" s="8"/>
    </row>
    <row r="2689" spans="2:11" s="7" customFormat="1" x14ac:dyDescent="0.2">
      <c r="B2689" s="8"/>
      <c r="C2689" s="8"/>
      <c r="D2689" s="8"/>
      <c r="E2689" s="8"/>
      <c r="F2689" s="8"/>
      <c r="G2689" s="8"/>
      <c r="H2689" s="8"/>
      <c r="I2689" s="8"/>
      <c r="J2689" s="8"/>
      <c r="K2689" s="8"/>
    </row>
    <row r="2690" spans="2:11" s="7" customFormat="1" x14ac:dyDescent="0.2">
      <c r="B2690" s="8"/>
      <c r="C2690" s="8"/>
      <c r="D2690" s="8"/>
      <c r="E2690" s="8"/>
      <c r="F2690" s="8"/>
      <c r="G2690" s="8"/>
      <c r="H2690" s="8"/>
      <c r="I2690" s="8"/>
      <c r="J2690" s="8"/>
      <c r="K2690" s="8"/>
    </row>
    <row r="2691" spans="2:11" s="7" customFormat="1" x14ac:dyDescent="0.2">
      <c r="B2691" s="8"/>
      <c r="C2691" s="8"/>
      <c r="D2691" s="8"/>
      <c r="E2691" s="8"/>
      <c r="F2691" s="8"/>
      <c r="G2691" s="8"/>
      <c r="H2691" s="8"/>
      <c r="I2691" s="8"/>
      <c r="J2691" s="8"/>
      <c r="K2691" s="8"/>
    </row>
    <row r="2692" spans="2:11" s="7" customFormat="1" x14ac:dyDescent="0.2">
      <c r="B2692" s="8"/>
      <c r="C2692" s="8"/>
      <c r="D2692" s="8"/>
      <c r="E2692" s="8"/>
      <c r="F2692" s="8"/>
      <c r="G2692" s="8"/>
      <c r="H2692" s="8"/>
      <c r="I2692" s="8"/>
      <c r="J2692" s="8"/>
      <c r="K2692" s="8"/>
    </row>
    <row r="2693" spans="2:11" s="7" customFormat="1" x14ac:dyDescent="0.2">
      <c r="B2693" s="8"/>
      <c r="C2693" s="8"/>
      <c r="D2693" s="8"/>
      <c r="E2693" s="8"/>
      <c r="F2693" s="8"/>
      <c r="G2693" s="8"/>
      <c r="H2693" s="8"/>
      <c r="I2693" s="8"/>
      <c r="J2693" s="8"/>
      <c r="K2693" s="8"/>
    </row>
    <row r="2694" spans="2:11" s="7" customFormat="1" x14ac:dyDescent="0.2">
      <c r="B2694" s="8"/>
      <c r="C2694" s="8"/>
      <c r="D2694" s="8"/>
      <c r="E2694" s="8"/>
      <c r="F2694" s="8"/>
      <c r="G2694" s="8"/>
      <c r="H2694" s="8"/>
      <c r="I2694" s="8"/>
      <c r="J2694" s="8"/>
      <c r="K2694" s="8"/>
    </row>
    <row r="2695" spans="2:11" s="7" customFormat="1" x14ac:dyDescent="0.2">
      <c r="B2695" s="8"/>
      <c r="C2695" s="8"/>
      <c r="D2695" s="8"/>
      <c r="E2695" s="8"/>
      <c r="F2695" s="8"/>
      <c r="G2695" s="8"/>
      <c r="H2695" s="8"/>
      <c r="I2695" s="8"/>
      <c r="J2695" s="8"/>
      <c r="K2695" s="8"/>
    </row>
    <row r="2696" spans="2:11" s="7" customFormat="1" x14ac:dyDescent="0.2">
      <c r="B2696" s="8"/>
      <c r="C2696" s="8"/>
      <c r="D2696" s="8"/>
      <c r="E2696" s="8"/>
      <c r="F2696" s="8"/>
      <c r="G2696" s="8"/>
      <c r="H2696" s="8"/>
      <c r="I2696" s="8"/>
      <c r="J2696" s="8"/>
      <c r="K2696" s="8"/>
    </row>
    <row r="2697" spans="2:11" s="7" customFormat="1" x14ac:dyDescent="0.2">
      <c r="B2697" s="8"/>
      <c r="C2697" s="8"/>
      <c r="D2697" s="8"/>
      <c r="E2697" s="8"/>
      <c r="F2697" s="8"/>
      <c r="G2697" s="8"/>
      <c r="H2697" s="8"/>
      <c r="I2697" s="8"/>
      <c r="J2697" s="8"/>
      <c r="K2697" s="8"/>
    </row>
    <row r="2698" spans="2:11" s="7" customFormat="1" x14ac:dyDescent="0.2">
      <c r="B2698" s="8"/>
      <c r="C2698" s="8"/>
      <c r="D2698" s="8"/>
      <c r="E2698" s="8"/>
      <c r="F2698" s="8"/>
      <c r="G2698" s="8"/>
      <c r="H2698" s="8"/>
      <c r="I2698" s="8"/>
      <c r="J2698" s="8"/>
      <c r="K2698" s="8"/>
    </row>
    <row r="2699" spans="2:11" s="7" customFormat="1" x14ac:dyDescent="0.2">
      <c r="B2699" s="8"/>
      <c r="C2699" s="8"/>
      <c r="D2699" s="8"/>
      <c r="E2699" s="8"/>
      <c r="F2699" s="8"/>
      <c r="G2699" s="8"/>
      <c r="H2699" s="8"/>
      <c r="I2699" s="8"/>
      <c r="J2699" s="8"/>
      <c r="K2699" s="8"/>
    </row>
    <row r="2700" spans="2:11" s="7" customFormat="1" x14ac:dyDescent="0.2">
      <c r="B2700" s="8"/>
      <c r="C2700" s="8"/>
      <c r="D2700" s="8"/>
      <c r="E2700" s="8"/>
      <c r="F2700" s="8"/>
      <c r="G2700" s="8"/>
      <c r="H2700" s="8"/>
      <c r="I2700" s="8"/>
      <c r="J2700" s="8"/>
      <c r="K2700" s="8"/>
    </row>
    <row r="2701" spans="2:11" s="7" customFormat="1" x14ac:dyDescent="0.2">
      <c r="B2701" s="8"/>
      <c r="C2701" s="8"/>
      <c r="D2701" s="8"/>
      <c r="E2701" s="8"/>
      <c r="F2701" s="8"/>
      <c r="G2701" s="8"/>
      <c r="H2701" s="8"/>
      <c r="I2701" s="8"/>
      <c r="J2701" s="8"/>
      <c r="K2701" s="8"/>
    </row>
    <row r="2702" spans="2:11" s="7" customFormat="1" x14ac:dyDescent="0.2">
      <c r="B2702" s="8"/>
      <c r="C2702" s="8"/>
      <c r="D2702" s="8"/>
      <c r="E2702" s="8"/>
      <c r="F2702" s="8"/>
      <c r="G2702" s="8"/>
      <c r="H2702" s="8"/>
      <c r="I2702" s="8"/>
      <c r="J2702" s="8"/>
      <c r="K2702" s="8"/>
    </row>
    <row r="2703" spans="2:11" s="7" customFormat="1" x14ac:dyDescent="0.2">
      <c r="B2703" s="8"/>
      <c r="C2703" s="8"/>
      <c r="D2703" s="8"/>
      <c r="E2703" s="8"/>
      <c r="F2703" s="8"/>
      <c r="G2703" s="8"/>
      <c r="H2703" s="8"/>
      <c r="I2703" s="8"/>
      <c r="J2703" s="8"/>
      <c r="K2703" s="8"/>
    </row>
    <row r="2704" spans="2:11" s="7" customFormat="1" x14ac:dyDescent="0.2">
      <c r="B2704" s="8"/>
      <c r="C2704" s="8"/>
      <c r="D2704" s="8"/>
      <c r="E2704" s="8"/>
      <c r="F2704" s="8"/>
      <c r="G2704" s="8"/>
      <c r="H2704" s="8"/>
      <c r="I2704" s="8"/>
      <c r="J2704" s="8"/>
      <c r="K2704" s="8"/>
    </row>
    <row r="2705" spans="2:11" s="7" customFormat="1" x14ac:dyDescent="0.2">
      <c r="B2705" s="8"/>
      <c r="C2705" s="8"/>
      <c r="D2705" s="8"/>
      <c r="E2705" s="8"/>
      <c r="F2705" s="8"/>
      <c r="G2705" s="8"/>
      <c r="H2705" s="8"/>
      <c r="I2705" s="8"/>
      <c r="J2705" s="8"/>
      <c r="K2705" s="8"/>
    </row>
    <row r="2706" spans="2:11" s="7" customFormat="1" x14ac:dyDescent="0.2">
      <c r="B2706" s="8"/>
      <c r="C2706" s="8"/>
      <c r="D2706" s="8"/>
      <c r="E2706" s="8"/>
      <c r="F2706" s="8"/>
      <c r="G2706" s="8"/>
      <c r="H2706" s="8"/>
      <c r="I2706" s="8"/>
      <c r="J2706" s="8"/>
      <c r="K2706" s="8"/>
    </row>
    <row r="2707" spans="2:11" s="7" customFormat="1" x14ac:dyDescent="0.2">
      <c r="B2707" s="8"/>
      <c r="C2707" s="8"/>
      <c r="D2707" s="8"/>
      <c r="E2707" s="8"/>
      <c r="F2707" s="8"/>
      <c r="G2707" s="8"/>
      <c r="H2707" s="8"/>
      <c r="I2707" s="8"/>
      <c r="J2707" s="8"/>
      <c r="K2707" s="8"/>
    </row>
    <row r="2708" spans="2:11" s="7" customFormat="1" x14ac:dyDescent="0.2">
      <c r="B2708" s="8"/>
      <c r="C2708" s="8"/>
      <c r="D2708" s="8"/>
      <c r="E2708" s="8"/>
      <c r="F2708" s="8"/>
      <c r="G2708" s="8"/>
      <c r="H2708" s="8"/>
      <c r="I2708" s="8"/>
      <c r="J2708" s="8"/>
      <c r="K2708" s="8"/>
    </row>
    <row r="2709" spans="2:11" s="7" customFormat="1" x14ac:dyDescent="0.2">
      <c r="B2709" s="8"/>
      <c r="C2709" s="8"/>
      <c r="D2709" s="8"/>
      <c r="E2709" s="8"/>
      <c r="F2709" s="8"/>
      <c r="G2709" s="8"/>
      <c r="H2709" s="8"/>
      <c r="I2709" s="8"/>
      <c r="J2709" s="8"/>
      <c r="K2709" s="8"/>
    </row>
    <row r="2710" spans="2:11" s="7" customFormat="1" x14ac:dyDescent="0.2">
      <c r="B2710" s="8"/>
      <c r="C2710" s="8"/>
      <c r="D2710" s="8"/>
      <c r="E2710" s="8"/>
      <c r="F2710" s="8"/>
      <c r="G2710" s="8"/>
      <c r="H2710" s="8"/>
      <c r="I2710" s="8"/>
      <c r="J2710" s="8"/>
      <c r="K2710" s="8"/>
    </row>
    <row r="2711" spans="2:11" s="7" customFormat="1" x14ac:dyDescent="0.2">
      <c r="B2711" s="8"/>
      <c r="C2711" s="8"/>
      <c r="D2711" s="8"/>
      <c r="E2711" s="8"/>
      <c r="F2711" s="8"/>
      <c r="G2711" s="8"/>
      <c r="H2711" s="8"/>
      <c r="I2711" s="8"/>
      <c r="J2711" s="8"/>
      <c r="K2711" s="8"/>
    </row>
    <row r="2712" spans="2:11" s="7" customFormat="1" x14ac:dyDescent="0.2">
      <c r="B2712" s="8"/>
      <c r="C2712" s="8"/>
      <c r="D2712" s="8"/>
      <c r="E2712" s="8"/>
      <c r="F2712" s="8"/>
      <c r="G2712" s="8"/>
      <c r="H2712" s="8"/>
      <c r="I2712" s="8"/>
      <c r="J2712" s="8"/>
      <c r="K2712" s="8"/>
    </row>
    <row r="2713" spans="2:11" s="7" customFormat="1" x14ac:dyDescent="0.2">
      <c r="B2713" s="8"/>
      <c r="C2713" s="8"/>
      <c r="D2713" s="8"/>
      <c r="E2713" s="8"/>
      <c r="F2713" s="8"/>
      <c r="G2713" s="8"/>
      <c r="H2713" s="8"/>
      <c r="I2713" s="8"/>
      <c r="J2713" s="8"/>
      <c r="K2713" s="8"/>
    </row>
    <row r="2714" spans="2:11" s="7" customFormat="1" x14ac:dyDescent="0.2">
      <c r="B2714" s="8"/>
      <c r="C2714" s="8"/>
      <c r="D2714" s="8"/>
      <c r="E2714" s="8"/>
      <c r="F2714" s="8"/>
      <c r="G2714" s="8"/>
      <c r="H2714" s="8"/>
      <c r="I2714" s="8"/>
      <c r="J2714" s="8"/>
      <c r="K2714" s="8"/>
    </row>
    <row r="2715" spans="2:11" s="7" customFormat="1" x14ac:dyDescent="0.2">
      <c r="B2715" s="8"/>
      <c r="C2715" s="8"/>
      <c r="D2715" s="8"/>
      <c r="E2715" s="8"/>
      <c r="F2715" s="8"/>
      <c r="G2715" s="8"/>
      <c r="H2715" s="8"/>
      <c r="I2715" s="8"/>
      <c r="J2715" s="8"/>
      <c r="K2715" s="8"/>
    </row>
    <row r="2716" spans="2:11" s="7" customFormat="1" x14ac:dyDescent="0.2">
      <c r="B2716" s="8"/>
      <c r="C2716" s="8"/>
      <c r="D2716" s="8"/>
      <c r="E2716" s="8"/>
      <c r="F2716" s="8"/>
      <c r="G2716" s="8"/>
      <c r="H2716" s="8"/>
      <c r="I2716" s="8"/>
      <c r="J2716" s="8"/>
      <c r="K2716" s="8"/>
    </row>
    <row r="2717" spans="2:11" s="7" customFormat="1" x14ac:dyDescent="0.2">
      <c r="B2717" s="8"/>
      <c r="C2717" s="8"/>
      <c r="D2717" s="8"/>
      <c r="E2717" s="8"/>
      <c r="F2717" s="8"/>
      <c r="G2717" s="8"/>
      <c r="H2717" s="8"/>
      <c r="I2717" s="8"/>
      <c r="J2717" s="8"/>
      <c r="K2717" s="8"/>
    </row>
    <row r="2718" spans="2:11" s="7" customFormat="1" x14ac:dyDescent="0.2">
      <c r="B2718" s="8"/>
      <c r="C2718" s="8"/>
      <c r="D2718" s="8"/>
      <c r="E2718" s="8"/>
      <c r="F2718" s="8"/>
      <c r="G2718" s="8"/>
      <c r="H2718" s="8"/>
      <c r="I2718" s="8"/>
      <c r="J2718" s="8"/>
      <c r="K2718" s="8"/>
    </row>
    <row r="2719" spans="2:11" s="7" customFormat="1" x14ac:dyDescent="0.2">
      <c r="B2719" s="8"/>
      <c r="C2719" s="8"/>
      <c r="D2719" s="8"/>
      <c r="E2719" s="8"/>
      <c r="F2719" s="8"/>
      <c r="G2719" s="8"/>
      <c r="H2719" s="8"/>
      <c r="I2719" s="8"/>
      <c r="J2719" s="8"/>
      <c r="K2719" s="8"/>
    </row>
    <row r="2720" spans="2:11" s="7" customFormat="1" x14ac:dyDescent="0.2">
      <c r="B2720" s="8"/>
      <c r="C2720" s="8"/>
      <c r="D2720" s="8"/>
      <c r="E2720" s="8"/>
      <c r="F2720" s="8"/>
      <c r="G2720" s="8"/>
      <c r="H2720" s="8"/>
      <c r="I2720" s="8"/>
      <c r="J2720" s="8"/>
      <c r="K2720" s="8"/>
    </row>
    <row r="2721" spans="2:11" s="7" customFormat="1" x14ac:dyDescent="0.2">
      <c r="B2721" s="8"/>
      <c r="C2721" s="8"/>
      <c r="D2721" s="8"/>
      <c r="E2721" s="8"/>
      <c r="F2721" s="8"/>
      <c r="G2721" s="8"/>
      <c r="H2721" s="8"/>
      <c r="I2721" s="8"/>
      <c r="J2721" s="8"/>
      <c r="K2721" s="8"/>
    </row>
    <row r="2722" spans="2:11" s="7" customFormat="1" x14ac:dyDescent="0.2">
      <c r="B2722" s="8"/>
      <c r="C2722" s="8"/>
      <c r="D2722" s="8"/>
      <c r="E2722" s="8"/>
      <c r="F2722" s="8"/>
      <c r="G2722" s="8"/>
      <c r="H2722" s="8"/>
      <c r="I2722" s="8"/>
      <c r="J2722" s="8"/>
      <c r="K2722" s="8"/>
    </row>
    <row r="2723" spans="2:11" s="7" customFormat="1" x14ac:dyDescent="0.2">
      <c r="B2723" s="8"/>
      <c r="C2723" s="8"/>
      <c r="D2723" s="8"/>
      <c r="E2723" s="8"/>
      <c r="F2723" s="8"/>
      <c r="G2723" s="8"/>
      <c r="H2723" s="8"/>
      <c r="I2723" s="8"/>
      <c r="J2723" s="8"/>
      <c r="K2723" s="8"/>
    </row>
    <row r="2724" spans="2:11" s="7" customFormat="1" x14ac:dyDescent="0.2">
      <c r="B2724" s="8"/>
      <c r="C2724" s="8"/>
      <c r="D2724" s="8"/>
      <c r="E2724" s="8"/>
      <c r="F2724" s="8"/>
      <c r="G2724" s="8"/>
      <c r="H2724" s="8"/>
      <c r="I2724" s="8"/>
      <c r="J2724" s="8"/>
      <c r="K2724" s="8"/>
    </row>
    <row r="2725" spans="2:11" s="7" customFormat="1" x14ac:dyDescent="0.2">
      <c r="B2725" s="8"/>
      <c r="C2725" s="8"/>
      <c r="D2725" s="8"/>
      <c r="E2725" s="8"/>
      <c r="F2725" s="8"/>
      <c r="G2725" s="8"/>
      <c r="H2725" s="8"/>
      <c r="I2725" s="8"/>
      <c r="J2725" s="8"/>
      <c r="K2725" s="8"/>
    </row>
    <row r="2726" spans="2:11" s="7" customFormat="1" x14ac:dyDescent="0.2">
      <c r="B2726" s="8"/>
      <c r="C2726" s="8"/>
      <c r="D2726" s="8"/>
      <c r="E2726" s="8"/>
      <c r="F2726" s="8"/>
      <c r="G2726" s="8"/>
      <c r="H2726" s="8"/>
      <c r="I2726" s="8"/>
      <c r="J2726" s="8"/>
      <c r="K2726" s="8"/>
    </row>
    <row r="2727" spans="2:11" s="7" customFormat="1" x14ac:dyDescent="0.2">
      <c r="B2727" s="8"/>
      <c r="C2727" s="8"/>
      <c r="D2727" s="8"/>
      <c r="E2727" s="8"/>
      <c r="F2727" s="8"/>
      <c r="G2727" s="8"/>
      <c r="H2727" s="8"/>
      <c r="I2727" s="8"/>
      <c r="J2727" s="8"/>
      <c r="K2727" s="8"/>
    </row>
    <row r="2728" spans="2:11" s="7" customFormat="1" x14ac:dyDescent="0.2">
      <c r="B2728" s="8"/>
      <c r="C2728" s="8"/>
      <c r="D2728" s="8"/>
      <c r="E2728" s="8"/>
      <c r="F2728" s="8"/>
      <c r="G2728" s="8"/>
      <c r="H2728" s="8"/>
      <c r="I2728" s="8"/>
      <c r="J2728" s="8"/>
      <c r="K2728" s="8"/>
    </row>
    <row r="2729" spans="2:11" s="7" customFormat="1" x14ac:dyDescent="0.2">
      <c r="B2729" s="8"/>
      <c r="C2729" s="8"/>
      <c r="D2729" s="8"/>
      <c r="E2729" s="8"/>
      <c r="F2729" s="8"/>
      <c r="G2729" s="8"/>
      <c r="H2729" s="8"/>
      <c r="I2729" s="8"/>
      <c r="J2729" s="8"/>
      <c r="K2729" s="8"/>
    </row>
    <row r="2730" spans="2:11" s="7" customFormat="1" x14ac:dyDescent="0.2">
      <c r="B2730" s="8"/>
      <c r="C2730" s="8"/>
      <c r="D2730" s="8"/>
      <c r="E2730" s="8"/>
      <c r="F2730" s="8"/>
      <c r="G2730" s="8"/>
      <c r="H2730" s="8"/>
      <c r="I2730" s="8"/>
      <c r="J2730" s="8"/>
      <c r="K2730" s="8"/>
    </row>
    <row r="2731" spans="2:11" s="7" customFormat="1" x14ac:dyDescent="0.2">
      <c r="B2731" s="8"/>
      <c r="C2731" s="8"/>
      <c r="D2731" s="8"/>
      <c r="E2731" s="8"/>
      <c r="F2731" s="8"/>
      <c r="G2731" s="8"/>
      <c r="H2731" s="8"/>
      <c r="I2731" s="8"/>
      <c r="J2731" s="8"/>
      <c r="K2731" s="8"/>
    </row>
    <row r="2732" spans="2:11" s="7" customFormat="1" x14ac:dyDescent="0.2">
      <c r="B2732" s="8"/>
      <c r="C2732" s="8"/>
      <c r="D2732" s="8"/>
      <c r="E2732" s="8"/>
      <c r="F2732" s="8"/>
      <c r="G2732" s="8"/>
      <c r="H2732" s="8"/>
      <c r="I2732" s="8"/>
      <c r="J2732" s="8"/>
      <c r="K2732" s="8"/>
    </row>
    <row r="2733" spans="2:11" s="7" customFormat="1" x14ac:dyDescent="0.2">
      <c r="B2733" s="8"/>
      <c r="C2733" s="8"/>
      <c r="D2733" s="8"/>
      <c r="E2733" s="8"/>
      <c r="F2733" s="8"/>
      <c r="G2733" s="8"/>
      <c r="H2733" s="8"/>
      <c r="I2733" s="8"/>
      <c r="J2733" s="8"/>
      <c r="K2733" s="8"/>
    </row>
    <row r="2734" spans="2:11" s="7" customFormat="1" x14ac:dyDescent="0.2">
      <c r="B2734" s="8"/>
      <c r="C2734" s="8"/>
      <c r="D2734" s="8"/>
      <c r="E2734" s="8"/>
      <c r="F2734" s="8"/>
      <c r="G2734" s="8"/>
      <c r="H2734" s="8"/>
      <c r="I2734" s="8"/>
      <c r="J2734" s="8"/>
      <c r="K2734" s="8"/>
    </row>
    <row r="2735" spans="2:11" s="7" customFormat="1" x14ac:dyDescent="0.2">
      <c r="B2735" s="8"/>
      <c r="C2735" s="8"/>
      <c r="D2735" s="8"/>
      <c r="E2735" s="8"/>
      <c r="F2735" s="8"/>
      <c r="G2735" s="8"/>
      <c r="H2735" s="8"/>
      <c r="I2735" s="8"/>
      <c r="J2735" s="8"/>
      <c r="K2735" s="8"/>
    </row>
    <row r="2736" spans="2:11" s="7" customFormat="1" x14ac:dyDescent="0.2">
      <c r="B2736" s="8"/>
      <c r="C2736" s="8"/>
      <c r="D2736" s="8"/>
      <c r="E2736" s="8"/>
      <c r="F2736" s="8"/>
      <c r="G2736" s="8"/>
      <c r="H2736" s="8"/>
      <c r="I2736" s="8"/>
      <c r="J2736" s="8"/>
      <c r="K2736" s="8"/>
    </row>
    <row r="2737" spans="2:11" s="7" customFormat="1" x14ac:dyDescent="0.2">
      <c r="B2737" s="8"/>
      <c r="C2737" s="8"/>
      <c r="D2737" s="8"/>
      <c r="E2737" s="8"/>
      <c r="F2737" s="8"/>
      <c r="G2737" s="8"/>
      <c r="H2737" s="8"/>
      <c r="I2737" s="8"/>
      <c r="J2737" s="8"/>
      <c r="K2737" s="8"/>
    </row>
    <row r="2738" spans="2:11" s="7" customFormat="1" x14ac:dyDescent="0.2">
      <c r="B2738" s="8"/>
      <c r="C2738" s="8"/>
      <c r="D2738" s="8"/>
      <c r="E2738" s="8"/>
      <c r="F2738" s="8"/>
      <c r="G2738" s="8"/>
      <c r="H2738" s="8"/>
      <c r="I2738" s="8"/>
      <c r="J2738" s="8"/>
      <c r="K2738" s="8"/>
    </row>
    <row r="2739" spans="2:11" s="7" customFormat="1" x14ac:dyDescent="0.2">
      <c r="B2739" s="8"/>
      <c r="C2739" s="8"/>
      <c r="D2739" s="8"/>
      <c r="E2739" s="8"/>
      <c r="F2739" s="8"/>
      <c r="G2739" s="8"/>
      <c r="H2739" s="8"/>
      <c r="I2739" s="8"/>
      <c r="J2739" s="8"/>
      <c r="K2739" s="8"/>
    </row>
    <row r="2740" spans="2:11" s="7" customFormat="1" x14ac:dyDescent="0.2">
      <c r="B2740" s="8"/>
      <c r="C2740" s="8"/>
      <c r="D2740" s="8"/>
      <c r="E2740" s="8"/>
      <c r="F2740" s="8"/>
      <c r="G2740" s="8"/>
      <c r="H2740" s="8"/>
      <c r="I2740" s="8"/>
      <c r="J2740" s="8"/>
      <c r="K2740" s="8"/>
    </row>
    <row r="2741" spans="2:11" s="7" customFormat="1" x14ac:dyDescent="0.2">
      <c r="B2741" s="8"/>
      <c r="C2741" s="8"/>
      <c r="D2741" s="8"/>
      <c r="E2741" s="8"/>
      <c r="F2741" s="8"/>
      <c r="G2741" s="8"/>
      <c r="H2741" s="8"/>
      <c r="I2741" s="8"/>
      <c r="J2741" s="8"/>
      <c r="K2741" s="8"/>
    </row>
    <row r="2742" spans="2:11" s="7" customFormat="1" x14ac:dyDescent="0.2">
      <c r="B2742" s="8"/>
      <c r="C2742" s="8"/>
      <c r="D2742" s="8"/>
      <c r="E2742" s="8"/>
      <c r="F2742" s="8"/>
      <c r="G2742" s="8"/>
      <c r="H2742" s="8"/>
      <c r="I2742" s="8"/>
      <c r="J2742" s="8"/>
      <c r="K2742" s="8"/>
    </row>
    <row r="2743" spans="2:11" s="7" customFormat="1" x14ac:dyDescent="0.2">
      <c r="B2743" s="8"/>
      <c r="C2743" s="8"/>
      <c r="D2743" s="8"/>
      <c r="E2743" s="8"/>
      <c r="F2743" s="8"/>
      <c r="G2743" s="8"/>
      <c r="H2743" s="8"/>
      <c r="I2743" s="8"/>
      <c r="J2743" s="8"/>
      <c r="K2743" s="8"/>
    </row>
    <row r="2744" spans="2:11" s="7" customFormat="1" x14ac:dyDescent="0.2">
      <c r="B2744" s="8"/>
      <c r="C2744" s="8"/>
      <c r="D2744" s="8"/>
      <c r="E2744" s="8"/>
      <c r="F2744" s="8"/>
      <c r="G2744" s="8"/>
      <c r="H2744" s="8"/>
      <c r="I2744" s="8"/>
      <c r="J2744" s="8"/>
      <c r="K2744" s="8"/>
    </row>
    <row r="2745" spans="2:11" s="7" customFormat="1" x14ac:dyDescent="0.2">
      <c r="B2745" s="8"/>
      <c r="C2745" s="8"/>
      <c r="D2745" s="8"/>
      <c r="E2745" s="8"/>
      <c r="F2745" s="8"/>
      <c r="G2745" s="8"/>
      <c r="H2745" s="8"/>
      <c r="I2745" s="8"/>
      <c r="J2745" s="8"/>
      <c r="K2745" s="8"/>
    </row>
    <row r="2746" spans="2:11" s="7" customFormat="1" x14ac:dyDescent="0.2">
      <c r="B2746" s="8"/>
      <c r="C2746" s="8"/>
      <c r="D2746" s="8"/>
      <c r="E2746" s="8"/>
      <c r="F2746" s="8"/>
      <c r="G2746" s="8"/>
      <c r="H2746" s="8"/>
      <c r="I2746" s="8"/>
      <c r="J2746" s="8"/>
      <c r="K2746" s="8"/>
    </row>
    <row r="2747" spans="2:11" s="7" customFormat="1" x14ac:dyDescent="0.2">
      <c r="B2747" s="8"/>
      <c r="C2747" s="8"/>
      <c r="D2747" s="8"/>
      <c r="E2747" s="8"/>
      <c r="F2747" s="8"/>
      <c r="G2747" s="8"/>
      <c r="H2747" s="8"/>
      <c r="I2747" s="8"/>
      <c r="J2747" s="8"/>
      <c r="K2747" s="8"/>
    </row>
    <row r="2748" spans="2:11" s="7" customFormat="1" x14ac:dyDescent="0.2">
      <c r="B2748" s="8"/>
      <c r="C2748" s="8"/>
      <c r="D2748" s="8"/>
      <c r="E2748" s="8"/>
      <c r="F2748" s="8"/>
      <c r="G2748" s="8"/>
      <c r="H2748" s="8"/>
      <c r="I2748" s="8"/>
      <c r="J2748" s="8"/>
      <c r="K2748" s="8"/>
    </row>
    <row r="2749" spans="2:11" s="7" customFormat="1" x14ac:dyDescent="0.2">
      <c r="B2749" s="8"/>
      <c r="C2749" s="8"/>
      <c r="D2749" s="8"/>
      <c r="E2749" s="8"/>
      <c r="F2749" s="8"/>
      <c r="G2749" s="8"/>
      <c r="H2749" s="8"/>
      <c r="I2749" s="8"/>
      <c r="J2749" s="8"/>
      <c r="K2749" s="8"/>
    </row>
    <row r="2750" spans="2:11" s="7" customFormat="1" x14ac:dyDescent="0.2">
      <c r="B2750" s="8"/>
      <c r="C2750" s="8"/>
      <c r="D2750" s="8"/>
      <c r="E2750" s="8"/>
      <c r="F2750" s="8"/>
      <c r="G2750" s="8"/>
      <c r="H2750" s="8"/>
      <c r="I2750" s="8"/>
      <c r="J2750" s="8"/>
      <c r="K2750" s="8"/>
    </row>
    <row r="2751" spans="2:11" s="7" customFormat="1" x14ac:dyDescent="0.2">
      <c r="B2751" s="8"/>
      <c r="C2751" s="8"/>
      <c r="D2751" s="8"/>
      <c r="E2751" s="8"/>
      <c r="F2751" s="8"/>
      <c r="G2751" s="8"/>
      <c r="H2751" s="8"/>
      <c r="I2751" s="8"/>
      <c r="J2751" s="8"/>
      <c r="K2751" s="8"/>
    </row>
    <row r="2752" spans="2:11" s="7" customFormat="1" x14ac:dyDescent="0.2">
      <c r="B2752" s="8"/>
      <c r="C2752" s="8"/>
      <c r="D2752" s="8"/>
      <c r="E2752" s="8"/>
      <c r="F2752" s="8"/>
      <c r="G2752" s="8"/>
      <c r="H2752" s="8"/>
      <c r="I2752" s="8"/>
      <c r="J2752" s="8"/>
      <c r="K2752" s="8"/>
    </row>
    <row r="2753" spans="2:11" s="7" customFormat="1" x14ac:dyDescent="0.2">
      <c r="B2753" s="8"/>
      <c r="C2753" s="8"/>
      <c r="D2753" s="8"/>
      <c r="E2753" s="8"/>
      <c r="F2753" s="8"/>
      <c r="G2753" s="8"/>
      <c r="H2753" s="8"/>
      <c r="I2753" s="8"/>
      <c r="J2753" s="8"/>
      <c r="K2753" s="8"/>
    </row>
    <row r="2754" spans="2:11" s="7" customFormat="1" x14ac:dyDescent="0.2">
      <c r="B2754" s="8"/>
      <c r="C2754" s="8"/>
      <c r="D2754" s="8"/>
      <c r="E2754" s="8"/>
      <c r="F2754" s="8"/>
      <c r="G2754" s="8"/>
      <c r="H2754" s="8"/>
      <c r="I2754" s="8"/>
      <c r="J2754" s="8"/>
      <c r="K2754" s="8"/>
    </row>
    <row r="2755" spans="2:11" s="7" customFormat="1" x14ac:dyDescent="0.2">
      <c r="B2755" s="8"/>
      <c r="C2755" s="8"/>
      <c r="D2755" s="8"/>
      <c r="E2755" s="8"/>
      <c r="F2755" s="8"/>
      <c r="G2755" s="8"/>
      <c r="H2755" s="8"/>
      <c r="I2755" s="8"/>
      <c r="J2755" s="8"/>
      <c r="K2755" s="8"/>
    </row>
    <row r="2756" spans="2:11" s="7" customFormat="1" x14ac:dyDescent="0.2">
      <c r="B2756" s="8"/>
      <c r="C2756" s="8"/>
      <c r="D2756" s="8"/>
      <c r="E2756" s="8"/>
      <c r="F2756" s="8"/>
      <c r="G2756" s="8"/>
      <c r="H2756" s="8"/>
      <c r="I2756" s="8"/>
      <c r="J2756" s="8"/>
      <c r="K2756" s="8"/>
    </row>
    <row r="2757" spans="2:11" s="7" customFormat="1" x14ac:dyDescent="0.2">
      <c r="B2757" s="8"/>
      <c r="C2757" s="8"/>
      <c r="D2757" s="8"/>
      <c r="E2757" s="8"/>
      <c r="F2757" s="8"/>
      <c r="G2757" s="8"/>
      <c r="H2757" s="8"/>
      <c r="I2757" s="8"/>
      <c r="J2757" s="8"/>
      <c r="K2757" s="8"/>
    </row>
    <row r="2758" spans="2:11" s="7" customFormat="1" x14ac:dyDescent="0.2">
      <c r="B2758" s="8"/>
      <c r="C2758" s="8"/>
      <c r="D2758" s="8"/>
      <c r="E2758" s="8"/>
      <c r="F2758" s="8"/>
      <c r="G2758" s="8"/>
      <c r="H2758" s="8"/>
      <c r="I2758" s="8"/>
      <c r="J2758" s="8"/>
      <c r="K2758" s="8"/>
    </row>
    <row r="2759" spans="2:11" s="7" customFormat="1" x14ac:dyDescent="0.2">
      <c r="B2759" s="8"/>
      <c r="C2759" s="8"/>
      <c r="D2759" s="8"/>
      <c r="E2759" s="8"/>
      <c r="F2759" s="8"/>
      <c r="G2759" s="8"/>
      <c r="H2759" s="8"/>
      <c r="I2759" s="8"/>
      <c r="J2759" s="8"/>
      <c r="K2759" s="8"/>
    </row>
    <row r="2760" spans="2:11" s="7" customFormat="1" x14ac:dyDescent="0.2">
      <c r="B2760" s="8"/>
      <c r="C2760" s="8"/>
      <c r="D2760" s="8"/>
      <c r="E2760" s="8"/>
      <c r="F2760" s="8"/>
      <c r="G2760" s="8"/>
      <c r="H2760" s="8"/>
      <c r="I2760" s="8"/>
      <c r="J2760" s="8"/>
      <c r="K2760" s="8"/>
    </row>
    <row r="2761" spans="2:11" s="7" customFormat="1" x14ac:dyDescent="0.2">
      <c r="B2761" s="8"/>
      <c r="C2761" s="8"/>
      <c r="D2761" s="8"/>
      <c r="E2761" s="8"/>
      <c r="F2761" s="8"/>
      <c r="G2761" s="8"/>
      <c r="H2761" s="8"/>
      <c r="I2761" s="8"/>
      <c r="J2761" s="8"/>
      <c r="K2761" s="8"/>
    </row>
    <row r="2762" spans="2:11" s="7" customFormat="1" x14ac:dyDescent="0.2">
      <c r="B2762" s="8"/>
      <c r="C2762" s="8"/>
      <c r="D2762" s="8"/>
      <c r="E2762" s="8"/>
      <c r="F2762" s="8"/>
      <c r="G2762" s="8"/>
      <c r="H2762" s="8"/>
      <c r="I2762" s="8"/>
      <c r="J2762" s="8"/>
      <c r="K2762" s="8"/>
    </row>
    <row r="2763" spans="2:11" s="7" customFormat="1" x14ac:dyDescent="0.2">
      <c r="B2763" s="8"/>
      <c r="C2763" s="8"/>
      <c r="D2763" s="8"/>
      <c r="E2763" s="8"/>
      <c r="F2763" s="8"/>
      <c r="G2763" s="8"/>
      <c r="H2763" s="8"/>
      <c r="I2763" s="8"/>
      <c r="J2763" s="8"/>
      <c r="K2763" s="8"/>
    </row>
    <row r="2764" spans="2:11" s="7" customFormat="1" x14ac:dyDescent="0.2">
      <c r="B2764" s="8"/>
      <c r="C2764" s="8"/>
      <c r="D2764" s="8"/>
      <c r="E2764" s="8"/>
      <c r="F2764" s="8"/>
      <c r="G2764" s="8"/>
      <c r="H2764" s="8"/>
      <c r="I2764" s="8"/>
      <c r="J2764" s="8"/>
      <c r="K2764" s="8"/>
    </row>
    <row r="2765" spans="2:11" s="7" customFormat="1" x14ac:dyDescent="0.2">
      <c r="B2765" s="8"/>
      <c r="C2765" s="8"/>
      <c r="D2765" s="8"/>
      <c r="E2765" s="8"/>
      <c r="F2765" s="8"/>
      <c r="G2765" s="8"/>
      <c r="H2765" s="8"/>
      <c r="I2765" s="8"/>
      <c r="J2765" s="8"/>
      <c r="K2765" s="8"/>
    </row>
    <row r="2766" spans="2:11" s="7" customFormat="1" x14ac:dyDescent="0.2">
      <c r="B2766" s="8"/>
      <c r="C2766" s="8"/>
      <c r="D2766" s="8"/>
      <c r="E2766" s="8"/>
      <c r="F2766" s="8"/>
      <c r="G2766" s="8"/>
      <c r="H2766" s="8"/>
      <c r="I2766" s="8"/>
      <c r="J2766" s="8"/>
      <c r="K2766" s="8"/>
    </row>
    <row r="2767" spans="2:11" s="7" customFormat="1" x14ac:dyDescent="0.2">
      <c r="B2767" s="8"/>
      <c r="C2767" s="8"/>
      <c r="D2767" s="8"/>
      <c r="E2767" s="8"/>
      <c r="F2767" s="8"/>
      <c r="G2767" s="8"/>
      <c r="H2767" s="8"/>
      <c r="I2767" s="8"/>
      <c r="J2767" s="8"/>
      <c r="K2767" s="8"/>
    </row>
    <row r="2768" spans="2:11" s="7" customFormat="1" x14ac:dyDescent="0.2">
      <c r="B2768" s="8"/>
      <c r="C2768" s="8"/>
      <c r="D2768" s="8"/>
      <c r="E2768" s="8"/>
      <c r="F2768" s="8"/>
      <c r="G2768" s="8"/>
      <c r="H2768" s="8"/>
      <c r="I2768" s="8"/>
      <c r="J2768" s="8"/>
      <c r="K2768" s="8"/>
    </row>
    <row r="2769" spans="2:11" s="7" customFormat="1" x14ac:dyDescent="0.2">
      <c r="B2769" s="8"/>
      <c r="C2769" s="8"/>
      <c r="D2769" s="8"/>
      <c r="E2769" s="8"/>
      <c r="F2769" s="8"/>
      <c r="G2769" s="8"/>
      <c r="H2769" s="8"/>
      <c r="I2769" s="8"/>
      <c r="J2769" s="8"/>
      <c r="K2769" s="8"/>
    </row>
    <row r="2770" spans="2:11" s="7" customFormat="1" x14ac:dyDescent="0.2">
      <c r="B2770" s="8"/>
      <c r="C2770" s="8"/>
      <c r="D2770" s="8"/>
      <c r="E2770" s="8"/>
      <c r="F2770" s="8"/>
      <c r="G2770" s="8"/>
      <c r="H2770" s="8"/>
      <c r="I2770" s="8"/>
      <c r="J2770" s="8"/>
      <c r="K2770" s="8"/>
    </row>
    <row r="2771" spans="2:11" s="7" customFormat="1" x14ac:dyDescent="0.2">
      <c r="B2771" s="8"/>
      <c r="C2771" s="8"/>
      <c r="D2771" s="8"/>
      <c r="E2771" s="8"/>
      <c r="F2771" s="8"/>
      <c r="G2771" s="8"/>
      <c r="H2771" s="8"/>
      <c r="I2771" s="8"/>
      <c r="J2771" s="8"/>
      <c r="K2771" s="8"/>
    </row>
    <row r="2772" spans="2:11" s="7" customFormat="1" x14ac:dyDescent="0.2">
      <c r="B2772" s="8"/>
      <c r="C2772" s="8"/>
      <c r="D2772" s="8"/>
      <c r="E2772" s="8"/>
      <c r="F2772" s="8"/>
      <c r="G2772" s="8"/>
      <c r="H2772" s="8"/>
      <c r="I2772" s="8"/>
      <c r="J2772" s="8"/>
      <c r="K2772" s="8"/>
    </row>
    <row r="2773" spans="2:11" s="7" customFormat="1" x14ac:dyDescent="0.2">
      <c r="B2773" s="8"/>
      <c r="C2773" s="8"/>
      <c r="D2773" s="8"/>
      <c r="E2773" s="8"/>
      <c r="F2773" s="8"/>
      <c r="G2773" s="8"/>
      <c r="H2773" s="8"/>
      <c r="I2773" s="8"/>
      <c r="J2773" s="8"/>
      <c r="K2773" s="8"/>
    </row>
    <row r="2774" spans="2:11" s="7" customFormat="1" x14ac:dyDescent="0.2">
      <c r="B2774" s="8"/>
      <c r="C2774" s="8"/>
      <c r="D2774" s="8"/>
      <c r="E2774" s="8"/>
      <c r="F2774" s="8"/>
      <c r="G2774" s="8"/>
      <c r="H2774" s="8"/>
      <c r="I2774" s="8"/>
      <c r="J2774" s="8"/>
      <c r="K2774" s="8"/>
    </row>
    <row r="2775" spans="2:11" s="7" customFormat="1" x14ac:dyDescent="0.2">
      <c r="B2775" s="8"/>
      <c r="C2775" s="8"/>
      <c r="D2775" s="8"/>
      <c r="E2775" s="8"/>
      <c r="F2775" s="8"/>
      <c r="G2775" s="8"/>
      <c r="H2775" s="8"/>
      <c r="I2775" s="8"/>
      <c r="J2775" s="8"/>
      <c r="K2775" s="8"/>
    </row>
    <row r="2776" spans="2:11" s="7" customFormat="1" x14ac:dyDescent="0.2">
      <c r="B2776" s="8"/>
      <c r="C2776" s="8"/>
      <c r="D2776" s="8"/>
      <c r="E2776" s="8"/>
      <c r="F2776" s="8"/>
      <c r="G2776" s="8"/>
      <c r="H2776" s="8"/>
      <c r="I2776" s="8"/>
      <c r="J2776" s="8"/>
      <c r="K2776" s="8"/>
    </row>
    <row r="2777" spans="2:11" s="7" customFormat="1" x14ac:dyDescent="0.2">
      <c r="B2777" s="8"/>
      <c r="C2777" s="8"/>
      <c r="D2777" s="8"/>
      <c r="E2777" s="8"/>
      <c r="F2777" s="8"/>
      <c r="G2777" s="8"/>
      <c r="H2777" s="8"/>
      <c r="I2777" s="8"/>
      <c r="J2777" s="8"/>
      <c r="K2777" s="8"/>
    </row>
    <row r="2778" spans="2:11" s="7" customFormat="1" x14ac:dyDescent="0.2">
      <c r="B2778" s="8"/>
      <c r="C2778" s="8"/>
      <c r="D2778" s="8"/>
      <c r="E2778" s="8"/>
      <c r="F2778" s="8"/>
      <c r="G2778" s="8"/>
      <c r="H2778" s="8"/>
      <c r="I2778" s="8"/>
      <c r="J2778" s="8"/>
      <c r="K2778" s="8"/>
    </row>
    <row r="2779" spans="2:11" s="7" customFormat="1" x14ac:dyDescent="0.2">
      <c r="B2779" s="8"/>
      <c r="C2779" s="8"/>
      <c r="D2779" s="8"/>
      <c r="E2779" s="8"/>
      <c r="F2779" s="8"/>
      <c r="G2779" s="8"/>
      <c r="H2779" s="8"/>
      <c r="I2779" s="8"/>
      <c r="J2779" s="8"/>
      <c r="K2779" s="8"/>
    </row>
    <row r="2780" spans="2:11" s="7" customFormat="1" x14ac:dyDescent="0.2">
      <c r="B2780" s="8"/>
      <c r="C2780" s="8"/>
      <c r="D2780" s="8"/>
      <c r="E2780" s="8"/>
      <c r="F2780" s="8"/>
      <c r="G2780" s="8"/>
      <c r="H2780" s="8"/>
      <c r="I2780" s="8"/>
      <c r="J2780" s="8"/>
      <c r="K2780" s="8"/>
    </row>
    <row r="2781" spans="2:11" s="7" customFormat="1" x14ac:dyDescent="0.2">
      <c r="B2781" s="8"/>
      <c r="C2781" s="8"/>
      <c r="D2781" s="8"/>
      <c r="E2781" s="8"/>
      <c r="F2781" s="8"/>
      <c r="G2781" s="8"/>
      <c r="H2781" s="8"/>
      <c r="I2781" s="8"/>
      <c r="J2781" s="8"/>
      <c r="K2781" s="8"/>
    </row>
    <row r="2782" spans="2:11" s="7" customFormat="1" x14ac:dyDescent="0.2">
      <c r="B2782" s="8"/>
      <c r="C2782" s="8"/>
      <c r="D2782" s="8"/>
      <c r="E2782" s="8"/>
      <c r="F2782" s="8"/>
      <c r="G2782" s="8"/>
      <c r="H2782" s="8"/>
      <c r="I2782" s="8"/>
      <c r="J2782" s="8"/>
      <c r="K2782" s="8"/>
    </row>
    <row r="2783" spans="2:11" s="7" customFormat="1" x14ac:dyDescent="0.2">
      <c r="B2783" s="8"/>
      <c r="C2783" s="8"/>
      <c r="D2783" s="8"/>
      <c r="E2783" s="8"/>
      <c r="F2783" s="8"/>
      <c r="G2783" s="8"/>
      <c r="H2783" s="8"/>
      <c r="I2783" s="8"/>
      <c r="J2783" s="8"/>
      <c r="K2783" s="8"/>
    </row>
    <row r="2784" spans="2:11" s="7" customFormat="1" x14ac:dyDescent="0.2">
      <c r="B2784" s="8"/>
      <c r="C2784" s="8"/>
      <c r="D2784" s="8"/>
      <c r="E2784" s="8"/>
      <c r="F2784" s="8"/>
      <c r="G2784" s="8"/>
      <c r="H2784" s="8"/>
      <c r="I2784" s="8"/>
      <c r="J2784" s="8"/>
      <c r="K2784" s="8"/>
    </row>
    <row r="2785" spans="2:11" s="7" customFormat="1" x14ac:dyDescent="0.2">
      <c r="B2785" s="8"/>
      <c r="C2785" s="8"/>
      <c r="D2785" s="8"/>
      <c r="E2785" s="8"/>
      <c r="F2785" s="8"/>
      <c r="G2785" s="8"/>
      <c r="H2785" s="8"/>
      <c r="I2785" s="8"/>
      <c r="J2785" s="8"/>
      <c r="K2785" s="8"/>
    </row>
    <row r="2786" spans="2:11" s="7" customFormat="1" x14ac:dyDescent="0.2">
      <c r="B2786" s="8"/>
      <c r="C2786" s="8"/>
      <c r="D2786" s="8"/>
      <c r="E2786" s="8"/>
      <c r="F2786" s="8"/>
      <c r="G2786" s="8"/>
      <c r="H2786" s="8"/>
      <c r="I2786" s="8"/>
      <c r="J2786" s="8"/>
      <c r="K2786" s="8"/>
    </row>
    <row r="2787" spans="2:11" s="7" customFormat="1" x14ac:dyDescent="0.2">
      <c r="B2787" s="8"/>
      <c r="C2787" s="8"/>
      <c r="D2787" s="8"/>
      <c r="E2787" s="8"/>
      <c r="F2787" s="8"/>
      <c r="G2787" s="8"/>
      <c r="H2787" s="8"/>
      <c r="I2787" s="8"/>
      <c r="J2787" s="8"/>
      <c r="K2787" s="8"/>
    </row>
    <row r="2788" spans="2:11" s="7" customFormat="1" x14ac:dyDescent="0.2">
      <c r="B2788" s="8"/>
      <c r="C2788" s="8"/>
      <c r="D2788" s="8"/>
      <c r="E2788" s="8"/>
      <c r="F2788" s="8"/>
      <c r="G2788" s="8"/>
      <c r="H2788" s="8"/>
      <c r="I2788" s="8"/>
      <c r="J2788" s="8"/>
      <c r="K2788" s="8"/>
    </row>
    <row r="2789" spans="2:11" s="7" customFormat="1" x14ac:dyDescent="0.2">
      <c r="B2789" s="8"/>
      <c r="C2789" s="8"/>
      <c r="D2789" s="8"/>
      <c r="E2789" s="8"/>
      <c r="F2789" s="8"/>
      <c r="G2789" s="8"/>
      <c r="H2789" s="8"/>
      <c r="I2789" s="8"/>
      <c r="J2789" s="8"/>
      <c r="K2789" s="8"/>
    </row>
    <row r="2790" spans="2:11" s="7" customFormat="1" x14ac:dyDescent="0.2">
      <c r="B2790" s="8"/>
      <c r="C2790" s="8"/>
      <c r="D2790" s="8"/>
      <c r="E2790" s="8"/>
      <c r="F2790" s="8"/>
      <c r="G2790" s="8"/>
      <c r="H2790" s="8"/>
      <c r="I2790" s="8"/>
      <c r="J2790" s="8"/>
      <c r="K2790" s="8"/>
    </row>
    <row r="2791" spans="2:11" s="7" customFormat="1" x14ac:dyDescent="0.2">
      <c r="B2791" s="8"/>
      <c r="C2791" s="8"/>
      <c r="D2791" s="8"/>
      <c r="E2791" s="8"/>
      <c r="F2791" s="8"/>
      <c r="G2791" s="8"/>
      <c r="H2791" s="8"/>
      <c r="I2791" s="8"/>
      <c r="J2791" s="8"/>
      <c r="K2791" s="8"/>
    </row>
    <row r="2792" spans="2:11" s="7" customFormat="1" x14ac:dyDescent="0.2">
      <c r="B2792" s="8"/>
      <c r="C2792" s="8"/>
      <c r="D2792" s="8"/>
      <c r="E2792" s="8"/>
      <c r="F2792" s="8"/>
      <c r="G2792" s="8"/>
      <c r="H2792" s="8"/>
      <c r="I2792" s="8"/>
      <c r="J2792" s="8"/>
      <c r="K2792" s="8"/>
    </row>
    <row r="2793" spans="2:11" s="7" customFormat="1" x14ac:dyDescent="0.2">
      <c r="B2793" s="8"/>
      <c r="C2793" s="8"/>
      <c r="D2793" s="8"/>
      <c r="E2793" s="8"/>
      <c r="F2793" s="8"/>
      <c r="G2793" s="8"/>
      <c r="H2793" s="8"/>
      <c r="I2793" s="8"/>
      <c r="J2793" s="8"/>
      <c r="K2793" s="8"/>
    </row>
    <row r="2794" spans="2:11" s="7" customFormat="1" x14ac:dyDescent="0.2">
      <c r="B2794" s="8"/>
      <c r="C2794" s="8"/>
      <c r="D2794" s="8"/>
      <c r="E2794" s="8"/>
      <c r="F2794" s="8"/>
      <c r="G2794" s="8"/>
      <c r="H2794" s="8"/>
      <c r="I2794" s="8"/>
      <c r="J2794" s="8"/>
      <c r="K2794" s="8"/>
    </row>
    <row r="2795" spans="2:11" s="7" customFormat="1" x14ac:dyDescent="0.2">
      <c r="B2795" s="8"/>
      <c r="C2795" s="8"/>
      <c r="D2795" s="8"/>
      <c r="E2795" s="8"/>
      <c r="F2795" s="8"/>
      <c r="G2795" s="8"/>
      <c r="H2795" s="8"/>
      <c r="I2795" s="8"/>
      <c r="J2795" s="8"/>
      <c r="K2795" s="8"/>
    </row>
    <row r="2796" spans="2:11" s="7" customFormat="1" x14ac:dyDescent="0.2">
      <c r="B2796" s="8"/>
      <c r="C2796" s="8"/>
      <c r="D2796" s="8"/>
      <c r="E2796" s="8"/>
      <c r="F2796" s="8"/>
      <c r="G2796" s="8"/>
      <c r="H2796" s="8"/>
      <c r="I2796" s="8"/>
      <c r="J2796" s="8"/>
      <c r="K2796" s="8"/>
    </row>
    <row r="2797" spans="2:11" s="7" customFormat="1" x14ac:dyDescent="0.2">
      <c r="B2797" s="8"/>
      <c r="C2797" s="8"/>
      <c r="D2797" s="8"/>
      <c r="E2797" s="8"/>
      <c r="F2797" s="8"/>
      <c r="G2797" s="8"/>
      <c r="H2797" s="8"/>
      <c r="I2797" s="8"/>
      <c r="J2797" s="8"/>
      <c r="K2797" s="8"/>
    </row>
    <row r="2798" spans="2:11" s="7" customFormat="1" x14ac:dyDescent="0.2">
      <c r="B2798" s="8"/>
      <c r="C2798" s="8"/>
      <c r="D2798" s="8"/>
      <c r="E2798" s="8"/>
      <c r="F2798" s="8"/>
      <c r="G2798" s="8"/>
      <c r="H2798" s="8"/>
      <c r="I2798" s="8"/>
      <c r="J2798" s="8"/>
      <c r="K2798" s="8"/>
    </row>
    <row r="2799" spans="2:11" s="7" customFormat="1" x14ac:dyDescent="0.2">
      <c r="B2799" s="8"/>
      <c r="C2799" s="8"/>
      <c r="D2799" s="8"/>
      <c r="E2799" s="8"/>
      <c r="F2799" s="8"/>
      <c r="G2799" s="8"/>
      <c r="H2799" s="8"/>
      <c r="I2799" s="8"/>
      <c r="J2799" s="8"/>
      <c r="K2799" s="8"/>
    </row>
    <row r="2800" spans="2:11" s="7" customFormat="1" x14ac:dyDescent="0.2">
      <c r="B2800" s="8"/>
      <c r="C2800" s="8"/>
      <c r="D2800" s="8"/>
      <c r="E2800" s="8"/>
      <c r="F2800" s="8"/>
      <c r="G2800" s="8"/>
      <c r="H2800" s="8"/>
      <c r="I2800" s="8"/>
      <c r="J2800" s="8"/>
      <c r="K2800" s="8"/>
    </row>
    <row r="2801" spans="2:11" s="7" customFormat="1" x14ac:dyDescent="0.2">
      <c r="B2801" s="8"/>
      <c r="C2801" s="8"/>
      <c r="D2801" s="8"/>
      <c r="E2801" s="8"/>
      <c r="F2801" s="8"/>
      <c r="G2801" s="8"/>
      <c r="H2801" s="8"/>
      <c r="I2801" s="8"/>
      <c r="J2801" s="8"/>
      <c r="K2801" s="8"/>
    </row>
    <row r="2802" spans="2:11" s="7" customFormat="1" x14ac:dyDescent="0.2">
      <c r="B2802" s="8"/>
      <c r="C2802" s="8"/>
      <c r="D2802" s="8"/>
      <c r="E2802" s="8"/>
      <c r="F2802" s="8"/>
      <c r="G2802" s="8"/>
      <c r="H2802" s="8"/>
      <c r="I2802" s="8"/>
      <c r="J2802" s="8"/>
      <c r="K2802" s="8"/>
    </row>
    <row r="2803" spans="2:11" s="7" customFormat="1" x14ac:dyDescent="0.2">
      <c r="B2803" s="8"/>
      <c r="C2803" s="8"/>
      <c r="D2803" s="8"/>
      <c r="E2803" s="8"/>
      <c r="F2803" s="8"/>
      <c r="G2803" s="8"/>
      <c r="H2803" s="8"/>
      <c r="I2803" s="8"/>
      <c r="J2803" s="8"/>
      <c r="K2803" s="8"/>
    </row>
    <row r="2804" spans="2:11" s="7" customFormat="1" x14ac:dyDescent="0.2">
      <c r="B2804" s="8"/>
      <c r="C2804" s="8"/>
      <c r="D2804" s="8"/>
      <c r="E2804" s="8"/>
      <c r="F2804" s="8"/>
      <c r="G2804" s="8"/>
      <c r="H2804" s="8"/>
      <c r="I2804" s="8"/>
      <c r="J2804" s="8"/>
      <c r="K2804" s="8"/>
    </row>
    <row r="2805" spans="2:11" s="7" customFormat="1" x14ac:dyDescent="0.2">
      <c r="B2805" s="8"/>
      <c r="C2805" s="8"/>
      <c r="D2805" s="8"/>
      <c r="E2805" s="8"/>
      <c r="F2805" s="8"/>
      <c r="G2805" s="8"/>
      <c r="H2805" s="8"/>
      <c r="I2805" s="8"/>
      <c r="J2805" s="8"/>
      <c r="K2805" s="8"/>
    </row>
    <row r="2806" spans="2:11" s="7" customFormat="1" x14ac:dyDescent="0.2">
      <c r="B2806" s="8"/>
      <c r="C2806" s="8"/>
      <c r="D2806" s="8"/>
      <c r="E2806" s="8"/>
      <c r="F2806" s="8"/>
      <c r="G2806" s="8"/>
      <c r="H2806" s="8"/>
      <c r="I2806" s="8"/>
      <c r="J2806" s="8"/>
      <c r="K2806" s="8"/>
    </row>
    <row r="2807" spans="2:11" s="7" customFormat="1" x14ac:dyDescent="0.2">
      <c r="B2807" s="8"/>
      <c r="C2807" s="8"/>
      <c r="D2807" s="8"/>
      <c r="E2807" s="8"/>
      <c r="F2807" s="8"/>
      <c r="G2807" s="8"/>
      <c r="H2807" s="8"/>
      <c r="I2807" s="8"/>
      <c r="J2807" s="8"/>
      <c r="K2807" s="8"/>
    </row>
    <row r="2808" spans="2:11" s="7" customFormat="1" x14ac:dyDescent="0.2">
      <c r="B2808" s="8"/>
      <c r="C2808" s="8"/>
      <c r="D2808" s="8"/>
      <c r="E2808" s="8"/>
      <c r="F2808" s="8"/>
      <c r="G2808" s="8"/>
      <c r="H2808" s="8"/>
      <c r="I2808" s="8"/>
      <c r="J2808" s="8"/>
      <c r="K2808" s="8"/>
    </row>
    <row r="2809" spans="2:11" s="7" customFormat="1" x14ac:dyDescent="0.2">
      <c r="B2809" s="8"/>
      <c r="C2809" s="8"/>
      <c r="D2809" s="8"/>
      <c r="E2809" s="8"/>
      <c r="F2809" s="8"/>
      <c r="G2809" s="8"/>
      <c r="H2809" s="8"/>
      <c r="I2809" s="8"/>
      <c r="J2809" s="8"/>
      <c r="K2809" s="8"/>
    </row>
    <row r="2810" spans="2:11" s="7" customFormat="1" x14ac:dyDescent="0.2">
      <c r="B2810" s="8"/>
      <c r="C2810" s="8"/>
      <c r="D2810" s="8"/>
      <c r="E2810" s="8"/>
      <c r="F2810" s="8"/>
      <c r="G2810" s="8"/>
      <c r="H2810" s="8"/>
      <c r="I2810" s="8"/>
      <c r="J2810" s="8"/>
      <c r="K2810" s="8"/>
    </row>
    <row r="2811" spans="2:11" s="7" customFormat="1" x14ac:dyDescent="0.2">
      <c r="B2811" s="8"/>
      <c r="C2811" s="8"/>
      <c r="D2811" s="8"/>
      <c r="E2811" s="8"/>
      <c r="F2811" s="8"/>
      <c r="G2811" s="8"/>
      <c r="H2811" s="8"/>
      <c r="I2811" s="8"/>
      <c r="J2811" s="8"/>
      <c r="K2811" s="8"/>
    </row>
    <row r="2812" spans="2:11" s="7" customFormat="1" x14ac:dyDescent="0.2">
      <c r="B2812" s="8"/>
      <c r="C2812" s="8"/>
      <c r="D2812" s="8"/>
      <c r="E2812" s="8"/>
      <c r="F2812" s="8"/>
      <c r="G2812" s="8"/>
      <c r="H2812" s="8"/>
      <c r="I2812" s="8"/>
      <c r="J2812" s="8"/>
      <c r="K2812" s="8"/>
    </row>
    <row r="2813" spans="2:11" s="7" customFormat="1" x14ac:dyDescent="0.2">
      <c r="B2813" s="8"/>
      <c r="C2813" s="8"/>
      <c r="D2813" s="8"/>
      <c r="E2813" s="8"/>
      <c r="F2813" s="8"/>
      <c r="G2813" s="8"/>
      <c r="H2813" s="8"/>
      <c r="I2813" s="8"/>
      <c r="J2813" s="8"/>
      <c r="K2813" s="8"/>
    </row>
    <row r="2814" spans="2:11" s="7" customFormat="1" x14ac:dyDescent="0.2">
      <c r="B2814" s="8"/>
      <c r="C2814" s="8"/>
      <c r="D2814" s="8"/>
      <c r="E2814" s="8"/>
      <c r="F2814" s="8"/>
      <c r="G2814" s="8"/>
      <c r="H2814" s="8"/>
      <c r="I2814" s="8"/>
      <c r="J2814" s="8"/>
      <c r="K2814" s="8"/>
    </row>
    <row r="2815" spans="2:11" s="7" customFormat="1" x14ac:dyDescent="0.2">
      <c r="B2815" s="8"/>
      <c r="C2815" s="8"/>
      <c r="D2815" s="8"/>
      <c r="E2815" s="8"/>
      <c r="F2815" s="8"/>
      <c r="G2815" s="8"/>
      <c r="H2815" s="8"/>
      <c r="I2815" s="8"/>
      <c r="J2815" s="8"/>
      <c r="K2815" s="8"/>
    </row>
    <row r="2816" spans="2:11" s="7" customFormat="1" x14ac:dyDescent="0.2">
      <c r="B2816" s="8"/>
      <c r="C2816" s="8"/>
      <c r="D2816" s="8"/>
      <c r="E2816" s="8"/>
      <c r="F2816" s="8"/>
      <c r="G2816" s="8"/>
      <c r="H2816" s="8"/>
      <c r="I2816" s="8"/>
      <c r="J2816" s="8"/>
      <c r="K2816" s="8"/>
    </row>
    <row r="2817" spans="2:11" s="7" customFormat="1" x14ac:dyDescent="0.2">
      <c r="B2817" s="8"/>
      <c r="C2817" s="8"/>
      <c r="D2817" s="8"/>
      <c r="E2817" s="8"/>
      <c r="F2817" s="8"/>
      <c r="G2817" s="8"/>
      <c r="H2817" s="8"/>
      <c r="I2817" s="8"/>
      <c r="J2817" s="8"/>
      <c r="K2817" s="8"/>
    </row>
    <row r="2818" spans="2:11" s="7" customFormat="1" x14ac:dyDescent="0.2">
      <c r="B2818" s="8"/>
      <c r="C2818" s="8"/>
      <c r="D2818" s="8"/>
      <c r="E2818" s="8"/>
      <c r="F2818" s="8"/>
      <c r="G2818" s="8"/>
      <c r="H2818" s="8"/>
      <c r="I2818" s="8"/>
      <c r="J2818" s="8"/>
      <c r="K2818" s="8"/>
    </row>
    <row r="2819" spans="2:11" s="7" customFormat="1" x14ac:dyDescent="0.2">
      <c r="B2819" s="8"/>
      <c r="C2819" s="8"/>
      <c r="D2819" s="8"/>
      <c r="E2819" s="8"/>
      <c r="F2819" s="8"/>
      <c r="G2819" s="8"/>
      <c r="H2819" s="8"/>
      <c r="I2819" s="8"/>
      <c r="J2819" s="8"/>
      <c r="K2819" s="8"/>
    </row>
    <row r="2820" spans="2:11" s="7" customFormat="1" x14ac:dyDescent="0.2">
      <c r="B2820" s="8"/>
      <c r="C2820" s="8"/>
      <c r="D2820" s="8"/>
      <c r="E2820" s="8"/>
      <c r="F2820" s="8"/>
      <c r="G2820" s="8"/>
      <c r="H2820" s="8"/>
      <c r="I2820" s="8"/>
      <c r="J2820" s="8"/>
      <c r="K2820" s="8"/>
    </row>
    <row r="2821" spans="2:11" s="7" customFormat="1" x14ac:dyDescent="0.2">
      <c r="B2821" s="8"/>
      <c r="C2821" s="8"/>
      <c r="D2821" s="8"/>
      <c r="E2821" s="8"/>
      <c r="F2821" s="8"/>
      <c r="G2821" s="8"/>
      <c r="H2821" s="8"/>
      <c r="I2821" s="8"/>
      <c r="J2821" s="8"/>
      <c r="K2821" s="8"/>
    </row>
    <row r="2822" spans="2:11" s="7" customFormat="1" x14ac:dyDescent="0.2">
      <c r="B2822" s="8"/>
      <c r="C2822" s="8"/>
      <c r="D2822" s="8"/>
      <c r="E2822" s="8"/>
      <c r="F2822" s="8"/>
      <c r="G2822" s="8"/>
      <c r="H2822" s="8"/>
      <c r="I2822" s="8"/>
      <c r="J2822" s="8"/>
      <c r="K2822" s="8"/>
    </row>
    <row r="2823" spans="2:11" s="7" customFormat="1" x14ac:dyDescent="0.2">
      <c r="B2823" s="8"/>
      <c r="C2823" s="8"/>
      <c r="D2823" s="8"/>
      <c r="E2823" s="8"/>
      <c r="F2823" s="8"/>
      <c r="G2823" s="8"/>
      <c r="H2823" s="8"/>
      <c r="I2823" s="8"/>
      <c r="J2823" s="8"/>
      <c r="K2823" s="8"/>
    </row>
    <row r="2824" spans="2:11" s="7" customFormat="1" x14ac:dyDescent="0.2">
      <c r="B2824" s="8"/>
      <c r="C2824" s="8"/>
      <c r="D2824" s="8"/>
      <c r="E2824" s="8"/>
      <c r="F2824" s="8"/>
      <c r="G2824" s="8"/>
      <c r="H2824" s="8"/>
      <c r="I2824" s="8"/>
      <c r="J2824" s="8"/>
      <c r="K2824" s="8"/>
    </row>
    <row r="2825" spans="2:11" s="7" customFormat="1" x14ac:dyDescent="0.2">
      <c r="B2825" s="8"/>
      <c r="C2825" s="8"/>
      <c r="D2825" s="8"/>
      <c r="E2825" s="8"/>
      <c r="F2825" s="8"/>
      <c r="G2825" s="8"/>
      <c r="H2825" s="8"/>
      <c r="I2825" s="8"/>
      <c r="J2825" s="8"/>
      <c r="K2825" s="8"/>
    </row>
    <row r="2826" spans="2:11" s="7" customFormat="1" x14ac:dyDescent="0.2">
      <c r="B2826" s="8"/>
      <c r="C2826" s="8"/>
      <c r="D2826" s="8"/>
      <c r="E2826" s="8"/>
      <c r="F2826" s="8"/>
      <c r="G2826" s="8"/>
      <c r="H2826" s="8"/>
      <c r="I2826" s="8"/>
      <c r="J2826" s="8"/>
      <c r="K2826" s="8"/>
    </row>
    <row r="2827" spans="2:11" s="7" customFormat="1" x14ac:dyDescent="0.2">
      <c r="B2827" s="8"/>
      <c r="C2827" s="8"/>
      <c r="D2827" s="8"/>
      <c r="E2827" s="8"/>
      <c r="F2827" s="8"/>
      <c r="G2827" s="8"/>
      <c r="H2827" s="8"/>
      <c r="I2827" s="8"/>
      <c r="J2827" s="8"/>
      <c r="K2827" s="8"/>
    </row>
    <row r="2828" spans="2:11" s="7" customFormat="1" x14ac:dyDescent="0.2">
      <c r="B2828" s="8"/>
      <c r="C2828" s="8"/>
      <c r="D2828" s="8"/>
      <c r="E2828" s="8"/>
      <c r="F2828" s="8"/>
      <c r="G2828" s="8"/>
      <c r="H2828" s="8"/>
      <c r="I2828" s="8"/>
      <c r="J2828" s="8"/>
      <c r="K2828" s="8"/>
    </row>
    <row r="2829" spans="2:11" s="7" customFormat="1" x14ac:dyDescent="0.2">
      <c r="B2829" s="8"/>
      <c r="C2829" s="8"/>
      <c r="D2829" s="8"/>
      <c r="E2829" s="8"/>
      <c r="F2829" s="8"/>
      <c r="G2829" s="8"/>
      <c r="H2829" s="8"/>
      <c r="I2829" s="8"/>
      <c r="J2829" s="8"/>
      <c r="K2829" s="8"/>
    </row>
    <row r="2830" spans="2:11" s="7" customFormat="1" x14ac:dyDescent="0.2">
      <c r="B2830" s="8"/>
      <c r="C2830" s="8"/>
      <c r="D2830" s="8"/>
      <c r="E2830" s="8"/>
      <c r="F2830" s="8"/>
      <c r="G2830" s="8"/>
      <c r="H2830" s="8"/>
      <c r="I2830" s="8"/>
      <c r="J2830" s="8"/>
      <c r="K2830" s="8"/>
    </row>
    <row r="2831" spans="2:11" s="7" customFormat="1" x14ac:dyDescent="0.2">
      <c r="B2831" s="8"/>
      <c r="C2831" s="8"/>
      <c r="D2831" s="8"/>
      <c r="E2831" s="8"/>
      <c r="F2831" s="8"/>
      <c r="G2831" s="8"/>
      <c r="H2831" s="8"/>
      <c r="I2831" s="8"/>
      <c r="J2831" s="8"/>
      <c r="K2831" s="8"/>
    </row>
    <row r="2832" spans="2:11" s="7" customFormat="1" x14ac:dyDescent="0.2">
      <c r="B2832" s="8"/>
      <c r="C2832" s="8"/>
      <c r="D2832" s="8"/>
      <c r="E2832" s="8"/>
      <c r="F2832" s="8"/>
      <c r="G2832" s="8"/>
      <c r="H2832" s="8"/>
      <c r="I2832" s="8"/>
      <c r="J2832" s="8"/>
      <c r="K2832" s="8"/>
    </row>
    <row r="2833" spans="2:11" s="7" customFormat="1" x14ac:dyDescent="0.2">
      <c r="B2833" s="8"/>
      <c r="C2833" s="8"/>
      <c r="D2833" s="8"/>
      <c r="E2833" s="8"/>
      <c r="F2833" s="8"/>
      <c r="G2833" s="8"/>
      <c r="H2833" s="8"/>
      <c r="I2833" s="8"/>
      <c r="J2833" s="8"/>
      <c r="K2833" s="8"/>
    </row>
    <row r="2834" spans="2:11" s="7" customFormat="1" x14ac:dyDescent="0.2">
      <c r="B2834" s="8"/>
      <c r="C2834" s="8"/>
      <c r="D2834" s="8"/>
      <c r="E2834" s="8"/>
      <c r="F2834" s="8"/>
      <c r="G2834" s="8"/>
      <c r="H2834" s="8"/>
      <c r="I2834" s="8"/>
      <c r="J2834" s="8"/>
      <c r="K2834" s="8"/>
    </row>
    <row r="2835" spans="2:11" s="7" customFormat="1" x14ac:dyDescent="0.2">
      <c r="B2835" s="8"/>
      <c r="C2835" s="8"/>
      <c r="D2835" s="8"/>
      <c r="E2835" s="8"/>
      <c r="F2835" s="8"/>
      <c r="G2835" s="8"/>
      <c r="H2835" s="8"/>
      <c r="I2835" s="8"/>
      <c r="J2835" s="8"/>
      <c r="K2835" s="8"/>
    </row>
    <row r="2836" spans="2:11" s="7" customFormat="1" x14ac:dyDescent="0.2">
      <c r="B2836" s="8"/>
      <c r="C2836" s="8"/>
      <c r="D2836" s="8"/>
      <c r="E2836" s="8"/>
      <c r="F2836" s="8"/>
      <c r="G2836" s="8"/>
      <c r="H2836" s="8"/>
      <c r="I2836" s="8"/>
      <c r="J2836" s="8"/>
      <c r="K2836" s="8"/>
    </row>
    <row r="2837" spans="2:11" s="7" customFormat="1" x14ac:dyDescent="0.2">
      <c r="B2837" s="8"/>
      <c r="C2837" s="8"/>
      <c r="D2837" s="8"/>
      <c r="E2837" s="8"/>
      <c r="F2837" s="8"/>
      <c r="G2837" s="8"/>
      <c r="H2837" s="8"/>
      <c r="I2837" s="8"/>
      <c r="J2837" s="8"/>
      <c r="K2837" s="8"/>
    </row>
    <row r="2838" spans="2:11" s="7" customFormat="1" x14ac:dyDescent="0.2">
      <c r="B2838" s="8"/>
      <c r="C2838" s="8"/>
      <c r="D2838" s="8"/>
      <c r="E2838" s="8"/>
      <c r="F2838" s="8"/>
      <c r="G2838" s="8"/>
      <c r="H2838" s="8"/>
      <c r="I2838" s="8"/>
      <c r="J2838" s="8"/>
      <c r="K2838" s="8"/>
    </row>
    <row r="2839" spans="2:11" s="7" customFormat="1" x14ac:dyDescent="0.2">
      <c r="B2839" s="8"/>
      <c r="C2839" s="8"/>
      <c r="D2839" s="8"/>
      <c r="E2839" s="8"/>
      <c r="F2839" s="8"/>
      <c r="G2839" s="8"/>
      <c r="H2839" s="8"/>
      <c r="I2839" s="8"/>
      <c r="J2839" s="8"/>
      <c r="K2839" s="8"/>
    </row>
    <row r="2840" spans="2:11" s="7" customFormat="1" x14ac:dyDescent="0.2">
      <c r="B2840" s="8"/>
      <c r="C2840" s="8"/>
      <c r="D2840" s="8"/>
      <c r="E2840" s="8"/>
      <c r="F2840" s="8"/>
      <c r="G2840" s="8"/>
      <c r="H2840" s="8"/>
      <c r="I2840" s="8"/>
      <c r="J2840" s="8"/>
      <c r="K2840" s="8"/>
    </row>
    <row r="2841" spans="2:11" s="7" customFormat="1" x14ac:dyDescent="0.2">
      <c r="B2841" s="8"/>
      <c r="C2841" s="8"/>
      <c r="D2841" s="8"/>
      <c r="E2841" s="8"/>
      <c r="F2841" s="8"/>
      <c r="G2841" s="8"/>
      <c r="H2841" s="8"/>
      <c r="I2841" s="8"/>
      <c r="J2841" s="8"/>
      <c r="K2841" s="8"/>
    </row>
    <row r="2842" spans="2:11" s="7" customFormat="1" x14ac:dyDescent="0.2">
      <c r="B2842" s="8"/>
      <c r="C2842" s="8"/>
      <c r="D2842" s="8"/>
      <c r="E2842" s="8"/>
      <c r="F2842" s="8"/>
      <c r="G2842" s="8"/>
      <c r="H2842" s="8"/>
      <c r="I2842" s="8"/>
      <c r="J2842" s="8"/>
      <c r="K2842" s="8"/>
    </row>
    <row r="2843" spans="2:11" s="7" customFormat="1" x14ac:dyDescent="0.2">
      <c r="B2843" s="8"/>
      <c r="C2843" s="8"/>
      <c r="D2843" s="8"/>
      <c r="E2843" s="8"/>
      <c r="F2843" s="8"/>
      <c r="G2843" s="8"/>
      <c r="H2843" s="8"/>
      <c r="I2843" s="8"/>
      <c r="J2843" s="8"/>
      <c r="K2843" s="8"/>
    </row>
    <row r="2844" spans="2:11" s="7" customFormat="1" x14ac:dyDescent="0.2">
      <c r="B2844" s="8"/>
      <c r="C2844" s="8"/>
      <c r="D2844" s="8"/>
      <c r="E2844" s="8"/>
      <c r="F2844" s="8"/>
      <c r="G2844" s="8"/>
      <c r="H2844" s="8"/>
      <c r="I2844" s="8"/>
      <c r="J2844" s="8"/>
      <c r="K2844" s="8"/>
    </row>
    <row r="2845" spans="2:11" s="7" customFormat="1" x14ac:dyDescent="0.2">
      <c r="B2845" s="8"/>
      <c r="C2845" s="8"/>
      <c r="D2845" s="8"/>
      <c r="E2845" s="8"/>
      <c r="F2845" s="8"/>
      <c r="G2845" s="8"/>
      <c r="H2845" s="8"/>
      <c r="I2845" s="8"/>
      <c r="J2845" s="8"/>
      <c r="K2845" s="8"/>
    </row>
    <row r="2846" spans="2:11" s="7" customFormat="1" x14ac:dyDescent="0.2">
      <c r="B2846" s="8"/>
      <c r="C2846" s="8"/>
      <c r="D2846" s="8"/>
      <c r="E2846" s="8"/>
      <c r="F2846" s="8"/>
      <c r="G2846" s="8"/>
      <c r="H2846" s="8"/>
      <c r="I2846" s="8"/>
      <c r="J2846" s="8"/>
      <c r="K2846" s="8"/>
    </row>
    <row r="2847" spans="2:11" s="7" customFormat="1" x14ac:dyDescent="0.2">
      <c r="B2847" s="8"/>
      <c r="C2847" s="8"/>
      <c r="D2847" s="8"/>
      <c r="E2847" s="8"/>
      <c r="F2847" s="8"/>
      <c r="G2847" s="8"/>
      <c r="H2847" s="8"/>
      <c r="I2847" s="8"/>
      <c r="J2847" s="8"/>
      <c r="K2847" s="8"/>
    </row>
    <row r="2848" spans="2:11" s="7" customFormat="1" x14ac:dyDescent="0.2">
      <c r="B2848" s="8"/>
      <c r="C2848" s="8"/>
      <c r="D2848" s="8"/>
      <c r="E2848" s="8"/>
      <c r="F2848" s="8"/>
      <c r="G2848" s="8"/>
      <c r="H2848" s="8"/>
      <c r="I2848" s="8"/>
      <c r="J2848" s="8"/>
      <c r="K2848" s="8"/>
    </row>
    <row r="2849" spans="2:11" s="7" customFormat="1" x14ac:dyDescent="0.2">
      <c r="B2849" s="8"/>
      <c r="C2849" s="8"/>
      <c r="D2849" s="8"/>
      <c r="E2849" s="8"/>
      <c r="F2849" s="8"/>
      <c r="G2849" s="8"/>
      <c r="H2849" s="8"/>
      <c r="I2849" s="8"/>
      <c r="J2849" s="8"/>
      <c r="K2849" s="8"/>
    </row>
    <row r="2850" spans="2:11" s="7" customFormat="1" x14ac:dyDescent="0.2">
      <c r="B2850" s="8"/>
      <c r="C2850" s="8"/>
      <c r="D2850" s="8"/>
      <c r="E2850" s="8"/>
      <c r="F2850" s="8"/>
      <c r="G2850" s="8"/>
      <c r="H2850" s="8"/>
      <c r="I2850" s="8"/>
      <c r="J2850" s="8"/>
      <c r="K2850" s="8"/>
    </row>
    <row r="2851" spans="2:11" s="7" customFormat="1" x14ac:dyDescent="0.2">
      <c r="B2851" s="8"/>
      <c r="C2851" s="8"/>
      <c r="D2851" s="8"/>
      <c r="E2851" s="8"/>
      <c r="F2851" s="8"/>
      <c r="G2851" s="8"/>
      <c r="H2851" s="8"/>
      <c r="I2851" s="8"/>
      <c r="J2851" s="8"/>
      <c r="K2851" s="8"/>
    </row>
    <row r="2852" spans="2:11" s="7" customFormat="1" x14ac:dyDescent="0.2">
      <c r="B2852" s="8"/>
      <c r="C2852" s="8"/>
      <c r="D2852" s="8"/>
      <c r="E2852" s="8"/>
      <c r="F2852" s="8"/>
      <c r="G2852" s="8"/>
      <c r="H2852" s="8"/>
      <c r="I2852" s="8"/>
      <c r="J2852" s="8"/>
      <c r="K2852" s="8"/>
    </row>
    <row r="2853" spans="2:11" s="7" customFormat="1" x14ac:dyDescent="0.2">
      <c r="B2853" s="8"/>
      <c r="C2853" s="8"/>
      <c r="D2853" s="8"/>
      <c r="E2853" s="8"/>
      <c r="F2853" s="8"/>
      <c r="G2853" s="8"/>
      <c r="H2853" s="8"/>
      <c r="I2853" s="8"/>
      <c r="J2853" s="8"/>
      <c r="K2853" s="8"/>
    </row>
    <row r="2854" spans="2:11" s="7" customFormat="1" x14ac:dyDescent="0.2">
      <c r="B2854" s="8"/>
      <c r="C2854" s="8"/>
      <c r="D2854" s="8"/>
      <c r="E2854" s="8"/>
      <c r="F2854" s="8"/>
      <c r="G2854" s="8"/>
      <c r="H2854" s="8"/>
      <c r="I2854" s="8"/>
      <c r="J2854" s="8"/>
      <c r="K2854" s="8"/>
    </row>
    <row r="2855" spans="2:11" s="7" customFormat="1" x14ac:dyDescent="0.2">
      <c r="B2855" s="8"/>
      <c r="C2855" s="8"/>
      <c r="D2855" s="8"/>
      <c r="E2855" s="8"/>
      <c r="F2855" s="8"/>
      <c r="G2855" s="8"/>
      <c r="H2855" s="8"/>
      <c r="I2855" s="8"/>
      <c r="J2855" s="8"/>
      <c r="K2855" s="8"/>
    </row>
    <row r="2856" spans="2:11" s="7" customFormat="1" x14ac:dyDescent="0.2">
      <c r="B2856" s="8"/>
      <c r="C2856" s="8"/>
      <c r="D2856" s="8"/>
      <c r="E2856" s="8"/>
      <c r="F2856" s="8"/>
      <c r="G2856" s="8"/>
      <c r="H2856" s="8"/>
      <c r="I2856" s="8"/>
      <c r="J2856" s="8"/>
      <c r="K2856" s="8"/>
    </row>
    <row r="2857" spans="2:11" s="7" customFormat="1" x14ac:dyDescent="0.2">
      <c r="B2857" s="8"/>
      <c r="C2857" s="8"/>
      <c r="D2857" s="8"/>
      <c r="E2857" s="8"/>
      <c r="F2857" s="8"/>
      <c r="G2857" s="8"/>
      <c r="H2857" s="8"/>
      <c r="I2857" s="8"/>
      <c r="J2857" s="8"/>
      <c r="K2857" s="8"/>
    </row>
    <row r="2858" spans="2:11" s="7" customFormat="1" x14ac:dyDescent="0.2">
      <c r="B2858" s="8"/>
      <c r="C2858" s="8"/>
      <c r="D2858" s="8"/>
      <c r="E2858" s="8"/>
      <c r="F2858" s="8"/>
      <c r="G2858" s="8"/>
      <c r="H2858" s="8"/>
      <c r="I2858" s="8"/>
      <c r="J2858" s="8"/>
      <c r="K2858" s="8"/>
    </row>
    <row r="2859" spans="2:11" s="7" customFormat="1" x14ac:dyDescent="0.2">
      <c r="B2859" s="8"/>
      <c r="C2859" s="8"/>
      <c r="D2859" s="8"/>
      <c r="E2859" s="8"/>
      <c r="F2859" s="8"/>
      <c r="G2859" s="8"/>
      <c r="H2859" s="8"/>
      <c r="I2859" s="8"/>
      <c r="J2859" s="8"/>
      <c r="K2859" s="8"/>
    </row>
    <row r="2860" spans="2:11" s="7" customFormat="1" x14ac:dyDescent="0.2">
      <c r="B2860" s="8"/>
      <c r="C2860" s="8"/>
      <c r="D2860" s="8"/>
      <c r="E2860" s="8"/>
      <c r="F2860" s="8"/>
      <c r="G2860" s="8"/>
      <c r="H2860" s="8"/>
      <c r="I2860" s="8"/>
      <c r="J2860" s="8"/>
      <c r="K2860" s="8"/>
    </row>
    <row r="2861" spans="2:11" s="7" customFormat="1" x14ac:dyDescent="0.2">
      <c r="B2861" s="8"/>
      <c r="C2861" s="8"/>
      <c r="D2861" s="8"/>
      <c r="E2861" s="8"/>
      <c r="F2861" s="8"/>
      <c r="G2861" s="8"/>
      <c r="H2861" s="8"/>
      <c r="I2861" s="8"/>
      <c r="J2861" s="8"/>
      <c r="K2861" s="8"/>
    </row>
    <row r="2862" spans="2:11" s="7" customFormat="1" x14ac:dyDescent="0.2">
      <c r="B2862" s="8"/>
      <c r="C2862" s="8"/>
      <c r="D2862" s="8"/>
      <c r="E2862" s="8"/>
      <c r="F2862" s="8"/>
      <c r="G2862" s="8"/>
      <c r="H2862" s="8"/>
      <c r="I2862" s="8"/>
      <c r="J2862" s="8"/>
      <c r="K2862" s="8"/>
    </row>
    <row r="2863" spans="2:11" s="7" customFormat="1" x14ac:dyDescent="0.2">
      <c r="B2863" s="8"/>
      <c r="C2863" s="8"/>
      <c r="D2863" s="8"/>
      <c r="E2863" s="8"/>
      <c r="F2863" s="8"/>
      <c r="G2863" s="8"/>
      <c r="H2863" s="8"/>
      <c r="I2863" s="8"/>
      <c r="J2863" s="8"/>
      <c r="K2863" s="8"/>
    </row>
    <row r="2864" spans="2:11" s="7" customFormat="1" x14ac:dyDescent="0.2">
      <c r="B2864" s="8"/>
      <c r="C2864" s="8"/>
      <c r="D2864" s="8"/>
      <c r="E2864" s="8"/>
      <c r="F2864" s="8"/>
      <c r="G2864" s="8"/>
      <c r="H2864" s="8"/>
      <c r="I2864" s="8"/>
      <c r="J2864" s="8"/>
      <c r="K2864" s="8"/>
    </row>
    <row r="2865" spans="2:11" s="7" customFormat="1" x14ac:dyDescent="0.2">
      <c r="B2865" s="8"/>
      <c r="C2865" s="8"/>
      <c r="D2865" s="8"/>
      <c r="E2865" s="8"/>
      <c r="F2865" s="8"/>
      <c r="G2865" s="8"/>
      <c r="H2865" s="8"/>
      <c r="I2865" s="8"/>
      <c r="J2865" s="8"/>
      <c r="K2865" s="8"/>
    </row>
    <row r="2866" spans="2:11" s="7" customFormat="1" x14ac:dyDescent="0.2">
      <c r="B2866" s="8"/>
      <c r="C2866" s="8"/>
      <c r="D2866" s="8"/>
      <c r="E2866" s="8"/>
      <c r="F2866" s="8"/>
      <c r="G2866" s="8"/>
      <c r="H2866" s="8"/>
      <c r="I2866" s="8"/>
      <c r="J2866" s="8"/>
      <c r="K2866" s="8"/>
    </row>
    <row r="2867" spans="2:11" s="7" customFormat="1" x14ac:dyDescent="0.2">
      <c r="B2867" s="8"/>
      <c r="C2867" s="8"/>
      <c r="D2867" s="8"/>
      <c r="E2867" s="8"/>
      <c r="F2867" s="8"/>
      <c r="G2867" s="8"/>
      <c r="H2867" s="8"/>
      <c r="I2867" s="8"/>
      <c r="J2867" s="8"/>
      <c r="K2867" s="8"/>
    </row>
    <row r="2868" spans="2:11" s="7" customFormat="1" x14ac:dyDescent="0.2">
      <c r="B2868" s="8"/>
      <c r="C2868" s="8"/>
      <c r="D2868" s="8"/>
      <c r="E2868" s="8"/>
      <c r="F2868" s="8"/>
      <c r="G2868" s="8"/>
      <c r="H2868" s="8"/>
      <c r="I2868" s="8"/>
      <c r="J2868" s="8"/>
      <c r="K2868" s="8"/>
    </row>
    <row r="2869" spans="2:11" s="7" customFormat="1" x14ac:dyDescent="0.2">
      <c r="B2869" s="8"/>
      <c r="C2869" s="8"/>
      <c r="D2869" s="8"/>
      <c r="E2869" s="8"/>
      <c r="F2869" s="8"/>
      <c r="G2869" s="8"/>
      <c r="H2869" s="8"/>
      <c r="I2869" s="8"/>
      <c r="J2869" s="8"/>
      <c r="K2869" s="8"/>
    </row>
    <row r="2870" spans="2:11" s="7" customFormat="1" x14ac:dyDescent="0.2">
      <c r="B2870" s="8"/>
      <c r="C2870" s="8"/>
      <c r="D2870" s="8"/>
      <c r="E2870" s="8"/>
      <c r="F2870" s="8"/>
      <c r="G2870" s="8"/>
      <c r="H2870" s="8"/>
      <c r="I2870" s="8"/>
      <c r="J2870" s="8"/>
      <c r="K2870" s="8"/>
    </row>
    <row r="2871" spans="2:11" s="7" customFormat="1" x14ac:dyDescent="0.2">
      <c r="B2871" s="8"/>
      <c r="C2871" s="8"/>
      <c r="D2871" s="8"/>
      <c r="E2871" s="8"/>
      <c r="F2871" s="8"/>
      <c r="G2871" s="8"/>
      <c r="H2871" s="8"/>
      <c r="I2871" s="8"/>
      <c r="J2871" s="8"/>
      <c r="K2871" s="8"/>
    </row>
    <row r="2872" spans="2:11" s="7" customFormat="1" x14ac:dyDescent="0.2">
      <c r="B2872" s="8"/>
      <c r="C2872" s="8"/>
      <c r="D2872" s="8"/>
      <c r="E2872" s="8"/>
      <c r="F2872" s="8"/>
      <c r="G2872" s="8"/>
      <c r="H2872" s="8"/>
      <c r="I2872" s="8"/>
      <c r="J2872" s="8"/>
      <c r="K2872" s="8"/>
    </row>
    <row r="2873" spans="2:11" s="7" customFormat="1" x14ac:dyDescent="0.2">
      <c r="B2873" s="8"/>
      <c r="C2873" s="8"/>
      <c r="D2873" s="8"/>
      <c r="E2873" s="8"/>
      <c r="F2873" s="8"/>
      <c r="G2873" s="8"/>
      <c r="H2873" s="8"/>
      <c r="I2873" s="8"/>
      <c r="J2873" s="8"/>
      <c r="K2873" s="8"/>
    </row>
    <row r="2874" spans="2:11" s="7" customFormat="1" x14ac:dyDescent="0.2">
      <c r="B2874" s="8"/>
      <c r="C2874" s="8"/>
      <c r="D2874" s="8"/>
      <c r="E2874" s="8"/>
      <c r="F2874" s="8"/>
      <c r="G2874" s="8"/>
      <c r="H2874" s="8"/>
      <c r="I2874" s="8"/>
      <c r="J2874" s="8"/>
      <c r="K2874" s="8"/>
    </row>
    <row r="2875" spans="2:11" s="7" customFormat="1" x14ac:dyDescent="0.2">
      <c r="B2875" s="8"/>
      <c r="C2875" s="8"/>
      <c r="D2875" s="8"/>
      <c r="E2875" s="8"/>
      <c r="F2875" s="8"/>
      <c r="G2875" s="8"/>
      <c r="H2875" s="8"/>
      <c r="I2875" s="8"/>
      <c r="J2875" s="8"/>
      <c r="K2875" s="8"/>
    </row>
    <row r="2876" spans="2:11" s="7" customFormat="1" x14ac:dyDescent="0.2">
      <c r="B2876" s="8"/>
      <c r="C2876" s="8"/>
      <c r="D2876" s="8"/>
      <c r="E2876" s="8"/>
      <c r="F2876" s="8"/>
      <c r="G2876" s="8"/>
      <c r="H2876" s="8"/>
      <c r="I2876" s="8"/>
      <c r="J2876" s="8"/>
      <c r="K2876" s="8"/>
    </row>
    <row r="2877" spans="2:11" s="7" customFormat="1" x14ac:dyDescent="0.2">
      <c r="B2877" s="8"/>
      <c r="C2877" s="8"/>
      <c r="D2877" s="8"/>
      <c r="E2877" s="8"/>
      <c r="F2877" s="8"/>
      <c r="G2877" s="8"/>
      <c r="H2877" s="8"/>
      <c r="I2877" s="8"/>
      <c r="J2877" s="8"/>
      <c r="K2877" s="8"/>
    </row>
    <row r="2878" spans="2:11" s="7" customFormat="1" x14ac:dyDescent="0.2">
      <c r="B2878" s="8"/>
      <c r="C2878" s="8"/>
      <c r="D2878" s="8"/>
      <c r="E2878" s="8"/>
      <c r="F2878" s="8"/>
      <c r="G2878" s="8"/>
      <c r="H2878" s="8"/>
      <c r="I2878" s="8"/>
      <c r="J2878" s="8"/>
      <c r="K2878" s="8"/>
    </row>
    <row r="2879" spans="2:11" s="7" customFormat="1" x14ac:dyDescent="0.2">
      <c r="B2879" s="8"/>
      <c r="C2879" s="8"/>
      <c r="D2879" s="8"/>
      <c r="E2879" s="8"/>
      <c r="F2879" s="8"/>
      <c r="G2879" s="8"/>
      <c r="H2879" s="8"/>
      <c r="I2879" s="8"/>
      <c r="J2879" s="8"/>
      <c r="K2879" s="8"/>
    </row>
    <row r="2880" spans="2:11" s="7" customFormat="1" x14ac:dyDescent="0.2">
      <c r="B2880" s="8"/>
      <c r="C2880" s="8"/>
      <c r="D2880" s="8"/>
      <c r="E2880" s="8"/>
      <c r="F2880" s="8"/>
      <c r="G2880" s="8"/>
      <c r="H2880" s="8"/>
      <c r="I2880" s="8"/>
      <c r="J2880" s="8"/>
      <c r="K2880" s="8"/>
    </row>
    <row r="2881" spans="2:11" s="7" customFormat="1" x14ac:dyDescent="0.2">
      <c r="B2881" s="8"/>
      <c r="C2881" s="8"/>
      <c r="D2881" s="8"/>
      <c r="E2881" s="8"/>
      <c r="F2881" s="8"/>
      <c r="G2881" s="8"/>
      <c r="H2881" s="8"/>
      <c r="I2881" s="8"/>
      <c r="J2881" s="8"/>
      <c r="K2881" s="8"/>
    </row>
    <row r="2882" spans="2:11" s="7" customFormat="1" x14ac:dyDescent="0.2">
      <c r="B2882" s="8"/>
      <c r="C2882" s="8"/>
      <c r="D2882" s="8"/>
      <c r="E2882" s="8"/>
      <c r="F2882" s="8"/>
      <c r="G2882" s="8"/>
      <c r="H2882" s="8"/>
      <c r="I2882" s="8"/>
      <c r="J2882" s="8"/>
      <c r="K2882" s="8"/>
    </row>
    <row r="2883" spans="2:11" s="7" customFormat="1" x14ac:dyDescent="0.2">
      <c r="B2883" s="8"/>
      <c r="C2883" s="8"/>
      <c r="D2883" s="8"/>
      <c r="E2883" s="8"/>
      <c r="F2883" s="8"/>
      <c r="G2883" s="8"/>
      <c r="H2883" s="8"/>
      <c r="I2883" s="8"/>
      <c r="J2883" s="8"/>
      <c r="K2883" s="8"/>
    </row>
    <row r="2884" spans="2:11" s="7" customFormat="1" x14ac:dyDescent="0.2">
      <c r="B2884" s="8"/>
      <c r="C2884" s="8"/>
      <c r="D2884" s="8"/>
      <c r="E2884" s="8"/>
      <c r="F2884" s="8"/>
      <c r="G2884" s="8"/>
      <c r="H2884" s="8"/>
      <c r="I2884" s="8"/>
      <c r="J2884" s="8"/>
      <c r="K2884" s="8"/>
    </row>
    <row r="2885" spans="2:11" s="7" customFormat="1" x14ac:dyDescent="0.2">
      <c r="B2885" s="8"/>
      <c r="C2885" s="8"/>
      <c r="D2885" s="8"/>
      <c r="E2885" s="8"/>
      <c r="F2885" s="8"/>
      <c r="G2885" s="8"/>
      <c r="H2885" s="8"/>
      <c r="I2885" s="8"/>
      <c r="J2885" s="8"/>
      <c r="K2885" s="8"/>
    </row>
    <row r="2886" spans="2:11" s="7" customFormat="1" x14ac:dyDescent="0.2">
      <c r="B2886" s="8"/>
      <c r="C2886" s="8"/>
      <c r="D2886" s="8"/>
      <c r="E2886" s="8"/>
      <c r="F2886" s="8"/>
      <c r="G2886" s="8"/>
      <c r="H2886" s="8"/>
      <c r="I2886" s="8"/>
      <c r="J2886" s="8"/>
      <c r="K2886" s="8"/>
    </row>
    <row r="2887" spans="2:11" s="7" customFormat="1" x14ac:dyDescent="0.2">
      <c r="B2887" s="8"/>
      <c r="C2887" s="8"/>
      <c r="D2887" s="8"/>
      <c r="E2887" s="8"/>
      <c r="F2887" s="8"/>
      <c r="G2887" s="8"/>
      <c r="H2887" s="8"/>
      <c r="I2887" s="8"/>
      <c r="J2887" s="8"/>
      <c r="K2887" s="8"/>
    </row>
    <row r="2888" spans="2:11" s="7" customFormat="1" x14ac:dyDescent="0.2">
      <c r="B2888" s="8"/>
      <c r="C2888" s="8"/>
      <c r="D2888" s="8"/>
      <c r="E2888" s="8"/>
      <c r="F2888" s="8"/>
      <c r="G2888" s="8"/>
      <c r="H2888" s="8"/>
      <c r="I2888" s="8"/>
      <c r="J2888" s="8"/>
      <c r="K2888" s="8"/>
    </row>
    <row r="2889" spans="2:11" s="7" customFormat="1" x14ac:dyDescent="0.2">
      <c r="B2889" s="8"/>
      <c r="C2889" s="8"/>
      <c r="D2889" s="8"/>
      <c r="E2889" s="8"/>
      <c r="F2889" s="8"/>
      <c r="G2889" s="8"/>
      <c r="H2889" s="8"/>
      <c r="I2889" s="8"/>
      <c r="J2889" s="8"/>
      <c r="K2889" s="8"/>
    </row>
    <row r="2890" spans="2:11" s="7" customFormat="1" x14ac:dyDescent="0.2">
      <c r="B2890" s="8"/>
      <c r="C2890" s="8"/>
      <c r="D2890" s="8"/>
      <c r="E2890" s="8"/>
      <c r="F2890" s="8"/>
      <c r="G2890" s="8"/>
      <c r="H2890" s="8"/>
      <c r="I2890" s="8"/>
      <c r="J2890" s="8"/>
      <c r="K2890" s="8"/>
    </row>
    <row r="2891" spans="2:11" s="7" customFormat="1" x14ac:dyDescent="0.2">
      <c r="B2891" s="8"/>
      <c r="C2891" s="8"/>
      <c r="D2891" s="8"/>
      <c r="E2891" s="8"/>
      <c r="F2891" s="8"/>
      <c r="G2891" s="8"/>
      <c r="H2891" s="8"/>
      <c r="I2891" s="8"/>
      <c r="J2891" s="8"/>
      <c r="K2891" s="8"/>
    </row>
    <row r="2892" spans="2:11" s="7" customFormat="1" x14ac:dyDescent="0.2">
      <c r="B2892" s="8"/>
      <c r="C2892" s="8"/>
      <c r="D2892" s="8"/>
      <c r="E2892" s="8"/>
      <c r="F2892" s="8"/>
      <c r="G2892" s="8"/>
      <c r="H2892" s="8"/>
      <c r="I2892" s="8"/>
      <c r="J2892" s="8"/>
      <c r="K2892" s="8"/>
    </row>
    <row r="2893" spans="2:11" s="7" customFormat="1" x14ac:dyDescent="0.2">
      <c r="B2893" s="8"/>
      <c r="C2893" s="8"/>
      <c r="D2893" s="8"/>
      <c r="E2893" s="8"/>
      <c r="F2893" s="8"/>
      <c r="G2893" s="8"/>
      <c r="H2893" s="8"/>
      <c r="I2893" s="8"/>
      <c r="J2893" s="8"/>
      <c r="K2893" s="8"/>
    </row>
    <row r="2894" spans="2:11" s="7" customFormat="1" x14ac:dyDescent="0.2">
      <c r="B2894" s="8"/>
      <c r="C2894" s="8"/>
      <c r="D2894" s="8"/>
      <c r="E2894" s="8"/>
      <c r="F2894" s="8"/>
      <c r="G2894" s="8"/>
      <c r="H2894" s="8"/>
      <c r="I2894" s="8"/>
      <c r="J2894" s="8"/>
      <c r="K2894" s="8"/>
    </row>
    <row r="2895" spans="2:11" s="7" customFormat="1" x14ac:dyDescent="0.2">
      <c r="B2895" s="8"/>
      <c r="C2895" s="8"/>
      <c r="D2895" s="8"/>
      <c r="E2895" s="8"/>
      <c r="F2895" s="8"/>
      <c r="G2895" s="8"/>
      <c r="H2895" s="8"/>
      <c r="I2895" s="8"/>
      <c r="J2895" s="8"/>
      <c r="K2895" s="8"/>
    </row>
    <row r="2896" spans="2:11" s="7" customFormat="1" x14ac:dyDescent="0.2">
      <c r="B2896" s="8"/>
      <c r="C2896" s="8"/>
      <c r="D2896" s="8"/>
      <c r="E2896" s="8"/>
      <c r="F2896" s="8"/>
      <c r="G2896" s="8"/>
      <c r="H2896" s="8"/>
      <c r="I2896" s="8"/>
      <c r="J2896" s="8"/>
      <c r="K2896" s="8"/>
    </row>
    <row r="2897" spans="2:11" s="7" customFormat="1" x14ac:dyDescent="0.2">
      <c r="B2897" s="8"/>
      <c r="C2897" s="8"/>
      <c r="D2897" s="8"/>
      <c r="E2897" s="8"/>
      <c r="F2897" s="8"/>
      <c r="G2897" s="8"/>
      <c r="H2897" s="8"/>
      <c r="I2897" s="8"/>
      <c r="J2897" s="8"/>
      <c r="K2897" s="8"/>
    </row>
    <row r="2898" spans="2:11" s="7" customFormat="1" x14ac:dyDescent="0.2">
      <c r="B2898" s="8"/>
      <c r="C2898" s="8"/>
      <c r="D2898" s="8"/>
      <c r="E2898" s="8"/>
      <c r="F2898" s="8"/>
      <c r="G2898" s="8"/>
      <c r="H2898" s="8"/>
      <c r="I2898" s="8"/>
      <c r="J2898" s="8"/>
      <c r="K2898" s="8"/>
    </row>
    <row r="2899" spans="2:11" s="7" customFormat="1" x14ac:dyDescent="0.2">
      <c r="B2899" s="8"/>
      <c r="C2899" s="8"/>
      <c r="D2899" s="8"/>
      <c r="E2899" s="8"/>
      <c r="F2899" s="8"/>
      <c r="G2899" s="8"/>
      <c r="H2899" s="8"/>
      <c r="I2899" s="8"/>
      <c r="J2899" s="8"/>
      <c r="K2899" s="8"/>
    </row>
    <row r="2900" spans="2:11" s="7" customFormat="1" x14ac:dyDescent="0.2">
      <c r="B2900" s="8"/>
      <c r="C2900" s="8"/>
      <c r="D2900" s="8"/>
      <c r="E2900" s="8"/>
      <c r="F2900" s="8"/>
      <c r="G2900" s="8"/>
      <c r="H2900" s="8"/>
      <c r="I2900" s="8"/>
      <c r="J2900" s="8"/>
      <c r="K2900" s="8"/>
    </row>
    <row r="2901" spans="2:11" s="7" customFormat="1" x14ac:dyDescent="0.2">
      <c r="B2901" s="8"/>
      <c r="C2901" s="8"/>
      <c r="D2901" s="8"/>
      <c r="E2901" s="8"/>
      <c r="F2901" s="8"/>
      <c r="G2901" s="8"/>
      <c r="H2901" s="8"/>
      <c r="I2901" s="8"/>
      <c r="J2901" s="8"/>
      <c r="K2901" s="8"/>
    </row>
    <row r="2902" spans="2:11" s="7" customFormat="1" x14ac:dyDescent="0.2">
      <c r="B2902" s="8"/>
      <c r="C2902" s="8"/>
      <c r="D2902" s="8"/>
      <c r="E2902" s="8"/>
      <c r="F2902" s="8"/>
      <c r="G2902" s="8"/>
      <c r="H2902" s="8"/>
      <c r="I2902" s="8"/>
      <c r="J2902" s="8"/>
      <c r="K2902" s="8"/>
    </row>
    <row r="2903" spans="2:11" s="7" customFormat="1" x14ac:dyDescent="0.2">
      <c r="B2903" s="8"/>
      <c r="C2903" s="8"/>
      <c r="D2903" s="8"/>
      <c r="E2903" s="8"/>
      <c r="F2903" s="8"/>
      <c r="G2903" s="8"/>
      <c r="H2903" s="8"/>
      <c r="I2903" s="8"/>
      <c r="J2903" s="8"/>
      <c r="K2903" s="8"/>
    </row>
    <row r="2904" spans="2:11" s="7" customFormat="1" x14ac:dyDescent="0.2">
      <c r="B2904" s="8"/>
      <c r="C2904" s="8"/>
      <c r="D2904" s="8"/>
      <c r="E2904" s="8"/>
      <c r="F2904" s="8"/>
      <c r="G2904" s="8"/>
      <c r="H2904" s="8"/>
      <c r="I2904" s="8"/>
      <c r="J2904" s="8"/>
      <c r="K2904" s="8"/>
    </row>
    <row r="2905" spans="2:11" s="7" customFormat="1" x14ac:dyDescent="0.2">
      <c r="B2905" s="8"/>
      <c r="C2905" s="8"/>
      <c r="D2905" s="8"/>
      <c r="E2905" s="8"/>
      <c r="F2905" s="8"/>
      <c r="G2905" s="8"/>
      <c r="H2905" s="8"/>
      <c r="I2905" s="8"/>
      <c r="J2905" s="8"/>
      <c r="K2905" s="8"/>
    </row>
    <row r="2906" spans="2:11" s="7" customFormat="1" x14ac:dyDescent="0.2">
      <c r="B2906" s="8"/>
      <c r="C2906" s="8"/>
      <c r="D2906" s="8"/>
      <c r="E2906" s="8"/>
      <c r="F2906" s="8"/>
      <c r="G2906" s="8"/>
      <c r="H2906" s="8"/>
      <c r="I2906" s="8"/>
      <c r="J2906" s="8"/>
      <c r="K2906" s="8"/>
    </row>
    <row r="2907" spans="2:11" s="7" customFormat="1" x14ac:dyDescent="0.2">
      <c r="B2907" s="8"/>
      <c r="C2907" s="8"/>
      <c r="D2907" s="8"/>
      <c r="E2907" s="8"/>
      <c r="F2907" s="8"/>
      <c r="G2907" s="8"/>
      <c r="H2907" s="8"/>
      <c r="I2907" s="8"/>
      <c r="J2907" s="8"/>
      <c r="K2907" s="8"/>
    </row>
    <row r="2908" spans="2:11" s="7" customFormat="1" x14ac:dyDescent="0.2">
      <c r="B2908" s="8"/>
      <c r="C2908" s="8"/>
      <c r="D2908" s="8"/>
      <c r="E2908" s="8"/>
      <c r="F2908" s="8"/>
      <c r="G2908" s="8"/>
      <c r="H2908" s="8"/>
      <c r="I2908" s="8"/>
      <c r="J2908" s="8"/>
      <c r="K2908" s="8"/>
    </row>
    <row r="2909" spans="2:11" s="7" customFormat="1" x14ac:dyDescent="0.2">
      <c r="B2909" s="8"/>
      <c r="C2909" s="8"/>
      <c r="D2909" s="8"/>
      <c r="E2909" s="8"/>
      <c r="F2909" s="8"/>
      <c r="G2909" s="8"/>
      <c r="H2909" s="8"/>
      <c r="I2909" s="8"/>
      <c r="J2909" s="8"/>
      <c r="K2909" s="8"/>
    </row>
    <row r="2910" spans="2:11" s="7" customFormat="1" x14ac:dyDescent="0.2">
      <c r="B2910" s="8"/>
      <c r="C2910" s="8"/>
      <c r="D2910" s="8"/>
      <c r="E2910" s="8"/>
      <c r="F2910" s="8"/>
      <c r="G2910" s="8"/>
      <c r="H2910" s="8"/>
      <c r="I2910" s="8"/>
      <c r="J2910" s="8"/>
      <c r="K2910" s="8"/>
    </row>
    <row r="2911" spans="2:11" s="7" customFormat="1" x14ac:dyDescent="0.2">
      <c r="B2911" s="8"/>
      <c r="C2911" s="8"/>
      <c r="D2911" s="8"/>
      <c r="E2911" s="8"/>
      <c r="F2911" s="8"/>
      <c r="G2911" s="8"/>
      <c r="H2911" s="8"/>
      <c r="I2911" s="8"/>
      <c r="J2911" s="8"/>
      <c r="K2911" s="8"/>
    </row>
    <row r="2912" spans="2:11" s="7" customFormat="1" x14ac:dyDescent="0.2">
      <c r="B2912" s="8"/>
      <c r="C2912" s="8"/>
      <c r="D2912" s="8"/>
      <c r="E2912" s="8"/>
      <c r="F2912" s="8"/>
      <c r="G2912" s="8"/>
      <c r="H2912" s="8"/>
      <c r="I2912" s="8"/>
      <c r="J2912" s="8"/>
      <c r="K2912" s="8"/>
    </row>
    <row r="2913" spans="2:11" s="7" customFormat="1" x14ac:dyDescent="0.2">
      <c r="B2913" s="8"/>
      <c r="C2913" s="8"/>
      <c r="D2913" s="8"/>
      <c r="E2913" s="8"/>
      <c r="F2913" s="8"/>
      <c r="G2913" s="8"/>
      <c r="H2913" s="8"/>
      <c r="I2913" s="8"/>
      <c r="J2913" s="8"/>
      <c r="K2913" s="8"/>
    </row>
    <row r="2914" spans="2:11" s="7" customFormat="1" x14ac:dyDescent="0.2">
      <c r="B2914" s="8"/>
      <c r="C2914" s="8"/>
      <c r="D2914" s="8"/>
      <c r="E2914" s="8"/>
      <c r="F2914" s="8"/>
      <c r="G2914" s="8"/>
      <c r="H2914" s="8"/>
      <c r="I2914" s="8"/>
      <c r="J2914" s="8"/>
      <c r="K2914" s="8"/>
    </row>
    <row r="2915" spans="2:11" s="7" customFormat="1" x14ac:dyDescent="0.2">
      <c r="B2915" s="8"/>
      <c r="C2915" s="8"/>
      <c r="D2915" s="8"/>
      <c r="E2915" s="8"/>
      <c r="F2915" s="8"/>
      <c r="G2915" s="8"/>
      <c r="H2915" s="8"/>
      <c r="I2915" s="8"/>
      <c r="J2915" s="8"/>
      <c r="K2915" s="8"/>
    </row>
    <row r="2916" spans="2:11" s="7" customFormat="1" x14ac:dyDescent="0.2">
      <c r="B2916" s="8"/>
      <c r="C2916" s="8"/>
      <c r="D2916" s="8"/>
      <c r="E2916" s="8"/>
      <c r="F2916" s="8"/>
      <c r="G2916" s="8"/>
      <c r="H2916" s="8"/>
      <c r="I2916" s="8"/>
      <c r="J2916" s="8"/>
      <c r="K2916" s="8"/>
    </row>
    <row r="2917" spans="2:11" s="7" customFormat="1" x14ac:dyDescent="0.2">
      <c r="B2917" s="8"/>
      <c r="C2917" s="8"/>
      <c r="D2917" s="8"/>
      <c r="E2917" s="8"/>
      <c r="F2917" s="8"/>
      <c r="G2917" s="8"/>
      <c r="H2917" s="8"/>
      <c r="I2917" s="8"/>
      <c r="J2917" s="8"/>
      <c r="K2917" s="8"/>
    </row>
    <row r="2918" spans="2:11" s="7" customFormat="1" x14ac:dyDescent="0.2">
      <c r="B2918" s="8"/>
      <c r="C2918" s="8"/>
      <c r="D2918" s="8"/>
      <c r="E2918" s="8"/>
      <c r="F2918" s="8"/>
      <c r="G2918" s="8"/>
      <c r="H2918" s="8"/>
      <c r="I2918" s="8"/>
      <c r="J2918" s="8"/>
      <c r="K2918" s="8"/>
    </row>
    <row r="2919" spans="2:11" s="7" customFormat="1" x14ac:dyDescent="0.2">
      <c r="B2919" s="8"/>
      <c r="C2919" s="8"/>
      <c r="D2919" s="8"/>
      <c r="E2919" s="8"/>
      <c r="F2919" s="8"/>
      <c r="G2919" s="8"/>
      <c r="H2919" s="8"/>
      <c r="I2919" s="8"/>
      <c r="J2919" s="8"/>
      <c r="K2919" s="8"/>
    </row>
    <row r="2920" spans="2:11" s="7" customFormat="1" x14ac:dyDescent="0.2">
      <c r="B2920" s="8"/>
      <c r="C2920" s="8"/>
      <c r="D2920" s="8"/>
      <c r="E2920" s="8"/>
      <c r="F2920" s="8"/>
      <c r="G2920" s="8"/>
      <c r="H2920" s="8"/>
      <c r="I2920" s="8"/>
      <c r="J2920" s="8"/>
      <c r="K2920" s="8"/>
    </row>
    <row r="2921" spans="2:11" s="7" customFormat="1" x14ac:dyDescent="0.2">
      <c r="B2921" s="8"/>
      <c r="C2921" s="8"/>
      <c r="D2921" s="8"/>
      <c r="E2921" s="8"/>
      <c r="F2921" s="8"/>
      <c r="G2921" s="8"/>
      <c r="H2921" s="8"/>
      <c r="I2921" s="8"/>
      <c r="J2921" s="8"/>
      <c r="K2921" s="8"/>
    </row>
    <row r="2922" spans="2:11" s="7" customFormat="1" x14ac:dyDescent="0.2">
      <c r="B2922" s="8"/>
      <c r="C2922" s="8"/>
      <c r="D2922" s="8"/>
      <c r="E2922" s="8"/>
      <c r="F2922" s="8"/>
      <c r="G2922" s="8"/>
      <c r="H2922" s="8"/>
      <c r="I2922" s="8"/>
      <c r="J2922" s="8"/>
      <c r="K2922" s="8"/>
    </row>
    <row r="2923" spans="2:11" s="7" customFormat="1" x14ac:dyDescent="0.2">
      <c r="B2923" s="8"/>
      <c r="C2923" s="8"/>
      <c r="D2923" s="8"/>
      <c r="E2923" s="8"/>
      <c r="F2923" s="8"/>
      <c r="G2923" s="8"/>
      <c r="H2923" s="8"/>
      <c r="I2923" s="8"/>
      <c r="J2923" s="8"/>
      <c r="K2923" s="8"/>
    </row>
    <row r="2924" spans="2:11" s="7" customFormat="1" x14ac:dyDescent="0.2">
      <c r="B2924" s="8"/>
      <c r="C2924" s="8"/>
      <c r="D2924" s="8"/>
      <c r="E2924" s="8"/>
      <c r="F2924" s="8"/>
      <c r="G2924" s="8"/>
      <c r="H2924" s="8"/>
      <c r="I2924" s="8"/>
      <c r="J2924" s="8"/>
      <c r="K2924" s="8"/>
    </row>
    <row r="2925" spans="2:11" s="7" customFormat="1" x14ac:dyDescent="0.2">
      <c r="B2925" s="8"/>
      <c r="C2925" s="8"/>
      <c r="D2925" s="8"/>
      <c r="E2925" s="8"/>
      <c r="F2925" s="8"/>
      <c r="G2925" s="8"/>
      <c r="H2925" s="8"/>
      <c r="I2925" s="8"/>
      <c r="J2925" s="8"/>
      <c r="K2925" s="8"/>
    </row>
    <row r="2926" spans="2:11" s="7" customFormat="1" x14ac:dyDescent="0.2">
      <c r="B2926" s="8"/>
      <c r="C2926" s="8"/>
      <c r="D2926" s="8"/>
      <c r="E2926" s="8"/>
      <c r="F2926" s="8"/>
      <c r="G2926" s="8"/>
      <c r="H2926" s="8"/>
      <c r="I2926" s="8"/>
      <c r="J2926" s="8"/>
      <c r="K2926" s="8"/>
    </row>
    <row r="2927" spans="2:11" s="7" customFormat="1" x14ac:dyDescent="0.2">
      <c r="B2927" s="8"/>
      <c r="C2927" s="8"/>
      <c r="D2927" s="8"/>
      <c r="E2927" s="8"/>
      <c r="F2927" s="8"/>
      <c r="G2927" s="8"/>
      <c r="H2927" s="8"/>
      <c r="I2927" s="8"/>
      <c r="J2927" s="8"/>
      <c r="K2927" s="8"/>
    </row>
    <row r="2928" spans="2:11" s="7" customFormat="1" x14ac:dyDescent="0.2">
      <c r="B2928" s="8"/>
      <c r="C2928" s="8"/>
      <c r="D2928" s="8"/>
      <c r="E2928" s="8"/>
      <c r="F2928" s="8"/>
      <c r="G2928" s="8"/>
      <c r="H2928" s="8"/>
      <c r="I2928" s="8"/>
      <c r="J2928" s="8"/>
      <c r="K2928" s="8"/>
    </row>
    <row r="2929" spans="2:11" s="7" customFormat="1" x14ac:dyDescent="0.2">
      <c r="B2929" s="8"/>
      <c r="C2929" s="8"/>
      <c r="D2929" s="8"/>
      <c r="E2929" s="8"/>
      <c r="F2929" s="8"/>
      <c r="G2929" s="8"/>
      <c r="H2929" s="8"/>
      <c r="I2929" s="8"/>
      <c r="J2929" s="8"/>
      <c r="K2929" s="8"/>
    </row>
    <row r="2930" spans="2:11" s="7" customFormat="1" x14ac:dyDescent="0.2">
      <c r="B2930" s="8"/>
      <c r="C2930" s="8"/>
      <c r="D2930" s="8"/>
      <c r="E2930" s="8"/>
      <c r="F2930" s="8"/>
      <c r="G2930" s="8"/>
      <c r="H2930" s="8"/>
      <c r="I2930" s="8"/>
      <c r="J2930" s="8"/>
      <c r="K2930" s="8"/>
    </row>
    <row r="2931" spans="2:11" s="7" customFormat="1" x14ac:dyDescent="0.2">
      <c r="B2931" s="8"/>
      <c r="C2931" s="8"/>
      <c r="D2931" s="8"/>
      <c r="E2931" s="8"/>
      <c r="F2931" s="8"/>
      <c r="G2931" s="8"/>
      <c r="H2931" s="8"/>
      <c r="I2931" s="8"/>
      <c r="J2931" s="8"/>
      <c r="K2931" s="8"/>
    </row>
    <row r="2932" spans="2:11" s="7" customFormat="1" x14ac:dyDescent="0.2">
      <c r="B2932" s="8"/>
      <c r="C2932" s="8"/>
      <c r="D2932" s="8"/>
      <c r="E2932" s="8"/>
      <c r="F2932" s="8"/>
      <c r="G2932" s="8"/>
      <c r="H2932" s="8"/>
      <c r="I2932" s="8"/>
      <c r="J2932" s="8"/>
      <c r="K2932" s="8"/>
    </row>
    <row r="2933" spans="2:11" s="7" customFormat="1" x14ac:dyDescent="0.2">
      <c r="B2933" s="8"/>
      <c r="C2933" s="8"/>
      <c r="D2933" s="8"/>
      <c r="E2933" s="8"/>
      <c r="F2933" s="8"/>
      <c r="G2933" s="8"/>
      <c r="H2933" s="8"/>
      <c r="I2933" s="8"/>
      <c r="J2933" s="8"/>
      <c r="K2933" s="8"/>
    </row>
    <row r="2934" spans="2:11" s="7" customFormat="1" x14ac:dyDescent="0.2">
      <c r="B2934" s="8"/>
      <c r="C2934" s="8"/>
      <c r="D2934" s="8"/>
      <c r="E2934" s="8"/>
      <c r="F2934" s="8"/>
      <c r="G2934" s="8"/>
      <c r="H2934" s="8"/>
      <c r="I2934" s="8"/>
      <c r="J2934" s="8"/>
      <c r="K2934" s="8"/>
    </row>
    <row r="2935" spans="2:11" s="7" customFormat="1" x14ac:dyDescent="0.2">
      <c r="B2935" s="8"/>
      <c r="C2935" s="8"/>
      <c r="D2935" s="8"/>
      <c r="E2935" s="8"/>
      <c r="F2935" s="8"/>
      <c r="G2935" s="8"/>
      <c r="H2935" s="8"/>
      <c r="I2935" s="8"/>
      <c r="J2935" s="8"/>
      <c r="K2935" s="8"/>
    </row>
    <row r="2936" spans="2:11" s="7" customFormat="1" x14ac:dyDescent="0.2">
      <c r="B2936" s="8"/>
      <c r="C2936" s="8"/>
      <c r="D2936" s="8"/>
      <c r="E2936" s="8"/>
      <c r="F2936" s="8"/>
      <c r="G2936" s="8"/>
      <c r="H2936" s="8"/>
      <c r="I2936" s="8"/>
      <c r="J2936" s="8"/>
      <c r="K2936" s="8"/>
    </row>
    <row r="2937" spans="2:11" s="7" customFormat="1" x14ac:dyDescent="0.2">
      <c r="B2937" s="8"/>
      <c r="C2937" s="8"/>
      <c r="D2937" s="8"/>
      <c r="E2937" s="8"/>
      <c r="F2937" s="8"/>
      <c r="G2937" s="8"/>
      <c r="H2937" s="8"/>
      <c r="I2937" s="8"/>
      <c r="J2937" s="8"/>
      <c r="K2937" s="8"/>
    </row>
    <row r="2938" spans="2:11" s="7" customFormat="1" x14ac:dyDescent="0.2">
      <c r="B2938" s="8"/>
      <c r="C2938" s="8"/>
      <c r="D2938" s="8"/>
      <c r="E2938" s="8"/>
      <c r="F2938" s="8"/>
      <c r="G2938" s="8"/>
      <c r="H2938" s="8"/>
      <c r="I2938" s="8"/>
      <c r="J2938" s="8"/>
      <c r="K2938" s="8"/>
    </row>
    <row r="2939" spans="2:11" s="7" customFormat="1" x14ac:dyDescent="0.2">
      <c r="B2939" s="8"/>
      <c r="C2939" s="8"/>
      <c r="D2939" s="8"/>
      <c r="E2939" s="8"/>
      <c r="F2939" s="8"/>
      <c r="G2939" s="8"/>
      <c r="H2939" s="8"/>
      <c r="I2939" s="8"/>
      <c r="J2939" s="8"/>
      <c r="K2939" s="8"/>
    </row>
    <row r="2940" spans="2:11" s="7" customFormat="1" x14ac:dyDescent="0.2">
      <c r="B2940" s="8"/>
      <c r="C2940" s="8"/>
      <c r="D2940" s="8"/>
      <c r="E2940" s="8"/>
      <c r="F2940" s="8"/>
      <c r="G2940" s="8"/>
      <c r="H2940" s="8"/>
      <c r="I2940" s="8"/>
      <c r="J2940" s="8"/>
      <c r="K2940" s="8"/>
    </row>
    <row r="2941" spans="2:11" s="7" customFormat="1" x14ac:dyDescent="0.2">
      <c r="B2941" s="8"/>
      <c r="C2941" s="8"/>
      <c r="D2941" s="8"/>
      <c r="E2941" s="8"/>
      <c r="F2941" s="8"/>
      <c r="G2941" s="8"/>
      <c r="H2941" s="8"/>
      <c r="I2941" s="8"/>
      <c r="J2941" s="8"/>
      <c r="K2941" s="8"/>
    </row>
    <row r="2942" spans="2:11" s="7" customFormat="1" x14ac:dyDescent="0.2">
      <c r="B2942" s="8"/>
      <c r="C2942" s="8"/>
      <c r="D2942" s="8"/>
      <c r="E2942" s="8"/>
      <c r="F2942" s="8"/>
      <c r="G2942" s="8"/>
      <c r="H2942" s="8"/>
      <c r="I2942" s="8"/>
      <c r="J2942" s="8"/>
      <c r="K2942" s="8"/>
    </row>
    <row r="2943" spans="2:11" s="7" customFormat="1" x14ac:dyDescent="0.2">
      <c r="B2943" s="8"/>
      <c r="C2943" s="8"/>
      <c r="D2943" s="8"/>
      <c r="E2943" s="8"/>
      <c r="F2943" s="8"/>
      <c r="G2943" s="8"/>
      <c r="H2943" s="8"/>
      <c r="I2943" s="8"/>
      <c r="J2943" s="8"/>
      <c r="K2943" s="8"/>
    </row>
    <row r="2944" spans="2:11" s="7" customFormat="1" x14ac:dyDescent="0.2">
      <c r="B2944" s="8"/>
      <c r="C2944" s="8"/>
      <c r="D2944" s="8"/>
      <c r="E2944" s="8"/>
      <c r="F2944" s="8"/>
      <c r="G2944" s="8"/>
      <c r="H2944" s="8"/>
      <c r="I2944" s="8"/>
      <c r="J2944" s="8"/>
      <c r="K2944" s="8"/>
    </row>
    <row r="2945" spans="2:11" s="7" customFormat="1" x14ac:dyDescent="0.2">
      <c r="B2945" s="8"/>
      <c r="C2945" s="8"/>
      <c r="D2945" s="8"/>
      <c r="E2945" s="8"/>
      <c r="F2945" s="8"/>
      <c r="G2945" s="8"/>
      <c r="H2945" s="8"/>
      <c r="I2945" s="8"/>
      <c r="J2945" s="8"/>
      <c r="K2945" s="8"/>
    </row>
    <row r="2946" spans="2:11" s="7" customFormat="1" x14ac:dyDescent="0.2">
      <c r="B2946" s="8"/>
      <c r="C2946" s="8"/>
      <c r="D2946" s="8"/>
      <c r="E2946" s="8"/>
      <c r="F2946" s="8"/>
      <c r="G2946" s="8"/>
      <c r="H2946" s="8"/>
      <c r="I2946" s="8"/>
      <c r="J2946" s="8"/>
      <c r="K2946" s="8"/>
    </row>
    <row r="2947" spans="2:11" s="7" customFormat="1" x14ac:dyDescent="0.2">
      <c r="B2947" s="8"/>
      <c r="C2947" s="8"/>
      <c r="D2947" s="8"/>
      <c r="E2947" s="8"/>
      <c r="F2947" s="8"/>
      <c r="G2947" s="8"/>
      <c r="H2947" s="8"/>
      <c r="I2947" s="8"/>
      <c r="J2947" s="8"/>
      <c r="K2947" s="8"/>
    </row>
    <row r="2948" spans="2:11" s="7" customFormat="1" x14ac:dyDescent="0.2">
      <c r="B2948" s="8"/>
      <c r="C2948" s="8"/>
      <c r="D2948" s="8"/>
      <c r="E2948" s="8"/>
      <c r="F2948" s="8"/>
      <c r="G2948" s="8"/>
      <c r="H2948" s="8"/>
      <c r="I2948" s="8"/>
      <c r="J2948" s="8"/>
      <c r="K2948" s="8"/>
    </row>
    <row r="2949" spans="2:11" s="7" customFormat="1" x14ac:dyDescent="0.2">
      <c r="B2949" s="8"/>
      <c r="C2949" s="8"/>
      <c r="D2949" s="8"/>
      <c r="E2949" s="8"/>
      <c r="F2949" s="8"/>
      <c r="G2949" s="8"/>
      <c r="H2949" s="8"/>
      <c r="I2949" s="8"/>
      <c r="J2949" s="8"/>
      <c r="K2949" s="8"/>
    </row>
    <row r="2950" spans="2:11" s="7" customFormat="1" x14ac:dyDescent="0.2">
      <c r="B2950" s="8"/>
      <c r="C2950" s="8"/>
      <c r="D2950" s="8"/>
      <c r="E2950" s="8"/>
      <c r="F2950" s="8"/>
      <c r="G2950" s="8"/>
      <c r="H2950" s="8"/>
      <c r="I2950" s="8"/>
      <c r="J2950" s="8"/>
      <c r="K2950" s="8"/>
    </row>
    <row r="2951" spans="2:11" s="7" customFormat="1" x14ac:dyDescent="0.2">
      <c r="B2951" s="8"/>
      <c r="C2951" s="8"/>
      <c r="D2951" s="8"/>
      <c r="E2951" s="8"/>
      <c r="F2951" s="8"/>
      <c r="G2951" s="8"/>
      <c r="H2951" s="8"/>
      <c r="I2951" s="8"/>
      <c r="J2951" s="8"/>
      <c r="K2951" s="8"/>
    </row>
    <row r="2952" spans="2:11" s="7" customFormat="1" x14ac:dyDescent="0.2">
      <c r="B2952" s="8"/>
      <c r="C2952" s="8"/>
      <c r="D2952" s="8"/>
      <c r="E2952" s="8"/>
      <c r="F2952" s="8"/>
      <c r="G2952" s="8"/>
      <c r="H2952" s="8"/>
      <c r="I2952" s="8"/>
      <c r="J2952" s="8"/>
      <c r="K2952" s="8"/>
    </row>
    <row r="2953" spans="2:11" s="7" customFormat="1" x14ac:dyDescent="0.2">
      <c r="B2953" s="8"/>
      <c r="C2953" s="8"/>
      <c r="D2953" s="8"/>
      <c r="E2953" s="8"/>
      <c r="F2953" s="8"/>
      <c r="G2953" s="8"/>
      <c r="H2953" s="8"/>
      <c r="I2953" s="8"/>
      <c r="J2953" s="8"/>
      <c r="K2953" s="8"/>
    </row>
    <row r="2954" spans="2:11" s="7" customFormat="1" x14ac:dyDescent="0.2">
      <c r="B2954" s="8"/>
      <c r="C2954" s="8"/>
      <c r="D2954" s="8"/>
      <c r="E2954" s="8"/>
      <c r="F2954" s="8"/>
      <c r="G2954" s="8"/>
      <c r="H2954" s="8"/>
      <c r="I2954" s="8"/>
      <c r="J2954" s="8"/>
      <c r="K2954" s="8"/>
    </row>
    <row r="2955" spans="2:11" s="7" customFormat="1" x14ac:dyDescent="0.2">
      <c r="B2955" s="8"/>
      <c r="C2955" s="8"/>
      <c r="D2955" s="8"/>
      <c r="E2955" s="8"/>
      <c r="F2955" s="8"/>
      <c r="G2955" s="8"/>
      <c r="H2955" s="8"/>
      <c r="I2955" s="8"/>
      <c r="J2955" s="8"/>
      <c r="K2955" s="8"/>
    </row>
    <row r="2956" spans="2:11" s="7" customFormat="1" x14ac:dyDescent="0.2">
      <c r="B2956" s="8"/>
      <c r="C2956" s="8"/>
      <c r="D2956" s="8"/>
      <c r="E2956" s="8"/>
      <c r="F2956" s="8"/>
      <c r="G2956" s="8"/>
      <c r="H2956" s="8"/>
      <c r="I2956" s="8"/>
      <c r="J2956" s="8"/>
      <c r="K2956" s="8"/>
    </row>
    <row r="2957" spans="2:11" s="7" customFormat="1" x14ac:dyDescent="0.2">
      <c r="B2957" s="8"/>
      <c r="C2957" s="8"/>
      <c r="D2957" s="8"/>
      <c r="E2957" s="8"/>
      <c r="F2957" s="8"/>
      <c r="G2957" s="8"/>
      <c r="H2957" s="8"/>
      <c r="I2957" s="8"/>
      <c r="J2957" s="8"/>
      <c r="K2957" s="8"/>
    </row>
    <row r="2958" spans="2:11" s="7" customFormat="1" x14ac:dyDescent="0.2">
      <c r="B2958" s="8"/>
      <c r="C2958" s="8"/>
      <c r="D2958" s="8"/>
      <c r="E2958" s="8"/>
      <c r="F2958" s="8"/>
      <c r="G2958" s="8"/>
      <c r="H2958" s="8"/>
      <c r="I2958" s="8"/>
      <c r="J2958" s="8"/>
      <c r="K2958" s="8"/>
    </row>
    <row r="2959" spans="2:11" s="7" customFormat="1" x14ac:dyDescent="0.2">
      <c r="B2959" s="8"/>
      <c r="C2959" s="8"/>
      <c r="D2959" s="8"/>
      <c r="E2959" s="8"/>
      <c r="F2959" s="8"/>
      <c r="G2959" s="8"/>
      <c r="H2959" s="8"/>
      <c r="I2959" s="8"/>
      <c r="J2959" s="8"/>
      <c r="K2959" s="8"/>
    </row>
    <row r="2960" spans="2:11" s="7" customFormat="1" x14ac:dyDescent="0.2">
      <c r="B2960" s="8"/>
      <c r="C2960" s="8"/>
      <c r="D2960" s="8"/>
      <c r="E2960" s="8"/>
      <c r="F2960" s="8"/>
      <c r="G2960" s="8"/>
      <c r="H2960" s="8"/>
      <c r="I2960" s="8"/>
      <c r="J2960" s="8"/>
      <c r="K2960" s="8"/>
    </row>
    <row r="2961" spans="2:11" s="7" customFormat="1" x14ac:dyDescent="0.2">
      <c r="B2961" s="8"/>
      <c r="C2961" s="8"/>
      <c r="D2961" s="8"/>
      <c r="E2961" s="8"/>
      <c r="F2961" s="8"/>
      <c r="G2961" s="8"/>
      <c r="H2961" s="8"/>
      <c r="I2961" s="8"/>
      <c r="J2961" s="8"/>
      <c r="K2961" s="8"/>
    </row>
    <row r="2962" spans="2:11" s="7" customFormat="1" x14ac:dyDescent="0.2">
      <c r="B2962" s="8"/>
      <c r="C2962" s="8"/>
      <c r="D2962" s="8"/>
      <c r="E2962" s="8"/>
      <c r="F2962" s="8"/>
      <c r="G2962" s="8"/>
      <c r="H2962" s="8"/>
      <c r="I2962" s="8"/>
      <c r="J2962" s="8"/>
      <c r="K2962" s="8"/>
    </row>
    <row r="2963" spans="2:11" s="7" customFormat="1" x14ac:dyDescent="0.2">
      <c r="B2963" s="8"/>
      <c r="C2963" s="8"/>
      <c r="D2963" s="8"/>
      <c r="E2963" s="8"/>
      <c r="F2963" s="8"/>
      <c r="G2963" s="8"/>
      <c r="H2963" s="8"/>
      <c r="I2963" s="8"/>
      <c r="J2963" s="8"/>
      <c r="K2963" s="8"/>
    </row>
    <row r="2964" spans="2:11" s="7" customFormat="1" x14ac:dyDescent="0.2">
      <c r="B2964" s="8"/>
      <c r="C2964" s="8"/>
      <c r="D2964" s="8"/>
      <c r="E2964" s="8"/>
      <c r="F2964" s="8"/>
      <c r="G2964" s="8"/>
      <c r="H2964" s="8"/>
      <c r="I2964" s="8"/>
      <c r="J2964" s="8"/>
      <c r="K2964" s="8"/>
    </row>
    <row r="2965" spans="2:11" s="7" customFormat="1" x14ac:dyDescent="0.2">
      <c r="B2965" s="8"/>
      <c r="C2965" s="8"/>
      <c r="D2965" s="8"/>
      <c r="E2965" s="8"/>
      <c r="F2965" s="8"/>
      <c r="G2965" s="8"/>
      <c r="H2965" s="8"/>
      <c r="I2965" s="8"/>
      <c r="J2965" s="8"/>
      <c r="K2965" s="8"/>
    </row>
    <row r="2966" spans="2:11" s="7" customFormat="1" x14ac:dyDescent="0.2">
      <c r="B2966" s="8"/>
      <c r="C2966" s="8"/>
      <c r="D2966" s="8"/>
      <c r="E2966" s="8"/>
      <c r="F2966" s="8"/>
      <c r="G2966" s="8"/>
      <c r="H2966" s="8"/>
      <c r="I2966" s="8"/>
      <c r="J2966" s="8"/>
      <c r="K2966" s="8"/>
    </row>
    <row r="2967" spans="2:11" s="7" customFormat="1" x14ac:dyDescent="0.2">
      <c r="B2967" s="8"/>
      <c r="C2967" s="8"/>
      <c r="D2967" s="8"/>
      <c r="E2967" s="8"/>
      <c r="F2967" s="8"/>
      <c r="G2967" s="8"/>
      <c r="H2967" s="8"/>
      <c r="I2967" s="8"/>
      <c r="J2967" s="8"/>
      <c r="K2967" s="8"/>
    </row>
    <row r="2968" spans="2:11" s="7" customFormat="1" x14ac:dyDescent="0.2">
      <c r="B2968" s="8"/>
      <c r="C2968" s="8"/>
      <c r="D2968" s="8"/>
      <c r="E2968" s="8"/>
      <c r="F2968" s="8"/>
      <c r="G2968" s="8"/>
      <c r="H2968" s="8"/>
      <c r="I2968" s="8"/>
      <c r="J2968" s="8"/>
      <c r="K2968" s="8"/>
    </row>
    <row r="2969" spans="2:11" s="7" customFormat="1" x14ac:dyDescent="0.2">
      <c r="B2969" s="8"/>
      <c r="C2969" s="8"/>
      <c r="D2969" s="8"/>
      <c r="E2969" s="8"/>
      <c r="F2969" s="8"/>
      <c r="G2969" s="8"/>
      <c r="H2969" s="8"/>
      <c r="I2969" s="8"/>
      <c r="J2969" s="8"/>
      <c r="K2969" s="8"/>
    </row>
    <row r="2970" spans="2:11" s="7" customFormat="1" x14ac:dyDescent="0.2">
      <c r="B2970" s="8"/>
      <c r="C2970" s="8"/>
      <c r="D2970" s="8"/>
      <c r="E2970" s="8"/>
      <c r="F2970" s="8"/>
      <c r="G2970" s="8"/>
      <c r="H2970" s="8"/>
      <c r="I2970" s="8"/>
      <c r="J2970" s="8"/>
      <c r="K2970" s="8"/>
    </row>
    <row r="2971" spans="2:11" s="7" customFormat="1" x14ac:dyDescent="0.2">
      <c r="B2971" s="8"/>
      <c r="C2971" s="8"/>
      <c r="D2971" s="8"/>
      <c r="E2971" s="8"/>
      <c r="F2971" s="8"/>
      <c r="G2971" s="8"/>
      <c r="H2971" s="8"/>
      <c r="I2971" s="8"/>
      <c r="J2971" s="8"/>
      <c r="K2971" s="8"/>
    </row>
    <row r="2972" spans="2:11" s="7" customFormat="1" x14ac:dyDescent="0.2">
      <c r="B2972" s="8"/>
      <c r="C2972" s="8"/>
      <c r="D2972" s="8"/>
      <c r="E2972" s="8"/>
      <c r="F2972" s="8"/>
      <c r="G2972" s="8"/>
      <c r="H2972" s="8"/>
      <c r="I2972" s="8"/>
      <c r="J2972" s="8"/>
      <c r="K2972" s="8"/>
    </row>
    <row r="2973" spans="2:11" s="7" customFormat="1" x14ac:dyDescent="0.2">
      <c r="B2973" s="8"/>
      <c r="C2973" s="8"/>
      <c r="D2973" s="8"/>
      <c r="E2973" s="8"/>
      <c r="F2973" s="8"/>
      <c r="G2973" s="8"/>
      <c r="H2973" s="8"/>
      <c r="I2973" s="8"/>
      <c r="J2973" s="8"/>
      <c r="K2973" s="8"/>
    </row>
    <row r="2974" spans="2:11" s="7" customFormat="1" x14ac:dyDescent="0.2">
      <c r="B2974" s="8"/>
      <c r="C2974" s="8"/>
      <c r="D2974" s="8"/>
      <c r="E2974" s="8"/>
      <c r="F2974" s="8"/>
      <c r="G2974" s="8"/>
      <c r="H2974" s="8"/>
      <c r="I2974" s="8"/>
      <c r="J2974" s="8"/>
      <c r="K2974" s="8"/>
    </row>
    <row r="2975" spans="2:11" s="7" customFormat="1" x14ac:dyDescent="0.2">
      <c r="B2975" s="8"/>
      <c r="C2975" s="8"/>
      <c r="D2975" s="8"/>
      <c r="E2975" s="8"/>
      <c r="F2975" s="8"/>
      <c r="G2975" s="8"/>
      <c r="H2975" s="8"/>
      <c r="I2975" s="8"/>
      <c r="J2975" s="8"/>
      <c r="K2975" s="8"/>
    </row>
    <row r="2976" spans="2:11" s="7" customFormat="1" x14ac:dyDescent="0.2">
      <c r="B2976" s="8"/>
      <c r="C2976" s="8"/>
      <c r="D2976" s="8"/>
      <c r="E2976" s="8"/>
      <c r="F2976" s="8"/>
      <c r="G2976" s="8"/>
      <c r="H2976" s="8"/>
      <c r="I2976" s="8"/>
      <c r="J2976" s="8"/>
      <c r="K2976" s="8"/>
    </row>
    <row r="2977" spans="2:11" s="7" customFormat="1" x14ac:dyDescent="0.2">
      <c r="B2977" s="8"/>
      <c r="C2977" s="8"/>
      <c r="D2977" s="8"/>
      <c r="E2977" s="8"/>
      <c r="F2977" s="8"/>
      <c r="G2977" s="8"/>
      <c r="H2977" s="8"/>
      <c r="I2977" s="8"/>
      <c r="J2977" s="8"/>
      <c r="K2977" s="8"/>
    </row>
    <row r="2978" spans="2:11" s="7" customFormat="1" x14ac:dyDescent="0.2">
      <c r="B2978" s="8"/>
      <c r="C2978" s="8"/>
      <c r="D2978" s="8"/>
      <c r="E2978" s="8"/>
      <c r="F2978" s="8"/>
      <c r="G2978" s="8"/>
      <c r="H2978" s="8"/>
      <c r="I2978" s="8"/>
      <c r="J2978" s="8"/>
      <c r="K2978" s="8"/>
    </row>
    <row r="2979" spans="2:11" s="7" customFormat="1" x14ac:dyDescent="0.2">
      <c r="B2979" s="8"/>
      <c r="C2979" s="8"/>
      <c r="D2979" s="8"/>
      <c r="E2979" s="8"/>
      <c r="F2979" s="8"/>
      <c r="G2979" s="8"/>
      <c r="H2979" s="8"/>
      <c r="I2979" s="8"/>
      <c r="J2979" s="8"/>
      <c r="K2979" s="8"/>
    </row>
    <row r="2980" spans="2:11" s="7" customFormat="1" x14ac:dyDescent="0.2">
      <c r="B2980" s="8"/>
      <c r="C2980" s="8"/>
      <c r="D2980" s="8"/>
      <c r="E2980" s="8"/>
      <c r="F2980" s="8"/>
      <c r="G2980" s="8"/>
      <c r="H2980" s="8"/>
      <c r="I2980" s="8"/>
      <c r="J2980" s="8"/>
      <c r="K2980" s="8"/>
    </row>
    <row r="2981" spans="2:11" s="7" customFormat="1" x14ac:dyDescent="0.2">
      <c r="B2981" s="8"/>
      <c r="C2981" s="8"/>
      <c r="D2981" s="8"/>
      <c r="E2981" s="8"/>
      <c r="F2981" s="8"/>
      <c r="G2981" s="8"/>
      <c r="H2981" s="8"/>
      <c r="I2981" s="8"/>
      <c r="J2981" s="8"/>
      <c r="K2981" s="8"/>
    </row>
    <row r="2982" spans="2:11" s="7" customFormat="1" x14ac:dyDescent="0.2">
      <c r="B2982" s="8"/>
      <c r="C2982" s="8"/>
      <c r="D2982" s="8"/>
      <c r="E2982" s="8"/>
      <c r="F2982" s="8"/>
      <c r="G2982" s="8"/>
      <c r="H2982" s="8"/>
      <c r="I2982" s="8"/>
      <c r="J2982" s="8"/>
      <c r="K2982" s="8"/>
    </row>
    <row r="2983" spans="2:11" s="7" customFormat="1" x14ac:dyDescent="0.2">
      <c r="B2983" s="8"/>
      <c r="C2983" s="8"/>
      <c r="D2983" s="8"/>
      <c r="E2983" s="8"/>
      <c r="F2983" s="8"/>
      <c r="G2983" s="8"/>
      <c r="H2983" s="8"/>
      <c r="I2983" s="8"/>
      <c r="J2983" s="8"/>
      <c r="K2983" s="8"/>
    </row>
    <row r="2984" spans="2:11" s="7" customFormat="1" x14ac:dyDescent="0.2">
      <c r="B2984" s="8"/>
      <c r="C2984" s="8"/>
      <c r="D2984" s="8"/>
      <c r="E2984" s="8"/>
      <c r="F2984" s="8"/>
      <c r="G2984" s="8"/>
      <c r="H2984" s="8"/>
      <c r="I2984" s="8"/>
      <c r="J2984" s="8"/>
      <c r="K2984" s="8"/>
    </row>
    <row r="2985" spans="2:11" s="7" customFormat="1" x14ac:dyDescent="0.2">
      <c r="B2985" s="8"/>
      <c r="C2985" s="8"/>
      <c r="D2985" s="8"/>
      <c r="E2985" s="8"/>
      <c r="F2985" s="8"/>
      <c r="G2985" s="8"/>
      <c r="H2985" s="8"/>
      <c r="I2985" s="8"/>
      <c r="J2985" s="8"/>
      <c r="K2985" s="8"/>
    </row>
    <row r="2986" spans="2:11" s="7" customFormat="1" x14ac:dyDescent="0.2">
      <c r="B2986" s="8"/>
      <c r="C2986" s="8"/>
      <c r="D2986" s="8"/>
      <c r="E2986" s="8"/>
      <c r="F2986" s="8"/>
      <c r="G2986" s="8"/>
      <c r="H2986" s="8"/>
      <c r="I2986" s="8"/>
      <c r="J2986" s="8"/>
      <c r="K2986" s="8"/>
    </row>
    <row r="2987" spans="2:11" s="7" customFormat="1" x14ac:dyDescent="0.2">
      <c r="B2987" s="8"/>
      <c r="C2987" s="8"/>
      <c r="D2987" s="8"/>
      <c r="E2987" s="8"/>
      <c r="F2987" s="8"/>
      <c r="G2987" s="8"/>
      <c r="H2987" s="8"/>
      <c r="I2987" s="8"/>
      <c r="J2987" s="8"/>
      <c r="K2987" s="8"/>
    </row>
    <row r="2988" spans="2:11" s="7" customFormat="1" x14ac:dyDescent="0.2">
      <c r="B2988" s="8"/>
      <c r="C2988" s="8"/>
      <c r="D2988" s="8"/>
      <c r="E2988" s="8"/>
      <c r="F2988" s="8"/>
      <c r="G2988" s="8"/>
      <c r="H2988" s="8"/>
      <c r="I2988" s="8"/>
      <c r="J2988" s="8"/>
      <c r="K2988" s="8"/>
    </row>
    <row r="2989" spans="2:11" s="7" customFormat="1" x14ac:dyDescent="0.2">
      <c r="B2989" s="8"/>
      <c r="C2989" s="8"/>
      <c r="D2989" s="8"/>
      <c r="E2989" s="8"/>
      <c r="F2989" s="8"/>
      <c r="G2989" s="8"/>
      <c r="H2989" s="8"/>
      <c r="I2989" s="8"/>
      <c r="J2989" s="8"/>
      <c r="K2989" s="8"/>
    </row>
    <row r="2990" spans="2:11" s="7" customFormat="1" x14ac:dyDescent="0.2">
      <c r="B2990" s="8"/>
      <c r="C2990" s="8"/>
      <c r="D2990" s="8"/>
      <c r="E2990" s="8"/>
      <c r="F2990" s="8"/>
      <c r="G2990" s="8"/>
      <c r="H2990" s="8"/>
      <c r="I2990" s="8"/>
      <c r="J2990" s="8"/>
      <c r="K2990" s="8"/>
    </row>
    <row r="2991" spans="2:11" s="7" customFormat="1" x14ac:dyDescent="0.2">
      <c r="B2991" s="8"/>
      <c r="C2991" s="8"/>
      <c r="D2991" s="8"/>
      <c r="E2991" s="8"/>
      <c r="F2991" s="8"/>
      <c r="G2991" s="8"/>
      <c r="H2991" s="8"/>
      <c r="I2991" s="8"/>
      <c r="J2991" s="8"/>
      <c r="K2991" s="8"/>
    </row>
    <row r="2992" spans="2:11" s="7" customFormat="1" x14ac:dyDescent="0.2">
      <c r="B2992" s="8"/>
      <c r="C2992" s="8"/>
      <c r="D2992" s="8"/>
      <c r="E2992" s="8"/>
      <c r="F2992" s="8"/>
      <c r="G2992" s="8"/>
      <c r="H2992" s="8"/>
      <c r="I2992" s="8"/>
      <c r="J2992" s="8"/>
      <c r="K2992" s="8"/>
    </row>
    <row r="2993" spans="2:11" s="7" customFormat="1" x14ac:dyDescent="0.2">
      <c r="B2993" s="8"/>
      <c r="C2993" s="8"/>
      <c r="D2993" s="8"/>
      <c r="E2993" s="8"/>
      <c r="F2993" s="8"/>
      <c r="G2993" s="8"/>
      <c r="H2993" s="8"/>
      <c r="I2993" s="8"/>
      <c r="J2993" s="8"/>
      <c r="K2993" s="8"/>
    </row>
    <row r="2994" spans="2:11" s="7" customFormat="1" x14ac:dyDescent="0.2">
      <c r="B2994" s="8"/>
      <c r="C2994" s="8"/>
      <c r="D2994" s="8"/>
      <c r="E2994" s="8"/>
      <c r="F2994" s="8"/>
      <c r="G2994" s="8"/>
      <c r="H2994" s="8"/>
      <c r="I2994" s="8"/>
      <c r="J2994" s="8"/>
      <c r="K2994" s="8"/>
    </row>
    <row r="2995" spans="2:11" s="7" customFormat="1" x14ac:dyDescent="0.2">
      <c r="B2995" s="8"/>
      <c r="C2995" s="8"/>
      <c r="D2995" s="8"/>
      <c r="E2995" s="8"/>
      <c r="F2995" s="8"/>
      <c r="G2995" s="8"/>
      <c r="H2995" s="8"/>
      <c r="I2995" s="8"/>
      <c r="J2995" s="8"/>
      <c r="K2995" s="8"/>
    </row>
    <row r="2996" spans="2:11" s="7" customFormat="1" x14ac:dyDescent="0.2">
      <c r="B2996" s="8"/>
      <c r="C2996" s="8"/>
      <c r="D2996" s="8"/>
      <c r="E2996" s="8"/>
      <c r="F2996" s="8"/>
      <c r="G2996" s="8"/>
      <c r="H2996" s="8"/>
      <c r="I2996" s="8"/>
      <c r="J2996" s="8"/>
      <c r="K2996" s="8"/>
    </row>
    <row r="2997" spans="2:11" s="7" customFormat="1" x14ac:dyDescent="0.2">
      <c r="B2997" s="8"/>
      <c r="C2997" s="8"/>
      <c r="D2997" s="8"/>
      <c r="E2997" s="8"/>
      <c r="F2997" s="8"/>
      <c r="G2997" s="8"/>
      <c r="H2997" s="8"/>
      <c r="I2997" s="8"/>
      <c r="J2997" s="8"/>
      <c r="K2997" s="8"/>
    </row>
    <row r="2998" spans="2:11" s="7" customFormat="1" x14ac:dyDescent="0.2">
      <c r="B2998" s="8"/>
      <c r="C2998" s="8"/>
      <c r="D2998" s="8"/>
      <c r="E2998" s="8"/>
      <c r="F2998" s="8"/>
      <c r="G2998" s="8"/>
      <c r="H2998" s="8"/>
      <c r="I2998" s="8"/>
      <c r="J2998" s="8"/>
      <c r="K2998" s="8"/>
    </row>
    <row r="2999" spans="2:11" s="7" customFormat="1" x14ac:dyDescent="0.2">
      <c r="B2999" s="8"/>
      <c r="C2999" s="8"/>
      <c r="D2999" s="8"/>
      <c r="E2999" s="8"/>
      <c r="F2999" s="8"/>
      <c r="G2999" s="8"/>
      <c r="H2999" s="8"/>
      <c r="I2999" s="8"/>
      <c r="J2999" s="8"/>
      <c r="K2999" s="8"/>
    </row>
    <row r="3000" spans="2:11" s="7" customFormat="1" x14ac:dyDescent="0.2">
      <c r="B3000" s="8"/>
      <c r="C3000" s="8"/>
      <c r="D3000" s="8"/>
      <c r="E3000" s="8"/>
      <c r="F3000" s="8"/>
      <c r="G3000" s="8"/>
      <c r="H3000" s="8"/>
      <c r="I3000" s="8"/>
      <c r="J3000" s="8"/>
      <c r="K3000" s="8"/>
    </row>
    <row r="3001" spans="2:11" s="7" customFormat="1" x14ac:dyDescent="0.2">
      <c r="B3001" s="8"/>
      <c r="C3001" s="8"/>
      <c r="D3001" s="8"/>
      <c r="E3001" s="8"/>
      <c r="F3001" s="8"/>
      <c r="G3001" s="8"/>
      <c r="H3001" s="8"/>
      <c r="I3001" s="8"/>
      <c r="J3001" s="8"/>
      <c r="K3001" s="8"/>
    </row>
    <row r="3002" spans="2:11" s="7" customFormat="1" x14ac:dyDescent="0.2">
      <c r="B3002" s="8"/>
      <c r="C3002" s="8"/>
      <c r="D3002" s="8"/>
      <c r="E3002" s="8"/>
      <c r="F3002" s="8"/>
      <c r="G3002" s="8"/>
      <c r="H3002" s="8"/>
      <c r="I3002" s="8"/>
      <c r="J3002" s="8"/>
      <c r="K3002" s="8"/>
    </row>
    <row r="3003" spans="2:11" s="7" customFormat="1" x14ac:dyDescent="0.2">
      <c r="B3003" s="8"/>
      <c r="C3003" s="8"/>
      <c r="D3003" s="8"/>
      <c r="E3003" s="8"/>
      <c r="F3003" s="8"/>
      <c r="G3003" s="8"/>
      <c r="H3003" s="8"/>
      <c r="I3003" s="8"/>
      <c r="J3003" s="8"/>
      <c r="K3003" s="8"/>
    </row>
    <row r="3004" spans="2:11" s="7" customFormat="1" x14ac:dyDescent="0.2">
      <c r="B3004" s="8"/>
      <c r="C3004" s="8"/>
      <c r="D3004" s="8"/>
      <c r="E3004" s="8"/>
      <c r="F3004" s="8"/>
      <c r="G3004" s="8"/>
      <c r="H3004" s="8"/>
      <c r="I3004" s="8"/>
      <c r="J3004" s="8"/>
      <c r="K3004" s="8"/>
    </row>
    <row r="3005" spans="2:11" s="7" customFormat="1" x14ac:dyDescent="0.2">
      <c r="B3005" s="8"/>
      <c r="C3005" s="8"/>
      <c r="D3005" s="8"/>
      <c r="E3005" s="8"/>
      <c r="F3005" s="8"/>
      <c r="G3005" s="8"/>
      <c r="H3005" s="8"/>
      <c r="I3005" s="8"/>
      <c r="J3005" s="8"/>
      <c r="K3005" s="8"/>
    </row>
    <row r="3006" spans="2:11" s="7" customFormat="1" x14ac:dyDescent="0.2">
      <c r="B3006" s="8"/>
      <c r="C3006" s="8"/>
      <c r="D3006" s="8"/>
      <c r="E3006" s="8"/>
      <c r="F3006" s="8"/>
      <c r="G3006" s="8"/>
      <c r="H3006" s="8"/>
      <c r="I3006" s="8"/>
      <c r="J3006" s="8"/>
      <c r="K3006" s="8"/>
    </row>
    <row r="3007" spans="2:11" s="7" customFormat="1" x14ac:dyDescent="0.2">
      <c r="B3007" s="8"/>
      <c r="C3007" s="8"/>
      <c r="D3007" s="8"/>
      <c r="E3007" s="8"/>
      <c r="F3007" s="8"/>
      <c r="G3007" s="8"/>
      <c r="H3007" s="8"/>
      <c r="I3007" s="8"/>
      <c r="J3007" s="8"/>
      <c r="K3007" s="8"/>
    </row>
    <row r="3008" spans="2:11" s="7" customFormat="1" x14ac:dyDescent="0.2">
      <c r="B3008" s="8"/>
      <c r="C3008" s="8"/>
      <c r="D3008" s="8"/>
      <c r="E3008" s="8"/>
      <c r="F3008" s="8"/>
      <c r="G3008" s="8"/>
      <c r="H3008" s="8"/>
      <c r="I3008" s="8"/>
      <c r="J3008" s="8"/>
      <c r="K3008" s="8"/>
    </row>
    <row r="3009" spans="2:11" s="7" customFormat="1" x14ac:dyDescent="0.2">
      <c r="B3009" s="8"/>
      <c r="C3009" s="8"/>
      <c r="D3009" s="8"/>
      <c r="E3009" s="8"/>
      <c r="F3009" s="8"/>
      <c r="G3009" s="8"/>
      <c r="H3009" s="8"/>
      <c r="I3009" s="8"/>
      <c r="J3009" s="8"/>
      <c r="K3009" s="8"/>
    </row>
    <row r="3010" spans="2:11" s="7" customFormat="1" x14ac:dyDescent="0.2">
      <c r="B3010" s="8"/>
      <c r="C3010" s="8"/>
      <c r="D3010" s="8"/>
      <c r="E3010" s="8"/>
      <c r="F3010" s="8"/>
      <c r="G3010" s="8"/>
      <c r="H3010" s="8"/>
      <c r="I3010" s="8"/>
      <c r="J3010" s="8"/>
      <c r="K3010" s="8"/>
    </row>
    <row r="3011" spans="2:11" s="7" customFormat="1" x14ac:dyDescent="0.2">
      <c r="B3011" s="8"/>
      <c r="C3011" s="8"/>
      <c r="D3011" s="8"/>
      <c r="E3011" s="8"/>
      <c r="F3011" s="8"/>
      <c r="G3011" s="8"/>
      <c r="H3011" s="8"/>
      <c r="I3011" s="8"/>
      <c r="J3011" s="8"/>
      <c r="K3011" s="8"/>
    </row>
    <row r="3012" spans="2:11" s="7" customFormat="1" x14ac:dyDescent="0.2">
      <c r="B3012" s="8"/>
      <c r="C3012" s="8"/>
      <c r="D3012" s="8"/>
      <c r="E3012" s="8"/>
      <c r="F3012" s="8"/>
      <c r="G3012" s="8"/>
      <c r="H3012" s="8"/>
      <c r="I3012" s="8"/>
      <c r="J3012" s="8"/>
      <c r="K3012" s="8"/>
    </row>
    <row r="3013" spans="2:11" s="7" customFormat="1" x14ac:dyDescent="0.2">
      <c r="B3013" s="8"/>
      <c r="C3013" s="8"/>
      <c r="D3013" s="8"/>
      <c r="E3013" s="8"/>
      <c r="F3013" s="8"/>
      <c r="G3013" s="8"/>
      <c r="H3013" s="8"/>
      <c r="I3013" s="8"/>
      <c r="J3013" s="8"/>
      <c r="K3013" s="8"/>
    </row>
    <row r="3014" spans="2:11" s="7" customFormat="1" x14ac:dyDescent="0.2">
      <c r="B3014" s="8"/>
      <c r="C3014" s="8"/>
      <c r="D3014" s="8"/>
      <c r="E3014" s="8"/>
      <c r="F3014" s="8"/>
      <c r="G3014" s="8"/>
      <c r="H3014" s="8"/>
      <c r="I3014" s="8"/>
      <c r="J3014" s="8"/>
      <c r="K3014" s="8"/>
    </row>
    <row r="3015" spans="2:11" s="7" customFormat="1" x14ac:dyDescent="0.2">
      <c r="B3015" s="8"/>
      <c r="C3015" s="8"/>
      <c r="D3015" s="8"/>
      <c r="E3015" s="8"/>
      <c r="F3015" s="8"/>
      <c r="G3015" s="8"/>
      <c r="H3015" s="8"/>
      <c r="I3015" s="8"/>
      <c r="J3015" s="8"/>
      <c r="K3015" s="8"/>
    </row>
    <row r="3016" spans="2:11" s="7" customFormat="1" x14ac:dyDescent="0.2">
      <c r="B3016" s="8"/>
      <c r="C3016" s="8"/>
      <c r="D3016" s="8"/>
      <c r="E3016" s="8"/>
      <c r="F3016" s="8"/>
      <c r="G3016" s="8"/>
      <c r="H3016" s="8"/>
      <c r="I3016" s="8"/>
      <c r="J3016" s="8"/>
      <c r="K3016" s="8"/>
    </row>
    <row r="3017" spans="2:11" s="7" customFormat="1" x14ac:dyDescent="0.2">
      <c r="B3017" s="8"/>
      <c r="C3017" s="8"/>
      <c r="D3017" s="8"/>
      <c r="E3017" s="8"/>
      <c r="F3017" s="8"/>
      <c r="G3017" s="8"/>
      <c r="H3017" s="8"/>
      <c r="I3017" s="8"/>
      <c r="J3017" s="8"/>
      <c r="K3017" s="8"/>
    </row>
    <row r="3018" spans="2:11" s="7" customFormat="1" x14ac:dyDescent="0.2">
      <c r="B3018" s="8"/>
      <c r="C3018" s="8"/>
      <c r="D3018" s="8"/>
      <c r="E3018" s="8"/>
      <c r="F3018" s="8"/>
      <c r="G3018" s="8"/>
      <c r="H3018" s="8"/>
      <c r="I3018" s="8"/>
      <c r="J3018" s="8"/>
      <c r="K3018" s="8"/>
    </row>
    <row r="3019" spans="2:11" s="7" customFormat="1" x14ac:dyDescent="0.2">
      <c r="B3019" s="8"/>
      <c r="C3019" s="8"/>
      <c r="D3019" s="8"/>
      <c r="E3019" s="8"/>
      <c r="F3019" s="8"/>
      <c r="G3019" s="8"/>
      <c r="H3019" s="8"/>
      <c r="I3019" s="8"/>
      <c r="J3019" s="8"/>
      <c r="K3019" s="8"/>
    </row>
    <row r="3020" spans="2:11" s="7" customFormat="1" x14ac:dyDescent="0.2">
      <c r="B3020" s="8"/>
      <c r="C3020" s="8"/>
      <c r="D3020" s="8"/>
      <c r="E3020" s="8"/>
      <c r="F3020" s="8"/>
      <c r="G3020" s="8"/>
      <c r="H3020" s="8"/>
      <c r="I3020" s="8"/>
      <c r="J3020" s="8"/>
      <c r="K3020" s="8"/>
    </row>
    <row r="3021" spans="2:11" s="7" customFormat="1" x14ac:dyDescent="0.2">
      <c r="B3021" s="8"/>
      <c r="C3021" s="8"/>
      <c r="D3021" s="8"/>
      <c r="E3021" s="8"/>
      <c r="F3021" s="8"/>
      <c r="G3021" s="8"/>
      <c r="H3021" s="8"/>
      <c r="I3021" s="8"/>
      <c r="J3021" s="8"/>
      <c r="K3021" s="8"/>
    </row>
    <row r="3022" spans="2:11" s="7" customFormat="1" x14ac:dyDescent="0.2">
      <c r="B3022" s="8"/>
      <c r="C3022" s="8"/>
      <c r="D3022" s="8"/>
      <c r="E3022" s="8"/>
      <c r="F3022" s="8"/>
      <c r="G3022" s="8"/>
      <c r="H3022" s="8"/>
      <c r="I3022" s="8"/>
      <c r="J3022" s="8"/>
      <c r="K3022" s="8"/>
    </row>
    <row r="3023" spans="2:11" s="7" customFormat="1" x14ac:dyDescent="0.2">
      <c r="B3023" s="8"/>
      <c r="C3023" s="8"/>
      <c r="D3023" s="8"/>
      <c r="E3023" s="8"/>
      <c r="F3023" s="8"/>
      <c r="G3023" s="8"/>
      <c r="H3023" s="8"/>
      <c r="I3023" s="8"/>
      <c r="J3023" s="8"/>
      <c r="K3023" s="8"/>
    </row>
    <row r="3024" spans="2:11" s="7" customFormat="1" x14ac:dyDescent="0.2">
      <c r="B3024" s="8"/>
      <c r="C3024" s="8"/>
      <c r="D3024" s="8"/>
      <c r="E3024" s="8"/>
      <c r="F3024" s="8"/>
      <c r="G3024" s="8"/>
      <c r="H3024" s="8"/>
      <c r="I3024" s="8"/>
      <c r="J3024" s="8"/>
      <c r="K3024" s="8"/>
    </row>
    <row r="3025" spans="2:11" s="7" customFormat="1" x14ac:dyDescent="0.2">
      <c r="B3025" s="8"/>
      <c r="C3025" s="8"/>
      <c r="D3025" s="8"/>
      <c r="E3025" s="8"/>
      <c r="F3025" s="8"/>
      <c r="G3025" s="8"/>
      <c r="H3025" s="8"/>
      <c r="I3025" s="8"/>
      <c r="J3025" s="8"/>
      <c r="K3025" s="8"/>
    </row>
    <row r="3026" spans="2:11" s="7" customFormat="1" x14ac:dyDescent="0.2">
      <c r="B3026" s="8"/>
      <c r="C3026" s="8"/>
      <c r="D3026" s="8"/>
      <c r="E3026" s="8"/>
      <c r="F3026" s="8"/>
      <c r="G3026" s="8"/>
      <c r="H3026" s="8"/>
      <c r="I3026" s="8"/>
      <c r="J3026" s="8"/>
      <c r="K3026" s="8"/>
    </row>
    <row r="3027" spans="2:11" s="7" customFormat="1" x14ac:dyDescent="0.2">
      <c r="B3027" s="8"/>
      <c r="C3027" s="8"/>
      <c r="D3027" s="8"/>
      <c r="E3027" s="8"/>
      <c r="F3027" s="8"/>
      <c r="G3027" s="8"/>
      <c r="H3027" s="8"/>
      <c r="I3027" s="8"/>
      <c r="J3027" s="8"/>
      <c r="K3027" s="8"/>
    </row>
    <row r="3028" spans="2:11" s="7" customFormat="1" x14ac:dyDescent="0.2">
      <c r="B3028" s="8"/>
      <c r="C3028" s="8"/>
      <c r="D3028" s="8"/>
      <c r="E3028" s="8"/>
      <c r="F3028" s="8"/>
      <c r="G3028" s="8"/>
      <c r="H3028" s="8"/>
      <c r="I3028" s="8"/>
      <c r="J3028" s="8"/>
      <c r="K3028" s="8"/>
    </row>
    <row r="3029" spans="2:11" s="7" customFormat="1" x14ac:dyDescent="0.2">
      <c r="B3029" s="8"/>
      <c r="C3029" s="8"/>
      <c r="D3029" s="8"/>
      <c r="E3029" s="8"/>
      <c r="F3029" s="8"/>
      <c r="G3029" s="8"/>
      <c r="H3029" s="8"/>
      <c r="I3029" s="8"/>
      <c r="J3029" s="8"/>
      <c r="K3029" s="8"/>
    </row>
    <row r="3030" spans="2:11" s="7" customFormat="1" x14ac:dyDescent="0.2">
      <c r="B3030" s="8"/>
      <c r="C3030" s="8"/>
      <c r="D3030" s="8"/>
      <c r="E3030" s="8"/>
      <c r="F3030" s="8"/>
      <c r="G3030" s="8"/>
      <c r="H3030" s="8"/>
      <c r="I3030" s="8"/>
      <c r="J3030" s="8"/>
      <c r="K3030" s="8"/>
    </row>
    <row r="3031" spans="2:11" s="7" customFormat="1" x14ac:dyDescent="0.2">
      <c r="B3031" s="8"/>
      <c r="C3031" s="8"/>
      <c r="D3031" s="8"/>
      <c r="E3031" s="8"/>
      <c r="F3031" s="8"/>
      <c r="G3031" s="8"/>
      <c r="H3031" s="8"/>
      <c r="I3031" s="8"/>
      <c r="J3031" s="8"/>
      <c r="K3031" s="8"/>
    </row>
    <row r="3032" spans="2:11" s="7" customFormat="1" x14ac:dyDescent="0.2">
      <c r="B3032" s="8"/>
      <c r="C3032" s="8"/>
      <c r="D3032" s="8"/>
      <c r="E3032" s="8"/>
      <c r="F3032" s="8"/>
      <c r="G3032" s="8"/>
      <c r="H3032" s="8"/>
      <c r="I3032" s="8"/>
      <c r="J3032" s="8"/>
      <c r="K3032" s="8"/>
    </row>
    <row r="3033" spans="2:11" s="7" customFormat="1" x14ac:dyDescent="0.2">
      <c r="B3033" s="8"/>
      <c r="C3033" s="8"/>
      <c r="D3033" s="8"/>
      <c r="E3033" s="8"/>
      <c r="F3033" s="8"/>
      <c r="G3033" s="8"/>
      <c r="H3033" s="8"/>
      <c r="I3033" s="8"/>
      <c r="J3033" s="8"/>
      <c r="K3033" s="8"/>
    </row>
    <row r="3034" spans="2:11" s="7" customFormat="1" x14ac:dyDescent="0.2">
      <c r="B3034" s="8"/>
      <c r="C3034" s="8"/>
      <c r="D3034" s="8"/>
      <c r="E3034" s="8"/>
      <c r="F3034" s="8"/>
      <c r="G3034" s="8"/>
      <c r="H3034" s="8"/>
      <c r="I3034" s="8"/>
      <c r="J3034" s="8"/>
      <c r="K3034" s="8"/>
    </row>
    <row r="3035" spans="2:11" s="7" customFormat="1" x14ac:dyDescent="0.2">
      <c r="B3035" s="8"/>
      <c r="C3035" s="8"/>
      <c r="D3035" s="8"/>
      <c r="E3035" s="8"/>
      <c r="F3035" s="8"/>
      <c r="G3035" s="8"/>
      <c r="H3035" s="8"/>
      <c r="I3035" s="8"/>
      <c r="J3035" s="8"/>
      <c r="K3035" s="8"/>
    </row>
    <row r="3036" spans="2:11" s="7" customFormat="1" x14ac:dyDescent="0.2">
      <c r="B3036" s="8"/>
      <c r="C3036" s="8"/>
      <c r="D3036" s="8"/>
      <c r="E3036" s="8"/>
      <c r="F3036" s="8"/>
      <c r="G3036" s="8"/>
      <c r="H3036" s="8"/>
      <c r="I3036" s="8"/>
      <c r="J3036" s="8"/>
      <c r="K3036" s="8"/>
    </row>
    <row r="3037" spans="2:11" s="7" customFormat="1" x14ac:dyDescent="0.2">
      <c r="B3037" s="8"/>
      <c r="C3037" s="8"/>
      <c r="D3037" s="8"/>
      <c r="E3037" s="8"/>
      <c r="F3037" s="8"/>
      <c r="G3037" s="8"/>
      <c r="H3037" s="8"/>
      <c r="I3037" s="8"/>
      <c r="J3037" s="8"/>
      <c r="K3037" s="8"/>
    </row>
    <row r="3038" spans="2:11" s="7" customFormat="1" x14ac:dyDescent="0.2">
      <c r="B3038" s="8"/>
      <c r="C3038" s="8"/>
      <c r="D3038" s="8"/>
      <c r="E3038" s="8"/>
      <c r="F3038" s="8"/>
      <c r="G3038" s="8"/>
      <c r="H3038" s="8"/>
      <c r="I3038" s="8"/>
      <c r="J3038" s="8"/>
      <c r="K3038" s="8"/>
    </row>
    <row r="3039" spans="2:11" s="7" customFormat="1" x14ac:dyDescent="0.2">
      <c r="B3039" s="8"/>
      <c r="C3039" s="8"/>
      <c r="D3039" s="8"/>
      <c r="E3039" s="8"/>
      <c r="F3039" s="8"/>
      <c r="G3039" s="8"/>
      <c r="H3039" s="8"/>
      <c r="I3039" s="8"/>
      <c r="J3039" s="8"/>
      <c r="K3039" s="8"/>
    </row>
    <row r="3040" spans="2:11" s="7" customFormat="1" x14ac:dyDescent="0.2">
      <c r="B3040" s="8"/>
      <c r="C3040" s="8"/>
      <c r="D3040" s="8"/>
      <c r="E3040" s="8"/>
      <c r="F3040" s="8"/>
      <c r="G3040" s="8"/>
      <c r="H3040" s="8"/>
      <c r="I3040" s="8"/>
      <c r="J3040" s="8"/>
      <c r="K3040" s="8"/>
    </row>
    <row r="3041" spans="2:11" s="7" customFormat="1" x14ac:dyDescent="0.2">
      <c r="B3041" s="8"/>
      <c r="C3041" s="8"/>
      <c r="D3041" s="8"/>
      <c r="E3041" s="8"/>
      <c r="F3041" s="8"/>
      <c r="G3041" s="8"/>
      <c r="H3041" s="8"/>
      <c r="I3041" s="8"/>
      <c r="J3041" s="8"/>
      <c r="K3041" s="8"/>
    </row>
    <row r="3042" spans="2:11" s="7" customFormat="1" x14ac:dyDescent="0.2">
      <c r="B3042" s="8"/>
      <c r="C3042" s="8"/>
      <c r="D3042" s="8"/>
      <c r="E3042" s="8"/>
      <c r="F3042" s="8"/>
      <c r="G3042" s="8"/>
      <c r="H3042" s="8"/>
      <c r="I3042" s="8"/>
      <c r="J3042" s="8"/>
      <c r="K3042" s="8"/>
    </row>
    <row r="3043" spans="2:11" s="7" customFormat="1" x14ac:dyDescent="0.2">
      <c r="B3043" s="8"/>
      <c r="C3043" s="8"/>
      <c r="D3043" s="8"/>
      <c r="E3043" s="8"/>
      <c r="F3043" s="8"/>
      <c r="G3043" s="8"/>
      <c r="H3043" s="8"/>
      <c r="I3043" s="8"/>
      <c r="J3043" s="8"/>
      <c r="K3043" s="8"/>
    </row>
    <row r="3044" spans="2:11" s="7" customFormat="1" x14ac:dyDescent="0.2">
      <c r="B3044" s="8"/>
      <c r="C3044" s="8"/>
      <c r="D3044" s="8"/>
      <c r="E3044" s="8"/>
      <c r="F3044" s="8"/>
      <c r="G3044" s="8"/>
      <c r="H3044" s="8"/>
      <c r="I3044" s="8"/>
      <c r="J3044" s="8"/>
      <c r="K3044" s="8"/>
    </row>
    <row r="3045" spans="2:11" s="7" customFormat="1" x14ac:dyDescent="0.2">
      <c r="B3045" s="8"/>
      <c r="C3045" s="8"/>
      <c r="D3045" s="8"/>
      <c r="E3045" s="8"/>
      <c r="F3045" s="8"/>
      <c r="G3045" s="8"/>
      <c r="H3045" s="8"/>
      <c r="I3045" s="8"/>
      <c r="J3045" s="8"/>
      <c r="K3045" s="8"/>
    </row>
    <row r="3046" spans="2:11" s="7" customFormat="1" x14ac:dyDescent="0.2">
      <c r="B3046" s="8"/>
      <c r="C3046" s="8"/>
      <c r="D3046" s="8"/>
      <c r="E3046" s="8"/>
      <c r="F3046" s="8"/>
      <c r="G3046" s="8"/>
      <c r="H3046" s="8"/>
      <c r="I3046" s="8"/>
      <c r="J3046" s="8"/>
      <c r="K3046" s="8"/>
    </row>
    <row r="3047" spans="2:11" s="7" customFormat="1" x14ac:dyDescent="0.2">
      <c r="B3047" s="8"/>
      <c r="C3047" s="8"/>
      <c r="D3047" s="8"/>
      <c r="E3047" s="8"/>
      <c r="F3047" s="8"/>
      <c r="G3047" s="8"/>
      <c r="H3047" s="8"/>
      <c r="I3047" s="8"/>
      <c r="J3047" s="8"/>
      <c r="K3047" s="8"/>
    </row>
    <row r="3048" spans="2:11" s="7" customFormat="1" x14ac:dyDescent="0.2">
      <c r="B3048" s="8"/>
      <c r="C3048" s="8"/>
      <c r="D3048" s="8"/>
      <c r="E3048" s="8"/>
      <c r="F3048" s="8"/>
      <c r="G3048" s="8"/>
      <c r="H3048" s="8"/>
      <c r="I3048" s="8"/>
      <c r="J3048" s="8"/>
      <c r="K3048" s="8"/>
    </row>
    <row r="3049" spans="2:11" s="7" customFormat="1" x14ac:dyDescent="0.2">
      <c r="B3049" s="8"/>
      <c r="C3049" s="8"/>
      <c r="D3049" s="8"/>
      <c r="E3049" s="8"/>
      <c r="F3049" s="8"/>
      <c r="G3049" s="8"/>
      <c r="H3049" s="8"/>
      <c r="I3049" s="8"/>
      <c r="J3049" s="8"/>
      <c r="K3049" s="8"/>
    </row>
    <row r="3050" spans="2:11" s="7" customFormat="1" x14ac:dyDescent="0.2">
      <c r="B3050" s="8"/>
      <c r="C3050" s="8"/>
      <c r="D3050" s="8"/>
      <c r="E3050" s="8"/>
      <c r="F3050" s="8"/>
      <c r="G3050" s="8"/>
      <c r="H3050" s="8"/>
      <c r="I3050" s="8"/>
      <c r="J3050" s="8"/>
      <c r="K3050" s="8"/>
    </row>
    <row r="3051" spans="2:11" s="7" customFormat="1" x14ac:dyDescent="0.2">
      <c r="B3051" s="8"/>
      <c r="C3051" s="8"/>
      <c r="D3051" s="8"/>
      <c r="E3051" s="8"/>
      <c r="F3051" s="8"/>
      <c r="G3051" s="8"/>
      <c r="H3051" s="8"/>
      <c r="I3051" s="8"/>
      <c r="J3051" s="8"/>
      <c r="K3051" s="8"/>
    </row>
    <row r="3052" spans="2:11" s="7" customFormat="1" x14ac:dyDescent="0.2">
      <c r="B3052" s="8"/>
      <c r="C3052" s="8"/>
      <c r="D3052" s="8"/>
      <c r="E3052" s="8"/>
      <c r="F3052" s="8"/>
      <c r="G3052" s="8"/>
      <c r="H3052" s="8"/>
      <c r="I3052" s="8"/>
      <c r="J3052" s="8"/>
      <c r="K3052" s="8"/>
    </row>
    <row r="3053" spans="2:11" s="7" customFormat="1" x14ac:dyDescent="0.2">
      <c r="B3053" s="8"/>
      <c r="C3053" s="8"/>
      <c r="D3053" s="8"/>
      <c r="E3053" s="8"/>
      <c r="F3053" s="8"/>
      <c r="G3053" s="8"/>
      <c r="H3053" s="8"/>
      <c r="I3053" s="8"/>
      <c r="J3053" s="8"/>
      <c r="K3053" s="8"/>
    </row>
    <row r="3054" spans="2:11" s="7" customFormat="1" x14ac:dyDescent="0.2">
      <c r="B3054" s="8"/>
      <c r="C3054" s="8"/>
      <c r="D3054" s="8"/>
      <c r="E3054" s="8"/>
      <c r="F3054" s="8"/>
      <c r="G3054" s="8"/>
      <c r="H3054" s="8"/>
      <c r="I3054" s="8"/>
      <c r="J3054" s="8"/>
      <c r="K3054" s="8"/>
    </row>
    <row r="3055" spans="2:11" s="7" customFormat="1" x14ac:dyDescent="0.2">
      <c r="B3055" s="8"/>
      <c r="C3055" s="8"/>
      <c r="D3055" s="8"/>
      <c r="E3055" s="8"/>
      <c r="F3055" s="8"/>
      <c r="G3055" s="8"/>
      <c r="H3055" s="8"/>
      <c r="I3055" s="8"/>
      <c r="J3055" s="8"/>
      <c r="K3055" s="8"/>
    </row>
    <row r="3056" spans="2:11" s="7" customFormat="1" x14ac:dyDescent="0.2">
      <c r="B3056" s="8"/>
      <c r="C3056" s="8"/>
      <c r="D3056" s="8"/>
      <c r="E3056" s="8"/>
      <c r="F3056" s="8"/>
      <c r="G3056" s="8"/>
      <c r="H3056" s="8"/>
      <c r="I3056" s="8"/>
      <c r="J3056" s="8"/>
      <c r="K3056" s="8"/>
    </row>
    <row r="3057" spans="2:11" s="7" customFormat="1" x14ac:dyDescent="0.2">
      <c r="B3057" s="8"/>
      <c r="C3057" s="8"/>
      <c r="D3057" s="8"/>
      <c r="E3057" s="8"/>
      <c r="F3057" s="8"/>
      <c r="G3057" s="8"/>
      <c r="H3057" s="8"/>
      <c r="I3057" s="8"/>
      <c r="J3057" s="8"/>
      <c r="K3057" s="8"/>
    </row>
    <row r="3058" spans="2:11" s="7" customFormat="1" x14ac:dyDescent="0.2">
      <c r="B3058" s="8"/>
      <c r="C3058" s="8"/>
      <c r="D3058" s="8"/>
      <c r="E3058" s="8"/>
      <c r="F3058" s="8"/>
      <c r="G3058" s="8"/>
      <c r="H3058" s="8"/>
      <c r="I3058" s="8"/>
      <c r="J3058" s="8"/>
      <c r="K3058" s="8"/>
    </row>
    <row r="3059" spans="2:11" s="7" customFormat="1" x14ac:dyDescent="0.2">
      <c r="B3059" s="8"/>
      <c r="C3059" s="8"/>
      <c r="D3059" s="8"/>
      <c r="E3059" s="8"/>
      <c r="F3059" s="8"/>
      <c r="G3059" s="8"/>
      <c r="H3059" s="8"/>
      <c r="I3059" s="8"/>
      <c r="J3059" s="8"/>
      <c r="K3059" s="8"/>
    </row>
    <row r="3060" spans="2:11" s="7" customFormat="1" x14ac:dyDescent="0.2">
      <c r="B3060" s="8"/>
      <c r="C3060" s="8"/>
      <c r="D3060" s="8"/>
      <c r="E3060" s="8"/>
      <c r="F3060" s="8"/>
      <c r="G3060" s="8"/>
      <c r="H3060" s="8"/>
      <c r="I3060" s="8"/>
      <c r="J3060" s="8"/>
      <c r="K3060" s="8"/>
    </row>
    <row r="3061" spans="2:11" s="7" customFormat="1" x14ac:dyDescent="0.2">
      <c r="B3061" s="8"/>
      <c r="C3061" s="8"/>
      <c r="D3061" s="8"/>
      <c r="E3061" s="8"/>
      <c r="F3061" s="8"/>
      <c r="G3061" s="8"/>
      <c r="H3061" s="8"/>
      <c r="I3061" s="8"/>
      <c r="J3061" s="8"/>
      <c r="K3061" s="8"/>
    </row>
    <row r="3062" spans="2:11" s="7" customFormat="1" x14ac:dyDescent="0.2">
      <c r="B3062" s="8"/>
      <c r="C3062" s="8"/>
      <c r="D3062" s="8"/>
      <c r="E3062" s="8"/>
      <c r="F3062" s="8"/>
      <c r="G3062" s="8"/>
      <c r="H3062" s="8"/>
      <c r="I3062" s="8"/>
      <c r="J3062" s="8"/>
      <c r="K3062" s="8"/>
    </row>
    <row r="3063" spans="2:11" s="7" customFormat="1" x14ac:dyDescent="0.2">
      <c r="B3063" s="8"/>
      <c r="C3063" s="8"/>
      <c r="D3063" s="8"/>
      <c r="E3063" s="8"/>
      <c r="F3063" s="8"/>
      <c r="G3063" s="8"/>
      <c r="H3063" s="8"/>
      <c r="I3063" s="8"/>
      <c r="J3063" s="8"/>
      <c r="K3063" s="8"/>
    </row>
    <row r="3064" spans="2:11" s="7" customFormat="1" x14ac:dyDescent="0.2">
      <c r="B3064" s="8"/>
      <c r="C3064" s="8"/>
      <c r="D3064" s="8"/>
      <c r="E3064" s="8"/>
      <c r="F3064" s="8"/>
      <c r="G3064" s="8"/>
      <c r="H3064" s="8"/>
      <c r="I3064" s="8"/>
      <c r="J3064" s="8"/>
      <c r="K3064" s="8"/>
    </row>
    <row r="3065" spans="2:11" s="7" customFormat="1" x14ac:dyDescent="0.2">
      <c r="B3065" s="8"/>
      <c r="C3065" s="8"/>
      <c r="D3065" s="8"/>
      <c r="E3065" s="8"/>
      <c r="F3065" s="8"/>
      <c r="G3065" s="8"/>
      <c r="H3065" s="8"/>
      <c r="I3065" s="8"/>
      <c r="J3065" s="8"/>
      <c r="K3065" s="8"/>
    </row>
    <row r="3066" spans="2:11" s="7" customFormat="1" x14ac:dyDescent="0.2">
      <c r="B3066" s="8"/>
      <c r="C3066" s="8"/>
      <c r="D3066" s="8"/>
      <c r="E3066" s="8"/>
      <c r="F3066" s="8"/>
      <c r="G3066" s="8"/>
      <c r="H3066" s="8"/>
      <c r="I3066" s="8"/>
      <c r="J3066" s="8"/>
      <c r="K3066" s="8"/>
    </row>
    <row r="3067" spans="2:11" s="7" customFormat="1" x14ac:dyDescent="0.2">
      <c r="B3067" s="8"/>
      <c r="C3067" s="8"/>
      <c r="D3067" s="8"/>
      <c r="E3067" s="8"/>
      <c r="F3067" s="8"/>
      <c r="G3067" s="8"/>
      <c r="H3067" s="8"/>
      <c r="I3067" s="8"/>
      <c r="J3067" s="8"/>
      <c r="K3067" s="8"/>
    </row>
    <row r="3068" spans="2:11" s="7" customFormat="1" x14ac:dyDescent="0.2">
      <c r="B3068" s="8"/>
      <c r="C3068" s="8"/>
      <c r="D3068" s="8"/>
      <c r="E3068" s="8"/>
      <c r="F3068" s="8"/>
      <c r="G3068" s="8"/>
      <c r="H3068" s="8"/>
      <c r="I3068" s="8"/>
      <c r="J3068" s="8"/>
      <c r="K3068" s="8"/>
    </row>
    <row r="3069" spans="2:11" s="7" customFormat="1" x14ac:dyDescent="0.2">
      <c r="B3069" s="8"/>
      <c r="C3069" s="8"/>
      <c r="D3069" s="8"/>
      <c r="E3069" s="8"/>
      <c r="F3069" s="8"/>
      <c r="G3069" s="8"/>
      <c r="H3069" s="8"/>
      <c r="I3069" s="8"/>
      <c r="J3069" s="8"/>
      <c r="K3069" s="8"/>
    </row>
    <row r="3070" spans="2:11" s="7" customFormat="1" x14ac:dyDescent="0.2">
      <c r="B3070" s="8"/>
      <c r="C3070" s="8"/>
      <c r="D3070" s="8"/>
      <c r="E3070" s="8"/>
      <c r="F3070" s="8"/>
      <c r="G3070" s="8"/>
      <c r="H3070" s="8"/>
      <c r="I3070" s="8"/>
      <c r="J3070" s="8"/>
      <c r="K3070" s="8"/>
    </row>
    <row r="3071" spans="2:11" s="7" customFormat="1" x14ac:dyDescent="0.2">
      <c r="B3071" s="8"/>
      <c r="C3071" s="8"/>
      <c r="D3071" s="8"/>
      <c r="E3071" s="8"/>
      <c r="F3071" s="8"/>
      <c r="G3071" s="8"/>
      <c r="H3071" s="8"/>
      <c r="I3071" s="8"/>
      <c r="J3071" s="8"/>
      <c r="K3071" s="8"/>
    </row>
    <row r="3072" spans="2:11" s="7" customFormat="1" x14ac:dyDescent="0.2">
      <c r="B3072" s="8"/>
      <c r="C3072" s="8"/>
      <c r="D3072" s="8"/>
      <c r="E3072" s="8"/>
      <c r="F3072" s="8"/>
      <c r="G3072" s="8"/>
      <c r="H3072" s="8"/>
      <c r="I3072" s="8"/>
      <c r="J3072" s="8"/>
      <c r="K3072" s="8"/>
    </row>
    <row r="3073" spans="2:11" s="7" customFormat="1" x14ac:dyDescent="0.2">
      <c r="B3073" s="8"/>
      <c r="C3073" s="8"/>
      <c r="D3073" s="8"/>
      <c r="E3073" s="8"/>
      <c r="F3073" s="8"/>
      <c r="G3073" s="8"/>
      <c r="H3073" s="8"/>
      <c r="I3073" s="8"/>
      <c r="J3073" s="8"/>
      <c r="K3073" s="8"/>
    </row>
    <row r="3074" spans="2:11" s="7" customFormat="1" x14ac:dyDescent="0.2">
      <c r="B3074" s="8"/>
      <c r="C3074" s="8"/>
      <c r="D3074" s="8"/>
      <c r="E3074" s="8"/>
      <c r="F3074" s="8"/>
      <c r="G3074" s="8"/>
      <c r="H3074" s="8"/>
      <c r="I3074" s="8"/>
      <c r="J3074" s="8"/>
      <c r="K3074" s="8"/>
    </row>
    <row r="3075" spans="2:11" s="7" customFormat="1" x14ac:dyDescent="0.2">
      <c r="B3075" s="8"/>
      <c r="C3075" s="8"/>
      <c r="D3075" s="8"/>
      <c r="E3075" s="8"/>
      <c r="F3075" s="8"/>
      <c r="G3075" s="8"/>
      <c r="H3075" s="8"/>
      <c r="I3075" s="8"/>
      <c r="J3075" s="8"/>
      <c r="K3075" s="8"/>
    </row>
    <row r="3076" spans="2:11" s="7" customFormat="1" x14ac:dyDescent="0.2">
      <c r="B3076" s="8"/>
      <c r="C3076" s="8"/>
      <c r="D3076" s="8"/>
      <c r="E3076" s="8"/>
      <c r="F3076" s="8"/>
      <c r="G3076" s="8"/>
      <c r="H3076" s="8"/>
      <c r="I3076" s="8"/>
      <c r="J3076" s="8"/>
      <c r="K3076" s="8"/>
    </row>
    <row r="3077" spans="2:11" s="7" customFormat="1" x14ac:dyDescent="0.2">
      <c r="B3077" s="8"/>
      <c r="C3077" s="8"/>
      <c r="D3077" s="8"/>
      <c r="E3077" s="8"/>
      <c r="F3077" s="8"/>
      <c r="G3077" s="8"/>
      <c r="H3077" s="8"/>
      <c r="I3077" s="8"/>
      <c r="J3077" s="8"/>
      <c r="K3077" s="8"/>
    </row>
    <row r="3078" spans="2:11" s="7" customFormat="1" x14ac:dyDescent="0.2">
      <c r="B3078" s="8"/>
      <c r="C3078" s="8"/>
      <c r="D3078" s="8"/>
      <c r="E3078" s="8"/>
      <c r="F3078" s="8"/>
      <c r="G3078" s="8"/>
      <c r="H3078" s="8"/>
      <c r="I3078" s="8"/>
      <c r="J3078" s="8"/>
      <c r="K3078" s="8"/>
    </row>
    <row r="3079" spans="2:11" s="7" customFormat="1" x14ac:dyDescent="0.2">
      <c r="B3079" s="8"/>
      <c r="C3079" s="8"/>
      <c r="D3079" s="8"/>
      <c r="E3079" s="8"/>
      <c r="F3079" s="8"/>
      <c r="G3079" s="8"/>
      <c r="H3079" s="8"/>
      <c r="I3079" s="8"/>
      <c r="J3079" s="8"/>
      <c r="K3079" s="8"/>
    </row>
    <row r="3080" spans="2:11" s="7" customFormat="1" x14ac:dyDescent="0.2">
      <c r="B3080" s="8"/>
      <c r="C3080" s="8"/>
      <c r="D3080" s="8"/>
      <c r="E3080" s="8"/>
      <c r="F3080" s="8"/>
      <c r="G3080" s="8"/>
      <c r="H3080" s="8"/>
      <c r="I3080" s="8"/>
      <c r="J3080" s="8"/>
      <c r="K3080" s="8"/>
    </row>
    <row r="3081" spans="2:11" s="7" customFormat="1" x14ac:dyDescent="0.2">
      <c r="B3081" s="8"/>
      <c r="C3081" s="8"/>
      <c r="D3081" s="8"/>
      <c r="E3081" s="8"/>
      <c r="F3081" s="8"/>
      <c r="G3081" s="8"/>
      <c r="H3081" s="8"/>
      <c r="I3081" s="8"/>
      <c r="J3081" s="8"/>
      <c r="K3081" s="8"/>
    </row>
    <row r="3082" spans="2:11" s="7" customFormat="1" x14ac:dyDescent="0.2">
      <c r="B3082" s="8"/>
      <c r="C3082" s="8"/>
      <c r="D3082" s="8"/>
      <c r="E3082" s="8"/>
      <c r="F3082" s="8"/>
      <c r="G3082" s="8"/>
      <c r="H3082" s="8"/>
      <c r="I3082" s="8"/>
      <c r="J3082" s="8"/>
      <c r="K3082" s="8"/>
    </row>
    <row r="3083" spans="2:11" s="7" customFormat="1" x14ac:dyDescent="0.2">
      <c r="B3083" s="8"/>
      <c r="C3083" s="8"/>
      <c r="D3083" s="8"/>
      <c r="E3083" s="8"/>
      <c r="F3083" s="8"/>
      <c r="G3083" s="8"/>
      <c r="H3083" s="8"/>
      <c r="I3083" s="8"/>
      <c r="J3083" s="8"/>
      <c r="K3083" s="8"/>
    </row>
    <row r="3084" spans="2:11" s="7" customFormat="1" x14ac:dyDescent="0.2">
      <c r="B3084" s="8"/>
      <c r="C3084" s="8"/>
      <c r="D3084" s="8"/>
      <c r="E3084" s="8"/>
      <c r="F3084" s="8"/>
      <c r="G3084" s="8"/>
      <c r="H3084" s="8"/>
      <c r="I3084" s="8"/>
      <c r="J3084" s="8"/>
      <c r="K3084" s="8"/>
    </row>
    <row r="3085" spans="2:11" s="7" customFormat="1" x14ac:dyDescent="0.2">
      <c r="B3085" s="8"/>
      <c r="C3085" s="8"/>
      <c r="D3085" s="8"/>
      <c r="E3085" s="8"/>
      <c r="F3085" s="8"/>
      <c r="G3085" s="8"/>
      <c r="H3085" s="8"/>
      <c r="I3085" s="8"/>
      <c r="J3085" s="8"/>
      <c r="K3085" s="8"/>
    </row>
    <row r="3086" spans="2:11" s="7" customFormat="1" x14ac:dyDescent="0.2">
      <c r="B3086" s="8"/>
      <c r="C3086" s="8"/>
      <c r="D3086" s="8"/>
      <c r="E3086" s="8"/>
      <c r="F3086" s="8"/>
      <c r="G3086" s="8"/>
      <c r="H3086" s="8"/>
      <c r="I3086" s="8"/>
      <c r="J3086" s="8"/>
      <c r="K3086" s="8"/>
    </row>
    <row r="3087" spans="2:11" s="7" customFormat="1" x14ac:dyDescent="0.2">
      <c r="B3087" s="8"/>
      <c r="C3087" s="8"/>
      <c r="D3087" s="8"/>
      <c r="E3087" s="8"/>
      <c r="F3087" s="8"/>
      <c r="G3087" s="8"/>
      <c r="H3087" s="8"/>
      <c r="I3087" s="8"/>
      <c r="J3087" s="8"/>
      <c r="K3087" s="8"/>
    </row>
    <row r="3088" spans="2:11" s="7" customFormat="1" x14ac:dyDescent="0.2">
      <c r="B3088" s="8"/>
      <c r="C3088" s="8"/>
      <c r="D3088" s="8"/>
      <c r="E3088" s="8"/>
      <c r="F3088" s="8"/>
      <c r="G3088" s="8"/>
      <c r="H3088" s="8"/>
      <c r="I3088" s="8"/>
      <c r="J3088" s="8"/>
      <c r="K3088" s="8"/>
    </row>
    <row r="3089" spans="2:11" s="7" customFormat="1" x14ac:dyDescent="0.2">
      <c r="B3089" s="8"/>
      <c r="C3089" s="8"/>
      <c r="D3089" s="8"/>
      <c r="E3089" s="8"/>
      <c r="F3089" s="8"/>
      <c r="G3089" s="8"/>
      <c r="H3089" s="8"/>
      <c r="I3089" s="8"/>
      <c r="J3089" s="8"/>
      <c r="K3089" s="8"/>
    </row>
    <row r="3090" spans="2:11" s="7" customFormat="1" x14ac:dyDescent="0.2">
      <c r="B3090" s="8"/>
      <c r="C3090" s="8"/>
      <c r="D3090" s="8"/>
      <c r="E3090" s="8"/>
      <c r="F3090" s="8"/>
      <c r="G3090" s="8"/>
      <c r="H3090" s="8"/>
      <c r="I3090" s="8"/>
      <c r="J3090" s="8"/>
      <c r="K3090" s="8"/>
    </row>
    <row r="3091" spans="2:11" s="7" customFormat="1" x14ac:dyDescent="0.2">
      <c r="B3091" s="8"/>
      <c r="C3091" s="8"/>
      <c r="D3091" s="8"/>
      <c r="E3091" s="8"/>
      <c r="F3091" s="8"/>
      <c r="G3091" s="8"/>
      <c r="H3091" s="8"/>
      <c r="I3091" s="8"/>
      <c r="J3091" s="8"/>
      <c r="K3091" s="8"/>
    </row>
    <row r="3092" spans="2:11" s="7" customFormat="1" x14ac:dyDescent="0.2">
      <c r="B3092" s="8"/>
      <c r="C3092" s="8"/>
      <c r="D3092" s="8"/>
      <c r="E3092" s="8"/>
      <c r="F3092" s="8"/>
      <c r="G3092" s="8"/>
      <c r="H3092" s="8"/>
      <c r="I3092" s="8"/>
      <c r="J3092" s="8"/>
      <c r="K3092" s="8"/>
    </row>
    <row r="3093" spans="2:11" s="7" customFormat="1" x14ac:dyDescent="0.2">
      <c r="B3093" s="8"/>
      <c r="C3093" s="8"/>
      <c r="D3093" s="8"/>
      <c r="E3093" s="8"/>
      <c r="F3093" s="8"/>
      <c r="G3093" s="8"/>
      <c r="H3093" s="8"/>
      <c r="I3093" s="8"/>
      <c r="J3093" s="8"/>
      <c r="K3093" s="8"/>
    </row>
    <row r="3094" spans="2:11" s="7" customFormat="1" x14ac:dyDescent="0.2">
      <c r="B3094" s="8"/>
      <c r="C3094" s="8"/>
      <c r="D3094" s="8"/>
      <c r="E3094" s="8"/>
      <c r="F3094" s="8"/>
      <c r="G3094" s="8"/>
      <c r="H3094" s="8"/>
      <c r="I3094" s="8"/>
      <c r="J3094" s="8"/>
      <c r="K3094" s="8"/>
    </row>
    <row r="3095" spans="2:11" s="7" customFormat="1" x14ac:dyDescent="0.2">
      <c r="B3095" s="8"/>
      <c r="C3095" s="8"/>
      <c r="D3095" s="8"/>
      <c r="E3095" s="8"/>
      <c r="F3095" s="8"/>
      <c r="G3095" s="8"/>
      <c r="H3095" s="8"/>
      <c r="I3095" s="8"/>
      <c r="J3095" s="8"/>
      <c r="K3095" s="8"/>
    </row>
    <row r="3096" spans="2:11" s="7" customFormat="1" x14ac:dyDescent="0.2">
      <c r="B3096" s="8"/>
      <c r="C3096" s="8"/>
      <c r="D3096" s="8"/>
      <c r="E3096" s="8"/>
      <c r="F3096" s="8"/>
      <c r="G3096" s="8"/>
      <c r="H3096" s="8"/>
      <c r="I3096" s="8"/>
      <c r="J3096" s="8"/>
      <c r="K3096" s="8"/>
    </row>
    <row r="3097" spans="2:11" s="7" customFormat="1" x14ac:dyDescent="0.2">
      <c r="B3097" s="8"/>
      <c r="C3097" s="8"/>
      <c r="D3097" s="8"/>
      <c r="E3097" s="8"/>
      <c r="F3097" s="8"/>
      <c r="G3097" s="8"/>
      <c r="H3097" s="8"/>
      <c r="I3097" s="8"/>
      <c r="J3097" s="8"/>
      <c r="K3097" s="8"/>
    </row>
    <row r="3098" spans="2:11" s="7" customFormat="1" x14ac:dyDescent="0.2">
      <c r="B3098" s="8"/>
      <c r="C3098" s="8"/>
      <c r="D3098" s="8"/>
      <c r="E3098" s="8"/>
      <c r="F3098" s="8"/>
      <c r="G3098" s="8"/>
      <c r="H3098" s="8"/>
      <c r="I3098" s="8"/>
      <c r="J3098" s="8"/>
      <c r="K3098" s="8"/>
    </row>
    <row r="3099" spans="2:11" s="7" customFormat="1" x14ac:dyDescent="0.2">
      <c r="B3099" s="8"/>
      <c r="C3099" s="8"/>
      <c r="D3099" s="8"/>
      <c r="E3099" s="8"/>
      <c r="F3099" s="8"/>
      <c r="G3099" s="8"/>
      <c r="H3099" s="8"/>
      <c r="I3099" s="8"/>
      <c r="J3099" s="8"/>
      <c r="K3099" s="8"/>
    </row>
    <row r="3100" spans="2:11" s="7" customFormat="1" x14ac:dyDescent="0.2">
      <c r="B3100" s="8"/>
      <c r="C3100" s="8"/>
      <c r="D3100" s="8"/>
      <c r="E3100" s="8"/>
      <c r="F3100" s="8"/>
      <c r="G3100" s="8"/>
      <c r="H3100" s="8"/>
      <c r="I3100" s="8"/>
      <c r="J3100" s="8"/>
      <c r="K3100" s="8"/>
    </row>
    <row r="3101" spans="2:11" s="7" customFormat="1" x14ac:dyDescent="0.2">
      <c r="B3101" s="8"/>
      <c r="C3101" s="8"/>
      <c r="D3101" s="8"/>
      <c r="E3101" s="8"/>
      <c r="F3101" s="8"/>
      <c r="G3101" s="8"/>
      <c r="H3101" s="8"/>
      <c r="I3101" s="8"/>
      <c r="J3101" s="8"/>
      <c r="K3101" s="8"/>
    </row>
    <row r="3102" spans="2:11" s="7" customFormat="1" x14ac:dyDescent="0.2">
      <c r="B3102" s="8"/>
      <c r="C3102" s="8"/>
      <c r="D3102" s="8"/>
      <c r="E3102" s="8"/>
      <c r="F3102" s="8"/>
      <c r="G3102" s="8"/>
      <c r="H3102" s="8"/>
      <c r="I3102" s="8"/>
      <c r="J3102" s="8"/>
      <c r="K3102" s="8"/>
    </row>
    <row r="3103" spans="2:11" s="7" customFormat="1" x14ac:dyDescent="0.2">
      <c r="B3103" s="8"/>
      <c r="C3103" s="8"/>
      <c r="D3103" s="8"/>
      <c r="E3103" s="8"/>
      <c r="F3103" s="8"/>
      <c r="G3103" s="8"/>
      <c r="H3103" s="8"/>
      <c r="I3103" s="8"/>
      <c r="J3103" s="8"/>
      <c r="K3103" s="8"/>
    </row>
    <row r="3104" spans="2:11" s="7" customFormat="1" x14ac:dyDescent="0.2">
      <c r="B3104" s="8"/>
      <c r="C3104" s="8"/>
      <c r="D3104" s="8"/>
      <c r="E3104" s="8"/>
      <c r="F3104" s="8"/>
      <c r="G3104" s="8"/>
      <c r="H3104" s="8"/>
      <c r="I3104" s="8"/>
      <c r="J3104" s="8"/>
      <c r="K3104" s="8"/>
    </row>
    <row r="3105" spans="2:11" s="7" customFormat="1" x14ac:dyDescent="0.2">
      <c r="B3105" s="8"/>
      <c r="C3105" s="8"/>
      <c r="D3105" s="8"/>
      <c r="E3105" s="8"/>
      <c r="F3105" s="8"/>
      <c r="G3105" s="8"/>
      <c r="H3105" s="8"/>
      <c r="I3105" s="8"/>
      <c r="J3105" s="8"/>
      <c r="K3105" s="8"/>
    </row>
    <row r="3106" spans="2:11" s="7" customFormat="1" x14ac:dyDescent="0.2">
      <c r="B3106" s="8"/>
      <c r="C3106" s="8"/>
      <c r="D3106" s="8"/>
      <c r="E3106" s="8"/>
      <c r="F3106" s="8"/>
      <c r="G3106" s="8"/>
      <c r="H3106" s="8"/>
      <c r="I3106" s="8"/>
      <c r="J3106" s="8"/>
      <c r="K3106" s="8"/>
    </row>
    <row r="3107" spans="2:11" s="7" customFormat="1" x14ac:dyDescent="0.2">
      <c r="B3107" s="8"/>
      <c r="C3107" s="8"/>
      <c r="D3107" s="8"/>
      <c r="E3107" s="8"/>
      <c r="F3107" s="8"/>
      <c r="G3107" s="8"/>
      <c r="H3107" s="8"/>
      <c r="I3107" s="8"/>
      <c r="J3107" s="8"/>
      <c r="K3107" s="8"/>
    </row>
    <row r="3108" spans="2:11" s="7" customFormat="1" x14ac:dyDescent="0.2">
      <c r="B3108" s="8"/>
      <c r="C3108" s="8"/>
      <c r="D3108" s="8"/>
      <c r="E3108" s="8"/>
      <c r="F3108" s="8"/>
      <c r="G3108" s="8"/>
      <c r="H3108" s="8"/>
      <c r="I3108" s="8"/>
      <c r="J3108" s="8"/>
      <c r="K3108" s="8"/>
    </row>
    <row r="3109" spans="2:11" s="7" customFormat="1" x14ac:dyDescent="0.2">
      <c r="B3109" s="8"/>
      <c r="C3109" s="8"/>
      <c r="D3109" s="8"/>
      <c r="E3109" s="8"/>
      <c r="F3109" s="8"/>
      <c r="G3109" s="8"/>
      <c r="H3109" s="8"/>
      <c r="I3109" s="8"/>
      <c r="J3109" s="8"/>
      <c r="K3109" s="8"/>
    </row>
    <row r="3110" spans="2:11" s="7" customFormat="1" x14ac:dyDescent="0.2">
      <c r="B3110" s="8"/>
      <c r="C3110" s="8"/>
      <c r="D3110" s="8"/>
      <c r="E3110" s="8"/>
      <c r="F3110" s="8"/>
      <c r="G3110" s="8"/>
      <c r="H3110" s="8"/>
      <c r="I3110" s="8"/>
      <c r="J3110" s="8"/>
      <c r="K3110" s="8"/>
    </row>
    <row r="3111" spans="2:11" s="7" customFormat="1" x14ac:dyDescent="0.2">
      <c r="B3111" s="8"/>
      <c r="C3111" s="8"/>
      <c r="D3111" s="8"/>
      <c r="E3111" s="8"/>
      <c r="F3111" s="8"/>
      <c r="G3111" s="8"/>
      <c r="H3111" s="8"/>
      <c r="I3111" s="8"/>
      <c r="J3111" s="8"/>
      <c r="K3111" s="8"/>
    </row>
    <row r="3112" spans="2:11" s="7" customFormat="1" x14ac:dyDescent="0.2">
      <c r="B3112" s="8"/>
      <c r="C3112" s="8"/>
      <c r="D3112" s="8"/>
      <c r="E3112" s="8"/>
      <c r="F3112" s="8"/>
      <c r="G3112" s="8"/>
      <c r="H3112" s="8"/>
      <c r="I3112" s="8"/>
      <c r="J3112" s="8"/>
      <c r="K3112" s="8"/>
    </row>
    <row r="3113" spans="2:11" s="7" customFormat="1" x14ac:dyDescent="0.2">
      <c r="B3113" s="8"/>
      <c r="C3113" s="8"/>
      <c r="D3113" s="8"/>
      <c r="E3113" s="8"/>
      <c r="F3113" s="8"/>
      <c r="G3113" s="8"/>
      <c r="H3113" s="8"/>
      <c r="I3113" s="8"/>
      <c r="J3113" s="8"/>
      <c r="K3113" s="8"/>
    </row>
    <row r="3114" spans="2:11" s="7" customFormat="1" x14ac:dyDescent="0.2">
      <c r="B3114" s="8"/>
      <c r="C3114" s="8"/>
      <c r="D3114" s="8"/>
      <c r="E3114" s="8"/>
      <c r="F3114" s="8"/>
      <c r="G3114" s="8"/>
      <c r="H3114" s="8"/>
      <c r="I3114" s="8"/>
      <c r="J3114" s="8"/>
      <c r="K3114" s="8"/>
    </row>
    <row r="3115" spans="2:11" s="7" customFormat="1" x14ac:dyDescent="0.2">
      <c r="B3115" s="8"/>
      <c r="C3115" s="8"/>
      <c r="D3115" s="8"/>
      <c r="E3115" s="8"/>
      <c r="F3115" s="8"/>
      <c r="G3115" s="8"/>
      <c r="H3115" s="8"/>
      <c r="I3115" s="8"/>
      <c r="J3115" s="8"/>
      <c r="K3115" s="8"/>
    </row>
    <row r="3116" spans="2:11" s="7" customFormat="1" x14ac:dyDescent="0.2">
      <c r="B3116" s="8"/>
      <c r="C3116" s="8"/>
      <c r="D3116" s="8"/>
      <c r="E3116" s="8"/>
      <c r="F3116" s="8"/>
      <c r="G3116" s="8"/>
      <c r="H3116" s="8"/>
      <c r="I3116" s="8"/>
      <c r="J3116" s="8"/>
      <c r="K3116" s="8"/>
    </row>
    <row r="3117" spans="2:11" s="7" customFormat="1" x14ac:dyDescent="0.2">
      <c r="B3117" s="8"/>
      <c r="C3117" s="8"/>
      <c r="D3117" s="8"/>
      <c r="E3117" s="8"/>
      <c r="F3117" s="8"/>
      <c r="G3117" s="8"/>
      <c r="H3117" s="8"/>
      <c r="I3117" s="8"/>
      <c r="J3117" s="8"/>
      <c r="K3117" s="8"/>
    </row>
    <row r="3118" spans="2:11" s="7" customFormat="1" x14ac:dyDescent="0.2">
      <c r="B3118" s="8"/>
      <c r="C3118" s="8"/>
      <c r="D3118" s="8"/>
      <c r="E3118" s="8"/>
      <c r="F3118" s="8"/>
      <c r="G3118" s="8"/>
      <c r="H3118" s="8"/>
      <c r="I3118" s="8"/>
      <c r="J3118" s="8"/>
      <c r="K3118" s="8"/>
    </row>
    <row r="3119" spans="2:11" s="7" customFormat="1" x14ac:dyDescent="0.2">
      <c r="B3119" s="8"/>
      <c r="C3119" s="8"/>
      <c r="D3119" s="8"/>
      <c r="E3119" s="8"/>
      <c r="F3119" s="8"/>
      <c r="G3119" s="8"/>
      <c r="H3119" s="8"/>
      <c r="I3119" s="8"/>
      <c r="J3119" s="8"/>
      <c r="K3119" s="8"/>
    </row>
    <row r="3120" spans="2:11" s="7" customFormat="1" x14ac:dyDescent="0.2">
      <c r="B3120" s="8"/>
      <c r="C3120" s="8"/>
      <c r="D3120" s="8"/>
      <c r="E3120" s="8"/>
      <c r="F3120" s="8"/>
      <c r="G3120" s="8"/>
      <c r="H3120" s="8"/>
      <c r="I3120" s="8"/>
      <c r="J3120" s="8"/>
      <c r="K3120" s="8"/>
    </row>
    <row r="3121" spans="2:11" s="7" customFormat="1" x14ac:dyDescent="0.2">
      <c r="B3121" s="8"/>
      <c r="C3121" s="8"/>
      <c r="D3121" s="8"/>
      <c r="E3121" s="8"/>
      <c r="F3121" s="8"/>
      <c r="G3121" s="8"/>
      <c r="H3121" s="8"/>
      <c r="I3121" s="8"/>
      <c r="J3121" s="8"/>
      <c r="K3121" s="8"/>
    </row>
    <row r="3122" spans="2:11" s="7" customFormat="1" x14ac:dyDescent="0.2">
      <c r="B3122" s="8"/>
      <c r="C3122" s="8"/>
      <c r="D3122" s="8"/>
      <c r="E3122" s="8"/>
      <c r="F3122" s="8"/>
      <c r="G3122" s="8"/>
      <c r="H3122" s="8"/>
      <c r="I3122" s="8"/>
      <c r="J3122" s="8"/>
      <c r="K3122" s="8"/>
    </row>
    <row r="3123" spans="2:11" s="7" customFormat="1" x14ac:dyDescent="0.2">
      <c r="B3123" s="8"/>
      <c r="C3123" s="8"/>
      <c r="D3123" s="8"/>
      <c r="E3123" s="8"/>
      <c r="F3123" s="8"/>
      <c r="G3123" s="8"/>
      <c r="H3123" s="8"/>
      <c r="I3123" s="8"/>
      <c r="J3123" s="8"/>
      <c r="K3123" s="8"/>
    </row>
    <row r="3124" spans="2:11" s="7" customFormat="1" x14ac:dyDescent="0.2">
      <c r="B3124" s="8"/>
      <c r="C3124" s="8"/>
      <c r="D3124" s="8"/>
      <c r="E3124" s="8"/>
      <c r="F3124" s="8"/>
      <c r="G3124" s="8"/>
      <c r="H3124" s="8"/>
      <c r="I3124" s="8"/>
      <c r="J3124" s="8"/>
      <c r="K3124" s="8"/>
    </row>
    <row r="3125" spans="2:11" s="7" customFormat="1" x14ac:dyDescent="0.2">
      <c r="B3125" s="8"/>
      <c r="C3125" s="8"/>
      <c r="D3125" s="8"/>
      <c r="E3125" s="8"/>
      <c r="F3125" s="8"/>
      <c r="G3125" s="8"/>
      <c r="H3125" s="8"/>
      <c r="I3125" s="8"/>
      <c r="J3125" s="8"/>
      <c r="K3125" s="8"/>
    </row>
    <row r="3126" spans="2:11" s="7" customFormat="1" x14ac:dyDescent="0.2">
      <c r="B3126" s="8"/>
      <c r="C3126" s="8"/>
      <c r="D3126" s="8"/>
      <c r="E3126" s="8"/>
      <c r="F3126" s="8"/>
      <c r="G3126" s="8"/>
      <c r="H3126" s="8"/>
      <c r="I3126" s="8"/>
      <c r="J3126" s="8"/>
      <c r="K3126" s="8"/>
    </row>
    <row r="3127" spans="2:11" s="7" customFormat="1" x14ac:dyDescent="0.2">
      <c r="B3127" s="8"/>
      <c r="C3127" s="8"/>
      <c r="D3127" s="8"/>
      <c r="E3127" s="8"/>
      <c r="F3127" s="8"/>
      <c r="G3127" s="8"/>
      <c r="H3127" s="8"/>
      <c r="I3127" s="8"/>
      <c r="J3127" s="8"/>
      <c r="K3127" s="8"/>
    </row>
    <row r="3128" spans="2:11" s="7" customFormat="1" x14ac:dyDescent="0.2">
      <c r="B3128" s="8"/>
      <c r="C3128" s="8"/>
      <c r="D3128" s="8"/>
      <c r="E3128" s="8"/>
      <c r="F3128" s="8"/>
      <c r="G3128" s="8"/>
      <c r="H3128" s="8"/>
      <c r="I3128" s="8"/>
      <c r="J3128" s="8"/>
      <c r="K3128" s="8"/>
    </row>
    <row r="3129" spans="2:11" s="7" customFormat="1" x14ac:dyDescent="0.2">
      <c r="B3129" s="8"/>
      <c r="C3129" s="8"/>
      <c r="D3129" s="8"/>
      <c r="E3129" s="8"/>
      <c r="F3129" s="8"/>
      <c r="G3129" s="8"/>
      <c r="H3129" s="8"/>
      <c r="I3129" s="8"/>
      <c r="J3129" s="8"/>
      <c r="K3129" s="8"/>
    </row>
    <row r="3130" spans="2:11" s="7" customFormat="1" x14ac:dyDescent="0.2">
      <c r="B3130" s="8"/>
      <c r="C3130" s="8"/>
      <c r="D3130" s="8"/>
      <c r="E3130" s="8"/>
      <c r="F3130" s="8"/>
      <c r="G3130" s="8"/>
      <c r="H3130" s="8"/>
      <c r="I3130" s="8"/>
      <c r="J3130" s="8"/>
      <c r="K3130" s="8"/>
    </row>
    <row r="3131" spans="2:11" s="7" customFormat="1" x14ac:dyDescent="0.2">
      <c r="B3131" s="8"/>
      <c r="C3131" s="8"/>
      <c r="D3131" s="8"/>
      <c r="E3131" s="8"/>
      <c r="F3131" s="8"/>
      <c r="G3131" s="8"/>
      <c r="H3131" s="8"/>
      <c r="I3131" s="8"/>
      <c r="J3131" s="8"/>
      <c r="K3131" s="8"/>
    </row>
    <row r="3132" spans="2:11" s="7" customFormat="1" x14ac:dyDescent="0.2">
      <c r="B3132" s="8"/>
      <c r="C3132" s="8"/>
      <c r="D3132" s="8"/>
      <c r="E3132" s="8"/>
      <c r="F3132" s="8"/>
      <c r="G3132" s="8"/>
      <c r="H3132" s="8"/>
      <c r="I3132" s="8"/>
      <c r="J3132" s="8"/>
      <c r="K3132" s="8"/>
    </row>
    <row r="3133" spans="2:11" s="7" customFormat="1" x14ac:dyDescent="0.2">
      <c r="B3133" s="8"/>
      <c r="C3133" s="8"/>
      <c r="D3133" s="8"/>
      <c r="E3133" s="8"/>
      <c r="F3133" s="8"/>
      <c r="G3133" s="8"/>
      <c r="H3133" s="8"/>
      <c r="I3133" s="8"/>
      <c r="J3133" s="8"/>
      <c r="K3133" s="8"/>
    </row>
    <row r="3134" spans="2:11" s="7" customFormat="1" x14ac:dyDescent="0.2">
      <c r="B3134" s="8"/>
      <c r="C3134" s="8"/>
      <c r="D3134" s="8"/>
      <c r="E3134" s="8"/>
      <c r="F3134" s="8"/>
      <c r="G3134" s="8"/>
      <c r="H3134" s="8"/>
      <c r="I3134" s="8"/>
      <c r="J3134" s="8"/>
      <c r="K3134" s="8"/>
    </row>
    <row r="3135" spans="2:11" s="7" customFormat="1" x14ac:dyDescent="0.2">
      <c r="B3135" s="8"/>
      <c r="C3135" s="8"/>
      <c r="D3135" s="8"/>
      <c r="E3135" s="8"/>
      <c r="F3135" s="8"/>
      <c r="G3135" s="8"/>
      <c r="H3135" s="8"/>
      <c r="I3135" s="8"/>
      <c r="J3135" s="8"/>
      <c r="K3135" s="8"/>
    </row>
    <row r="3136" spans="2:11" s="7" customFormat="1" x14ac:dyDescent="0.2">
      <c r="B3136" s="8"/>
      <c r="C3136" s="8"/>
      <c r="D3136" s="8"/>
      <c r="E3136" s="8"/>
      <c r="F3136" s="8"/>
      <c r="G3136" s="8"/>
      <c r="H3136" s="8"/>
      <c r="I3136" s="8"/>
      <c r="J3136" s="8"/>
      <c r="K3136" s="8"/>
    </row>
    <row r="3137" spans="2:11" s="7" customFormat="1" x14ac:dyDescent="0.2">
      <c r="B3137" s="8"/>
      <c r="C3137" s="8"/>
      <c r="D3137" s="8"/>
      <c r="E3137" s="8"/>
      <c r="F3137" s="8"/>
      <c r="G3137" s="8"/>
      <c r="H3137" s="8"/>
      <c r="I3137" s="8"/>
      <c r="J3137" s="8"/>
      <c r="K3137" s="8"/>
    </row>
    <row r="3138" spans="2:11" s="7" customFormat="1" x14ac:dyDescent="0.2">
      <c r="B3138" s="8"/>
      <c r="C3138" s="8"/>
      <c r="D3138" s="8"/>
      <c r="E3138" s="8"/>
      <c r="F3138" s="8"/>
      <c r="G3138" s="8"/>
      <c r="H3138" s="8"/>
      <c r="I3138" s="8"/>
      <c r="J3138" s="8"/>
      <c r="K3138" s="8"/>
    </row>
    <row r="3139" spans="2:11" s="7" customFormat="1" x14ac:dyDescent="0.2">
      <c r="B3139" s="8"/>
      <c r="C3139" s="8"/>
      <c r="D3139" s="8"/>
      <c r="E3139" s="8"/>
      <c r="F3139" s="8"/>
      <c r="G3139" s="8"/>
      <c r="H3139" s="8"/>
      <c r="I3139" s="8"/>
      <c r="J3139" s="8"/>
      <c r="K3139" s="8"/>
    </row>
    <row r="3140" spans="2:11" s="7" customFormat="1" x14ac:dyDescent="0.2">
      <c r="B3140" s="8"/>
      <c r="C3140" s="8"/>
      <c r="D3140" s="8"/>
      <c r="E3140" s="8"/>
      <c r="F3140" s="8"/>
      <c r="G3140" s="8"/>
      <c r="H3140" s="8"/>
      <c r="I3140" s="8"/>
      <c r="J3140" s="8"/>
      <c r="K3140" s="8"/>
    </row>
    <row r="3141" spans="2:11" s="7" customFormat="1" x14ac:dyDescent="0.2">
      <c r="B3141" s="8"/>
      <c r="C3141" s="8"/>
      <c r="D3141" s="8"/>
      <c r="E3141" s="8"/>
      <c r="F3141" s="8"/>
      <c r="G3141" s="8"/>
      <c r="H3141" s="8"/>
      <c r="I3141" s="8"/>
      <c r="J3141" s="8"/>
      <c r="K3141" s="8"/>
    </row>
    <row r="3142" spans="2:11" s="7" customFormat="1" x14ac:dyDescent="0.2">
      <c r="B3142" s="8"/>
      <c r="C3142" s="8"/>
      <c r="D3142" s="8"/>
      <c r="E3142" s="8"/>
      <c r="F3142" s="8"/>
      <c r="G3142" s="8"/>
      <c r="H3142" s="8"/>
      <c r="I3142" s="8"/>
      <c r="J3142" s="8"/>
      <c r="K3142" s="8"/>
    </row>
    <row r="3143" spans="2:11" s="7" customFormat="1" x14ac:dyDescent="0.2">
      <c r="B3143" s="8"/>
      <c r="C3143" s="8"/>
      <c r="D3143" s="8"/>
      <c r="E3143" s="8"/>
      <c r="F3143" s="8"/>
      <c r="G3143" s="8"/>
      <c r="H3143" s="8"/>
      <c r="I3143" s="8"/>
      <c r="J3143" s="8"/>
      <c r="K3143" s="8"/>
    </row>
    <row r="3144" spans="2:11" s="7" customFormat="1" x14ac:dyDescent="0.2">
      <c r="B3144" s="8"/>
      <c r="C3144" s="8"/>
      <c r="D3144" s="8"/>
      <c r="E3144" s="8"/>
      <c r="F3144" s="8"/>
      <c r="G3144" s="8"/>
      <c r="H3144" s="8"/>
      <c r="I3144" s="8"/>
      <c r="J3144" s="8"/>
      <c r="K3144" s="8"/>
    </row>
    <row r="3145" spans="2:11" s="7" customFormat="1" x14ac:dyDescent="0.2">
      <c r="B3145" s="8"/>
      <c r="C3145" s="8"/>
      <c r="D3145" s="8"/>
      <c r="E3145" s="8"/>
      <c r="F3145" s="8"/>
      <c r="G3145" s="8"/>
      <c r="H3145" s="8"/>
      <c r="I3145" s="8"/>
      <c r="J3145" s="8"/>
      <c r="K3145" s="8"/>
    </row>
    <row r="3146" spans="2:11" s="7" customFormat="1" x14ac:dyDescent="0.2">
      <c r="B3146" s="8"/>
      <c r="C3146" s="8"/>
      <c r="D3146" s="8"/>
      <c r="E3146" s="8"/>
      <c r="F3146" s="8"/>
      <c r="G3146" s="8"/>
      <c r="H3146" s="8"/>
      <c r="I3146" s="8"/>
      <c r="J3146" s="8"/>
      <c r="K3146" s="8"/>
    </row>
    <row r="3147" spans="2:11" s="7" customFormat="1" x14ac:dyDescent="0.2">
      <c r="B3147" s="8"/>
      <c r="C3147" s="8"/>
      <c r="D3147" s="8"/>
      <c r="E3147" s="8"/>
      <c r="F3147" s="8"/>
      <c r="G3147" s="8"/>
      <c r="H3147" s="8"/>
      <c r="I3147" s="8"/>
      <c r="J3147" s="8"/>
      <c r="K3147" s="8"/>
    </row>
    <row r="3148" spans="2:11" s="7" customFormat="1" x14ac:dyDescent="0.2">
      <c r="B3148" s="8"/>
      <c r="C3148" s="8"/>
      <c r="D3148" s="8"/>
      <c r="E3148" s="8"/>
      <c r="F3148" s="8"/>
      <c r="G3148" s="8"/>
      <c r="H3148" s="8"/>
      <c r="I3148" s="8"/>
      <c r="J3148" s="8"/>
      <c r="K3148" s="8"/>
    </row>
    <row r="3149" spans="2:11" s="7" customFormat="1" x14ac:dyDescent="0.2">
      <c r="B3149" s="8"/>
      <c r="C3149" s="8"/>
      <c r="D3149" s="8"/>
      <c r="E3149" s="8"/>
      <c r="F3149" s="8"/>
      <c r="G3149" s="8"/>
      <c r="H3149" s="8"/>
      <c r="I3149" s="8"/>
      <c r="J3149" s="8"/>
      <c r="K3149" s="8"/>
    </row>
    <row r="3150" spans="2:11" s="7" customFormat="1" x14ac:dyDescent="0.2">
      <c r="B3150" s="8"/>
      <c r="C3150" s="8"/>
      <c r="D3150" s="8"/>
      <c r="E3150" s="8"/>
      <c r="F3150" s="8"/>
      <c r="G3150" s="8"/>
      <c r="H3150" s="8"/>
      <c r="I3150" s="8"/>
      <c r="J3150" s="8"/>
      <c r="K3150" s="8"/>
    </row>
    <row r="3151" spans="2:11" s="7" customFormat="1" x14ac:dyDescent="0.2">
      <c r="B3151" s="8"/>
      <c r="C3151" s="8"/>
      <c r="D3151" s="8"/>
      <c r="E3151" s="8"/>
      <c r="F3151" s="8"/>
      <c r="G3151" s="8"/>
      <c r="H3151" s="8"/>
      <c r="I3151" s="8"/>
      <c r="J3151" s="8"/>
      <c r="K3151" s="8"/>
    </row>
    <row r="3152" spans="2:11" s="7" customFormat="1" x14ac:dyDescent="0.2">
      <c r="B3152" s="8"/>
      <c r="C3152" s="8"/>
      <c r="D3152" s="8"/>
      <c r="E3152" s="8"/>
      <c r="F3152" s="8"/>
      <c r="G3152" s="8"/>
      <c r="H3152" s="8"/>
      <c r="I3152" s="8"/>
      <c r="J3152" s="8"/>
      <c r="K3152" s="8"/>
    </row>
    <row r="3153" spans="2:11" s="7" customFormat="1" x14ac:dyDescent="0.2">
      <c r="B3153" s="8"/>
      <c r="C3153" s="8"/>
      <c r="D3153" s="8"/>
      <c r="E3153" s="8"/>
      <c r="F3153" s="8"/>
      <c r="G3153" s="8"/>
      <c r="H3153" s="8"/>
      <c r="I3153" s="8"/>
      <c r="J3153" s="8"/>
      <c r="K3153" s="8"/>
    </row>
    <row r="3154" spans="2:11" s="7" customFormat="1" x14ac:dyDescent="0.2">
      <c r="B3154" s="8"/>
      <c r="C3154" s="8"/>
      <c r="D3154" s="8"/>
      <c r="E3154" s="8"/>
      <c r="F3154" s="8"/>
      <c r="G3154" s="8"/>
      <c r="H3154" s="8"/>
      <c r="I3154" s="8"/>
      <c r="J3154" s="8"/>
      <c r="K3154" s="8"/>
    </row>
    <row r="3155" spans="2:11" s="7" customFormat="1" x14ac:dyDescent="0.2">
      <c r="B3155" s="8"/>
      <c r="C3155" s="8"/>
      <c r="D3155" s="8"/>
      <c r="E3155" s="8"/>
      <c r="F3155" s="8"/>
      <c r="G3155" s="8"/>
      <c r="H3155" s="8"/>
      <c r="I3155" s="8"/>
      <c r="J3155" s="8"/>
      <c r="K3155" s="8"/>
    </row>
    <row r="3156" spans="2:11" s="7" customFormat="1" x14ac:dyDescent="0.2">
      <c r="B3156" s="8"/>
      <c r="C3156" s="8"/>
      <c r="D3156" s="8"/>
      <c r="E3156" s="8"/>
      <c r="F3156" s="8"/>
      <c r="G3156" s="8"/>
      <c r="H3156" s="8"/>
      <c r="I3156" s="8"/>
      <c r="J3156" s="8"/>
      <c r="K3156" s="8"/>
    </row>
    <row r="3157" spans="2:11" s="7" customFormat="1" x14ac:dyDescent="0.2">
      <c r="B3157" s="8"/>
      <c r="C3157" s="8"/>
      <c r="D3157" s="8"/>
      <c r="E3157" s="8"/>
      <c r="F3157" s="8"/>
      <c r="G3157" s="8"/>
      <c r="H3157" s="8"/>
      <c r="I3157" s="8"/>
      <c r="J3157" s="8"/>
      <c r="K3157" s="8"/>
    </row>
    <row r="3158" spans="2:11" s="7" customFormat="1" x14ac:dyDescent="0.2">
      <c r="B3158" s="8"/>
      <c r="C3158" s="8"/>
      <c r="D3158" s="8"/>
      <c r="E3158" s="8"/>
      <c r="F3158" s="8"/>
      <c r="G3158" s="8"/>
      <c r="H3158" s="8"/>
      <c r="I3158" s="8"/>
      <c r="J3158" s="8"/>
      <c r="K3158" s="8"/>
    </row>
    <row r="3159" spans="2:11" s="7" customFormat="1" x14ac:dyDescent="0.2">
      <c r="B3159" s="8"/>
      <c r="C3159" s="8"/>
      <c r="D3159" s="8"/>
      <c r="E3159" s="8"/>
      <c r="F3159" s="8"/>
      <c r="G3159" s="8"/>
      <c r="H3159" s="8"/>
      <c r="I3159" s="8"/>
      <c r="J3159" s="8"/>
      <c r="K3159" s="8"/>
    </row>
    <row r="3160" spans="2:11" s="7" customFormat="1" x14ac:dyDescent="0.2">
      <c r="B3160" s="8"/>
      <c r="C3160" s="8"/>
      <c r="D3160" s="8"/>
      <c r="E3160" s="8"/>
      <c r="F3160" s="8"/>
      <c r="G3160" s="8"/>
      <c r="H3160" s="8"/>
      <c r="I3160" s="8"/>
      <c r="J3160" s="8"/>
      <c r="K3160" s="8"/>
    </row>
    <row r="3161" spans="2:11" s="7" customFormat="1" x14ac:dyDescent="0.2">
      <c r="B3161" s="8"/>
      <c r="C3161" s="8"/>
      <c r="D3161" s="8"/>
      <c r="E3161" s="8"/>
      <c r="F3161" s="8"/>
      <c r="G3161" s="8"/>
      <c r="H3161" s="8"/>
      <c r="I3161" s="8"/>
      <c r="J3161" s="8"/>
      <c r="K3161" s="8"/>
    </row>
    <row r="3162" spans="2:11" s="7" customFormat="1" x14ac:dyDescent="0.2">
      <c r="B3162" s="8"/>
      <c r="C3162" s="8"/>
      <c r="D3162" s="8"/>
      <c r="E3162" s="8"/>
      <c r="F3162" s="8"/>
      <c r="G3162" s="8"/>
      <c r="H3162" s="8"/>
      <c r="I3162" s="8"/>
      <c r="J3162" s="8"/>
      <c r="K3162" s="8"/>
    </row>
    <row r="3163" spans="2:11" s="7" customFormat="1" x14ac:dyDescent="0.2">
      <c r="B3163" s="8"/>
      <c r="C3163" s="8"/>
      <c r="D3163" s="8"/>
      <c r="E3163" s="8"/>
      <c r="F3163" s="8"/>
      <c r="G3163" s="8"/>
      <c r="H3163" s="8"/>
      <c r="I3163" s="8"/>
      <c r="J3163" s="8"/>
      <c r="K3163" s="8"/>
    </row>
    <row r="3164" spans="2:11" s="7" customFormat="1" x14ac:dyDescent="0.2">
      <c r="B3164" s="8"/>
      <c r="C3164" s="8"/>
      <c r="D3164" s="8"/>
      <c r="E3164" s="8"/>
      <c r="F3164" s="8"/>
      <c r="G3164" s="8"/>
      <c r="H3164" s="8"/>
      <c r="I3164" s="8"/>
      <c r="J3164" s="8"/>
      <c r="K3164" s="8"/>
    </row>
    <row r="3165" spans="2:11" s="7" customFormat="1" x14ac:dyDescent="0.2">
      <c r="B3165" s="8"/>
      <c r="C3165" s="8"/>
      <c r="D3165" s="8"/>
      <c r="E3165" s="8"/>
      <c r="F3165" s="8"/>
      <c r="G3165" s="8"/>
      <c r="H3165" s="8"/>
      <c r="I3165" s="8"/>
      <c r="J3165" s="8"/>
      <c r="K3165" s="8"/>
    </row>
    <row r="3166" spans="2:11" s="7" customFormat="1" x14ac:dyDescent="0.2">
      <c r="B3166" s="8"/>
      <c r="C3166" s="8"/>
      <c r="D3166" s="8"/>
      <c r="E3166" s="8"/>
      <c r="F3166" s="8"/>
      <c r="G3166" s="8"/>
      <c r="H3166" s="8"/>
      <c r="I3166" s="8"/>
      <c r="J3166" s="8"/>
      <c r="K3166" s="8"/>
    </row>
    <row r="3167" spans="2:11" s="7" customFormat="1" x14ac:dyDescent="0.2">
      <c r="B3167" s="8"/>
      <c r="C3167" s="8"/>
      <c r="D3167" s="8"/>
      <c r="E3167" s="8"/>
      <c r="F3167" s="8"/>
      <c r="G3167" s="8"/>
      <c r="H3167" s="8"/>
      <c r="I3167" s="8"/>
      <c r="J3167" s="8"/>
      <c r="K3167" s="8"/>
    </row>
    <row r="3168" spans="2:11" s="7" customFormat="1" x14ac:dyDescent="0.2">
      <c r="B3168" s="8"/>
      <c r="C3168" s="8"/>
      <c r="D3168" s="8"/>
      <c r="E3168" s="8"/>
      <c r="F3168" s="8"/>
      <c r="G3168" s="8"/>
      <c r="H3168" s="8"/>
      <c r="I3168" s="8"/>
      <c r="J3168" s="8"/>
      <c r="K3168" s="8"/>
    </row>
    <row r="3169" spans="2:11" s="7" customFormat="1" x14ac:dyDescent="0.2">
      <c r="B3169" s="8"/>
      <c r="C3169" s="8"/>
      <c r="D3169" s="8"/>
      <c r="E3169" s="8"/>
      <c r="F3169" s="8"/>
      <c r="G3169" s="8"/>
      <c r="H3169" s="8"/>
      <c r="I3169" s="8"/>
      <c r="J3169" s="8"/>
      <c r="K3169" s="8"/>
    </row>
    <row r="3170" spans="2:11" s="7" customFormat="1" x14ac:dyDescent="0.2">
      <c r="B3170" s="8"/>
      <c r="C3170" s="8"/>
      <c r="D3170" s="8"/>
      <c r="E3170" s="8"/>
      <c r="F3170" s="8"/>
      <c r="G3170" s="8"/>
      <c r="H3170" s="8"/>
      <c r="I3170" s="8"/>
      <c r="J3170" s="8"/>
      <c r="K3170" s="8"/>
    </row>
    <row r="3171" spans="2:11" s="7" customFormat="1" x14ac:dyDescent="0.2">
      <c r="B3171" s="8"/>
      <c r="C3171" s="8"/>
      <c r="D3171" s="8"/>
      <c r="E3171" s="8"/>
      <c r="F3171" s="8"/>
      <c r="G3171" s="8"/>
      <c r="H3171" s="8"/>
      <c r="I3171" s="8"/>
      <c r="J3171" s="8"/>
      <c r="K3171" s="8"/>
    </row>
    <row r="3172" spans="2:11" s="7" customFormat="1" x14ac:dyDescent="0.2">
      <c r="B3172" s="8"/>
      <c r="C3172" s="8"/>
      <c r="D3172" s="8"/>
      <c r="E3172" s="8"/>
      <c r="F3172" s="8"/>
      <c r="G3172" s="8"/>
      <c r="H3172" s="8"/>
      <c r="I3172" s="8"/>
      <c r="J3172" s="8"/>
      <c r="K3172" s="8"/>
    </row>
    <row r="3173" spans="2:11" s="7" customFormat="1" x14ac:dyDescent="0.2">
      <c r="B3173" s="8"/>
      <c r="C3173" s="8"/>
      <c r="D3173" s="8"/>
      <c r="E3173" s="8"/>
      <c r="F3173" s="8"/>
      <c r="G3173" s="8"/>
      <c r="H3173" s="8"/>
      <c r="I3173" s="8"/>
      <c r="J3173" s="8"/>
      <c r="K3173" s="8"/>
    </row>
    <row r="3174" spans="2:11" s="7" customFormat="1" x14ac:dyDescent="0.2">
      <c r="B3174" s="8"/>
      <c r="C3174" s="8"/>
      <c r="D3174" s="8"/>
      <c r="E3174" s="8"/>
      <c r="F3174" s="8"/>
      <c r="G3174" s="8"/>
      <c r="H3174" s="8"/>
      <c r="I3174" s="8"/>
      <c r="J3174" s="8"/>
      <c r="K3174" s="8"/>
    </row>
    <row r="3175" spans="2:11" s="7" customFormat="1" x14ac:dyDescent="0.2">
      <c r="B3175" s="8"/>
      <c r="C3175" s="8"/>
      <c r="D3175" s="8"/>
      <c r="E3175" s="8"/>
      <c r="F3175" s="8"/>
      <c r="G3175" s="8"/>
      <c r="H3175" s="8"/>
      <c r="I3175" s="8"/>
      <c r="J3175" s="8"/>
      <c r="K3175" s="8"/>
    </row>
    <row r="3176" spans="2:11" s="7" customFormat="1" x14ac:dyDescent="0.2">
      <c r="B3176" s="8"/>
      <c r="C3176" s="8"/>
      <c r="D3176" s="8"/>
      <c r="E3176" s="8"/>
      <c r="F3176" s="8"/>
      <c r="G3176" s="8"/>
      <c r="H3176" s="8"/>
      <c r="I3176" s="8"/>
      <c r="J3176" s="8"/>
      <c r="K3176" s="8"/>
    </row>
    <row r="3177" spans="2:11" s="7" customFormat="1" x14ac:dyDescent="0.2">
      <c r="B3177" s="8"/>
      <c r="C3177" s="8"/>
      <c r="D3177" s="8"/>
      <c r="E3177" s="8"/>
      <c r="F3177" s="8"/>
      <c r="G3177" s="8"/>
      <c r="H3177" s="8"/>
      <c r="I3177" s="8"/>
      <c r="J3177" s="8"/>
      <c r="K3177" s="8"/>
    </row>
    <row r="3178" spans="2:11" s="7" customFormat="1" x14ac:dyDescent="0.2">
      <c r="B3178" s="8"/>
      <c r="C3178" s="8"/>
      <c r="D3178" s="8"/>
      <c r="E3178" s="8"/>
      <c r="F3178" s="8"/>
      <c r="G3178" s="8"/>
      <c r="H3178" s="8"/>
      <c r="I3178" s="8"/>
      <c r="J3178" s="8"/>
      <c r="K3178" s="8"/>
    </row>
    <row r="3179" spans="2:11" s="7" customFormat="1" x14ac:dyDescent="0.2">
      <c r="B3179" s="8"/>
      <c r="C3179" s="8"/>
      <c r="D3179" s="8"/>
      <c r="E3179" s="8"/>
      <c r="F3179" s="8"/>
      <c r="G3179" s="8"/>
      <c r="H3179" s="8"/>
      <c r="I3179" s="8"/>
      <c r="J3179" s="8"/>
      <c r="K3179" s="8"/>
    </row>
    <row r="3180" spans="2:11" s="7" customFormat="1" x14ac:dyDescent="0.2">
      <c r="B3180" s="8"/>
      <c r="C3180" s="8"/>
      <c r="D3180" s="8"/>
      <c r="E3180" s="8"/>
      <c r="F3180" s="8"/>
      <c r="G3180" s="8"/>
      <c r="H3180" s="8"/>
      <c r="I3180" s="8"/>
      <c r="J3180" s="8"/>
      <c r="K3180" s="8"/>
    </row>
    <row r="3181" spans="2:11" s="7" customFormat="1" x14ac:dyDescent="0.2">
      <c r="B3181" s="8"/>
      <c r="C3181" s="8"/>
      <c r="D3181" s="8"/>
      <c r="E3181" s="8"/>
      <c r="F3181" s="8"/>
      <c r="G3181" s="8"/>
      <c r="H3181" s="8"/>
      <c r="I3181" s="8"/>
      <c r="J3181" s="8"/>
      <c r="K3181" s="8"/>
    </row>
    <row r="3182" spans="2:11" s="7" customFormat="1" x14ac:dyDescent="0.2">
      <c r="B3182" s="8"/>
      <c r="C3182" s="8"/>
      <c r="D3182" s="8"/>
      <c r="E3182" s="8"/>
      <c r="F3182" s="8"/>
      <c r="G3182" s="8"/>
      <c r="H3182" s="8"/>
      <c r="I3182" s="8"/>
      <c r="J3182" s="8"/>
      <c r="K3182" s="8"/>
    </row>
    <row r="3183" spans="2:11" s="7" customFormat="1" x14ac:dyDescent="0.2">
      <c r="B3183" s="8"/>
      <c r="C3183" s="8"/>
      <c r="D3183" s="8"/>
      <c r="E3183" s="8"/>
      <c r="F3183" s="8"/>
      <c r="G3183" s="8"/>
      <c r="H3183" s="8"/>
      <c r="I3183" s="8"/>
      <c r="J3183" s="8"/>
      <c r="K3183" s="8"/>
    </row>
    <row r="3184" spans="2:11" s="7" customFormat="1" x14ac:dyDescent="0.2">
      <c r="B3184" s="8"/>
      <c r="C3184" s="8"/>
      <c r="D3184" s="8"/>
      <c r="E3184" s="8"/>
      <c r="F3184" s="8"/>
      <c r="G3184" s="8"/>
      <c r="H3184" s="8"/>
      <c r="I3184" s="8"/>
      <c r="J3184" s="8"/>
      <c r="K3184" s="8"/>
    </row>
    <row r="3185" spans="2:11" s="7" customFormat="1" x14ac:dyDescent="0.2">
      <c r="B3185" s="8"/>
      <c r="C3185" s="8"/>
      <c r="D3185" s="8"/>
      <c r="E3185" s="8"/>
      <c r="F3185" s="8"/>
      <c r="G3185" s="8"/>
      <c r="H3185" s="8"/>
      <c r="I3185" s="8"/>
      <c r="J3185" s="8"/>
      <c r="K3185" s="8"/>
    </row>
    <row r="3186" spans="2:11" s="7" customFormat="1" x14ac:dyDescent="0.2">
      <c r="B3186" s="8"/>
      <c r="C3186" s="8"/>
      <c r="D3186" s="8"/>
      <c r="E3186" s="8"/>
      <c r="F3186" s="8"/>
      <c r="G3186" s="8"/>
      <c r="H3186" s="8"/>
      <c r="I3186" s="8"/>
      <c r="J3186" s="8"/>
      <c r="K3186" s="8"/>
    </row>
    <row r="3187" spans="2:11" s="7" customFormat="1" x14ac:dyDescent="0.2">
      <c r="B3187" s="8"/>
      <c r="C3187" s="8"/>
      <c r="D3187" s="8"/>
      <c r="E3187" s="8"/>
      <c r="F3187" s="8"/>
      <c r="G3187" s="8"/>
      <c r="H3187" s="8"/>
      <c r="I3187" s="8"/>
      <c r="J3187" s="8"/>
      <c r="K3187" s="8"/>
    </row>
    <row r="3188" spans="2:11" s="7" customFormat="1" x14ac:dyDescent="0.2">
      <c r="B3188" s="8"/>
      <c r="C3188" s="8"/>
      <c r="D3188" s="8"/>
      <c r="E3188" s="8"/>
      <c r="F3188" s="8"/>
      <c r="G3188" s="8"/>
      <c r="H3188" s="8"/>
      <c r="I3188" s="8"/>
      <c r="J3188" s="8"/>
      <c r="K3188" s="8"/>
    </row>
    <row r="3189" spans="2:11" s="7" customFormat="1" x14ac:dyDescent="0.2">
      <c r="B3189" s="8"/>
      <c r="C3189" s="8"/>
      <c r="D3189" s="8"/>
      <c r="E3189" s="8"/>
      <c r="F3189" s="8"/>
      <c r="G3189" s="8"/>
      <c r="H3189" s="8"/>
      <c r="I3189" s="8"/>
      <c r="J3189" s="8"/>
      <c r="K3189" s="8"/>
    </row>
    <row r="3190" spans="2:11" s="7" customFormat="1" x14ac:dyDescent="0.2">
      <c r="B3190" s="8"/>
      <c r="C3190" s="8"/>
      <c r="D3190" s="8"/>
      <c r="E3190" s="8"/>
      <c r="F3190" s="8"/>
      <c r="G3190" s="8"/>
      <c r="H3190" s="8"/>
      <c r="I3190" s="8"/>
      <c r="J3190" s="8"/>
      <c r="K3190" s="8"/>
    </row>
    <row r="3191" spans="2:11" s="7" customFormat="1" x14ac:dyDescent="0.2">
      <c r="B3191" s="8"/>
      <c r="C3191" s="8"/>
      <c r="D3191" s="8"/>
      <c r="E3191" s="8"/>
      <c r="F3191" s="8"/>
      <c r="G3191" s="8"/>
      <c r="H3191" s="8"/>
      <c r="I3191" s="8"/>
      <c r="J3191" s="8"/>
      <c r="K3191" s="8"/>
    </row>
    <row r="3192" spans="2:11" s="7" customFormat="1" x14ac:dyDescent="0.2">
      <c r="B3192" s="8"/>
      <c r="C3192" s="8"/>
      <c r="D3192" s="8"/>
      <c r="E3192" s="8"/>
      <c r="F3192" s="8"/>
      <c r="G3192" s="8"/>
      <c r="H3192" s="8"/>
      <c r="I3192" s="8"/>
      <c r="J3192" s="8"/>
      <c r="K3192" s="8"/>
    </row>
    <row r="3193" spans="2:11" s="7" customFormat="1" x14ac:dyDescent="0.2">
      <c r="B3193" s="8"/>
      <c r="C3193" s="8"/>
      <c r="D3193" s="8"/>
      <c r="E3193" s="8"/>
      <c r="F3193" s="8"/>
      <c r="G3193" s="8"/>
      <c r="H3193" s="8"/>
      <c r="I3193" s="8"/>
      <c r="J3193" s="8"/>
      <c r="K3193" s="8"/>
    </row>
    <row r="3194" spans="2:11" s="7" customFormat="1" x14ac:dyDescent="0.2">
      <c r="B3194" s="8"/>
      <c r="C3194" s="8"/>
      <c r="D3194" s="8"/>
      <c r="E3194" s="8"/>
      <c r="F3194" s="8"/>
      <c r="G3194" s="8"/>
      <c r="H3194" s="8"/>
      <c r="I3194" s="8"/>
      <c r="J3194" s="8"/>
      <c r="K3194" s="8"/>
    </row>
    <row r="3195" spans="2:11" s="7" customFormat="1" x14ac:dyDescent="0.2">
      <c r="B3195" s="8"/>
      <c r="C3195" s="8"/>
      <c r="D3195" s="8"/>
      <c r="E3195" s="8"/>
      <c r="F3195" s="8"/>
      <c r="G3195" s="8"/>
      <c r="H3195" s="8"/>
      <c r="I3195" s="8"/>
      <c r="J3195" s="8"/>
      <c r="K3195" s="8"/>
    </row>
    <row r="3196" spans="2:11" s="7" customFormat="1" x14ac:dyDescent="0.2">
      <c r="B3196" s="8"/>
      <c r="C3196" s="8"/>
      <c r="D3196" s="8"/>
      <c r="E3196" s="8"/>
      <c r="F3196" s="8"/>
      <c r="G3196" s="8"/>
      <c r="H3196" s="8"/>
      <c r="I3196" s="8"/>
      <c r="J3196" s="8"/>
      <c r="K3196" s="8"/>
    </row>
    <row r="3197" spans="2:11" s="7" customFormat="1" x14ac:dyDescent="0.2">
      <c r="B3197" s="8"/>
      <c r="C3197" s="8"/>
      <c r="D3197" s="8"/>
      <c r="E3197" s="8"/>
      <c r="F3197" s="8"/>
      <c r="G3197" s="8"/>
      <c r="H3197" s="8"/>
      <c r="I3197" s="8"/>
      <c r="J3197" s="8"/>
      <c r="K3197" s="8"/>
    </row>
    <row r="3198" spans="2:11" s="7" customFormat="1" x14ac:dyDescent="0.2">
      <c r="B3198" s="8"/>
      <c r="C3198" s="8"/>
      <c r="D3198" s="8"/>
      <c r="E3198" s="8"/>
      <c r="F3198" s="8"/>
      <c r="G3198" s="8"/>
      <c r="H3198" s="8"/>
      <c r="I3198" s="8"/>
      <c r="J3198" s="8"/>
      <c r="K3198" s="8"/>
    </row>
    <row r="3199" spans="2:11" s="7" customFormat="1" x14ac:dyDescent="0.2">
      <c r="B3199" s="8"/>
      <c r="C3199" s="8"/>
      <c r="D3199" s="8"/>
      <c r="E3199" s="8"/>
      <c r="F3199" s="8"/>
      <c r="G3199" s="8"/>
      <c r="H3199" s="8"/>
      <c r="I3199" s="8"/>
      <c r="J3199" s="8"/>
      <c r="K3199" s="8"/>
    </row>
    <row r="3200" spans="2:11" s="7" customFormat="1" x14ac:dyDescent="0.2">
      <c r="B3200" s="8"/>
      <c r="C3200" s="8"/>
      <c r="D3200" s="8"/>
      <c r="E3200" s="8"/>
      <c r="F3200" s="8"/>
      <c r="G3200" s="8"/>
      <c r="H3200" s="8"/>
      <c r="I3200" s="8"/>
      <c r="J3200" s="8"/>
      <c r="K3200" s="8"/>
    </row>
    <row r="3201" spans="2:11" s="7" customFormat="1" x14ac:dyDescent="0.2">
      <c r="B3201" s="8"/>
      <c r="C3201" s="8"/>
      <c r="D3201" s="8"/>
      <c r="E3201" s="8"/>
      <c r="F3201" s="8"/>
      <c r="G3201" s="8"/>
      <c r="H3201" s="8"/>
      <c r="I3201" s="8"/>
      <c r="J3201" s="8"/>
      <c r="K3201" s="8"/>
    </row>
    <row r="3202" spans="2:11" s="7" customFormat="1" x14ac:dyDescent="0.2">
      <c r="B3202" s="8"/>
      <c r="C3202" s="8"/>
      <c r="D3202" s="8"/>
      <c r="E3202" s="8"/>
      <c r="F3202" s="8"/>
      <c r="G3202" s="8"/>
      <c r="H3202" s="8"/>
      <c r="I3202" s="8"/>
      <c r="J3202" s="8"/>
      <c r="K3202" s="8"/>
    </row>
    <row r="3203" spans="2:11" s="7" customFormat="1" x14ac:dyDescent="0.2">
      <c r="B3203" s="8"/>
      <c r="C3203" s="8"/>
      <c r="D3203" s="8"/>
      <c r="E3203" s="8"/>
      <c r="F3203" s="8"/>
      <c r="G3203" s="8"/>
      <c r="H3203" s="8"/>
      <c r="I3203" s="8"/>
      <c r="J3203" s="8"/>
      <c r="K3203" s="8"/>
    </row>
    <row r="3204" spans="2:11" s="7" customFormat="1" x14ac:dyDescent="0.2">
      <c r="B3204" s="8"/>
      <c r="C3204" s="8"/>
      <c r="D3204" s="8"/>
      <c r="E3204" s="8"/>
      <c r="F3204" s="8"/>
      <c r="G3204" s="8"/>
      <c r="H3204" s="8"/>
      <c r="I3204" s="8"/>
      <c r="J3204" s="8"/>
      <c r="K3204" s="8"/>
    </row>
    <row r="3205" spans="2:11" s="7" customFormat="1" x14ac:dyDescent="0.2">
      <c r="B3205" s="8"/>
      <c r="C3205" s="8"/>
      <c r="D3205" s="8"/>
      <c r="E3205" s="8"/>
      <c r="F3205" s="8"/>
      <c r="G3205" s="8"/>
      <c r="H3205" s="8"/>
      <c r="I3205" s="8"/>
      <c r="J3205" s="8"/>
      <c r="K3205" s="8"/>
    </row>
    <row r="3206" spans="2:11" s="7" customFormat="1" x14ac:dyDescent="0.2">
      <c r="B3206" s="8"/>
      <c r="C3206" s="8"/>
      <c r="D3206" s="8"/>
      <c r="E3206" s="8"/>
      <c r="F3206" s="8"/>
      <c r="G3206" s="8"/>
      <c r="H3206" s="8"/>
      <c r="I3206" s="8"/>
      <c r="J3206" s="8"/>
      <c r="K3206" s="8"/>
    </row>
    <row r="3207" spans="2:11" s="7" customFormat="1" x14ac:dyDescent="0.2">
      <c r="B3207" s="8"/>
      <c r="C3207" s="8"/>
      <c r="D3207" s="8"/>
      <c r="E3207" s="8"/>
      <c r="F3207" s="8"/>
      <c r="G3207" s="8"/>
      <c r="H3207" s="8"/>
      <c r="I3207" s="8"/>
      <c r="J3207" s="8"/>
      <c r="K3207" s="8"/>
    </row>
    <row r="3208" spans="2:11" s="7" customFormat="1" x14ac:dyDescent="0.2">
      <c r="B3208" s="8"/>
      <c r="C3208" s="8"/>
      <c r="D3208" s="8"/>
      <c r="E3208" s="8"/>
      <c r="F3208" s="8"/>
      <c r="G3208" s="8"/>
      <c r="H3208" s="8"/>
      <c r="I3208" s="8"/>
      <c r="J3208" s="8"/>
      <c r="K3208" s="8"/>
    </row>
    <row r="3209" spans="2:11" s="7" customFormat="1" x14ac:dyDescent="0.2">
      <c r="B3209" s="8"/>
      <c r="C3209" s="8"/>
      <c r="D3209" s="8"/>
      <c r="E3209" s="8"/>
      <c r="F3209" s="8"/>
      <c r="G3209" s="8"/>
      <c r="H3209" s="8"/>
      <c r="I3209" s="8"/>
      <c r="J3209" s="8"/>
      <c r="K3209" s="8"/>
    </row>
    <row r="3210" spans="2:11" s="7" customFormat="1" x14ac:dyDescent="0.2">
      <c r="B3210" s="8"/>
      <c r="C3210" s="8"/>
      <c r="D3210" s="8"/>
      <c r="E3210" s="8"/>
      <c r="F3210" s="8"/>
      <c r="G3210" s="8"/>
      <c r="H3210" s="8"/>
      <c r="I3210" s="8"/>
      <c r="J3210" s="8"/>
      <c r="K3210" s="8"/>
    </row>
    <row r="3211" spans="2:11" s="7" customFormat="1" x14ac:dyDescent="0.2">
      <c r="B3211" s="8"/>
      <c r="C3211" s="8"/>
      <c r="D3211" s="8"/>
      <c r="E3211" s="8"/>
      <c r="F3211" s="8"/>
      <c r="G3211" s="8"/>
      <c r="H3211" s="8"/>
      <c r="I3211" s="8"/>
      <c r="J3211" s="8"/>
      <c r="K3211" s="8"/>
    </row>
    <row r="3212" spans="2:11" s="7" customFormat="1" x14ac:dyDescent="0.2">
      <c r="B3212" s="8"/>
      <c r="C3212" s="8"/>
      <c r="D3212" s="8"/>
      <c r="E3212" s="8"/>
      <c r="F3212" s="8"/>
      <c r="G3212" s="8"/>
      <c r="H3212" s="8"/>
      <c r="I3212" s="8"/>
      <c r="J3212" s="8"/>
      <c r="K3212" s="8"/>
    </row>
    <row r="3213" spans="2:11" s="7" customFormat="1" x14ac:dyDescent="0.2">
      <c r="B3213" s="8"/>
      <c r="C3213" s="8"/>
      <c r="D3213" s="8"/>
      <c r="E3213" s="8"/>
      <c r="F3213" s="8"/>
      <c r="G3213" s="8"/>
      <c r="H3213" s="8"/>
      <c r="I3213" s="8"/>
      <c r="J3213" s="8"/>
      <c r="K3213" s="8"/>
    </row>
    <row r="3214" spans="2:11" s="7" customFormat="1" x14ac:dyDescent="0.2">
      <c r="B3214" s="8"/>
      <c r="C3214" s="8"/>
      <c r="D3214" s="8"/>
      <c r="E3214" s="8"/>
      <c r="F3214" s="8"/>
      <c r="G3214" s="8"/>
      <c r="H3214" s="8"/>
      <c r="I3214" s="8"/>
      <c r="J3214" s="8"/>
      <c r="K3214" s="8"/>
    </row>
    <row r="3215" spans="2:11" s="7" customFormat="1" x14ac:dyDescent="0.2">
      <c r="B3215" s="8"/>
      <c r="C3215" s="8"/>
      <c r="D3215" s="8"/>
      <c r="E3215" s="8"/>
      <c r="F3215" s="8"/>
      <c r="G3215" s="8"/>
      <c r="H3215" s="8"/>
      <c r="I3215" s="8"/>
      <c r="J3215" s="8"/>
      <c r="K3215" s="8"/>
    </row>
    <row r="3216" spans="2:11" s="7" customFormat="1" x14ac:dyDescent="0.2">
      <c r="B3216" s="8"/>
      <c r="C3216" s="8"/>
      <c r="D3216" s="8"/>
      <c r="E3216" s="8"/>
      <c r="F3216" s="8"/>
      <c r="G3216" s="8"/>
      <c r="H3216" s="8"/>
      <c r="I3216" s="8"/>
      <c r="J3216" s="8"/>
      <c r="K3216" s="8"/>
    </row>
    <row r="3217" spans="2:11" s="7" customFormat="1" x14ac:dyDescent="0.2">
      <c r="B3217" s="8"/>
      <c r="C3217" s="8"/>
      <c r="D3217" s="8"/>
      <c r="E3217" s="8"/>
      <c r="F3217" s="8"/>
      <c r="G3217" s="8"/>
      <c r="H3217" s="8"/>
      <c r="I3217" s="8"/>
      <c r="J3217" s="8"/>
      <c r="K3217" s="8"/>
    </row>
    <row r="3218" spans="2:11" s="7" customFormat="1" x14ac:dyDescent="0.2">
      <c r="B3218" s="8"/>
      <c r="C3218" s="8"/>
      <c r="D3218" s="8"/>
      <c r="E3218" s="8"/>
      <c r="F3218" s="8"/>
      <c r="G3218" s="8"/>
      <c r="H3218" s="8"/>
      <c r="I3218" s="8"/>
      <c r="J3218" s="8"/>
      <c r="K3218" s="8"/>
    </row>
    <row r="3219" spans="2:11" s="7" customFormat="1" x14ac:dyDescent="0.2">
      <c r="B3219" s="8"/>
      <c r="C3219" s="8"/>
      <c r="D3219" s="8"/>
      <c r="E3219" s="8"/>
      <c r="F3219" s="8"/>
      <c r="G3219" s="8"/>
      <c r="H3219" s="8"/>
      <c r="I3219" s="8"/>
      <c r="J3219" s="8"/>
      <c r="K3219" s="8"/>
    </row>
    <row r="3220" spans="2:11" s="7" customFormat="1" x14ac:dyDescent="0.2">
      <c r="B3220" s="8"/>
      <c r="C3220" s="8"/>
      <c r="D3220" s="8"/>
      <c r="E3220" s="8"/>
      <c r="F3220" s="8"/>
      <c r="G3220" s="8"/>
      <c r="H3220" s="8"/>
      <c r="I3220" s="8"/>
      <c r="J3220" s="8"/>
      <c r="K3220" s="8"/>
    </row>
    <row r="3221" spans="2:11" s="7" customFormat="1" x14ac:dyDescent="0.2">
      <c r="B3221" s="8"/>
      <c r="C3221" s="8"/>
      <c r="D3221" s="8"/>
      <c r="E3221" s="8"/>
      <c r="F3221" s="8"/>
      <c r="G3221" s="8"/>
      <c r="H3221" s="8"/>
      <c r="I3221" s="8"/>
      <c r="J3221" s="8"/>
      <c r="K3221" s="8"/>
    </row>
    <row r="3222" spans="2:11" s="7" customFormat="1" x14ac:dyDescent="0.2">
      <c r="B3222" s="8"/>
      <c r="C3222" s="8"/>
      <c r="D3222" s="8"/>
      <c r="E3222" s="8"/>
      <c r="F3222" s="8"/>
      <c r="G3222" s="8"/>
      <c r="H3222" s="8"/>
      <c r="I3222" s="8"/>
      <c r="J3222" s="8"/>
      <c r="K3222" s="8"/>
    </row>
    <row r="3223" spans="2:11" s="7" customFormat="1" x14ac:dyDescent="0.2">
      <c r="B3223" s="8"/>
      <c r="C3223" s="8"/>
      <c r="D3223" s="8"/>
      <c r="E3223" s="8"/>
      <c r="F3223" s="8"/>
      <c r="G3223" s="8"/>
      <c r="H3223" s="8"/>
      <c r="I3223" s="8"/>
      <c r="J3223" s="8"/>
      <c r="K3223" s="8"/>
    </row>
    <row r="3224" spans="2:11" s="7" customFormat="1" x14ac:dyDescent="0.2">
      <c r="B3224" s="8"/>
      <c r="C3224" s="8"/>
      <c r="D3224" s="8"/>
      <c r="E3224" s="8"/>
      <c r="F3224" s="8"/>
      <c r="G3224" s="8"/>
      <c r="H3224" s="8"/>
      <c r="I3224" s="8"/>
      <c r="J3224" s="8"/>
      <c r="K3224" s="8"/>
    </row>
    <row r="3225" spans="2:11" s="7" customFormat="1" x14ac:dyDescent="0.2">
      <c r="B3225" s="8"/>
      <c r="C3225" s="8"/>
      <c r="D3225" s="8"/>
      <c r="E3225" s="8"/>
      <c r="F3225" s="8"/>
      <c r="G3225" s="8"/>
      <c r="H3225" s="8"/>
      <c r="I3225" s="8"/>
      <c r="J3225" s="8"/>
      <c r="K3225" s="8"/>
    </row>
    <row r="3226" spans="2:11" s="7" customFormat="1" x14ac:dyDescent="0.2">
      <c r="B3226" s="8"/>
      <c r="C3226" s="8"/>
      <c r="D3226" s="8"/>
      <c r="E3226" s="8"/>
      <c r="F3226" s="8"/>
      <c r="G3226" s="8"/>
      <c r="H3226" s="8"/>
      <c r="I3226" s="8"/>
      <c r="J3226" s="8"/>
      <c r="K3226" s="8"/>
    </row>
    <row r="3227" spans="2:11" s="7" customFormat="1" x14ac:dyDescent="0.2">
      <c r="B3227" s="8"/>
      <c r="C3227" s="8"/>
      <c r="D3227" s="8"/>
      <c r="E3227" s="8"/>
      <c r="F3227" s="8"/>
      <c r="G3227" s="8"/>
      <c r="H3227" s="8"/>
      <c r="I3227" s="8"/>
      <c r="J3227" s="8"/>
      <c r="K3227" s="8"/>
    </row>
    <row r="3228" spans="2:11" s="7" customFormat="1" x14ac:dyDescent="0.2">
      <c r="B3228" s="8"/>
      <c r="C3228" s="8"/>
      <c r="D3228" s="8"/>
      <c r="E3228" s="8"/>
      <c r="F3228" s="8"/>
      <c r="G3228" s="8"/>
      <c r="H3228" s="8"/>
      <c r="I3228" s="8"/>
      <c r="J3228" s="8"/>
      <c r="K3228" s="8"/>
    </row>
    <row r="3229" spans="2:11" s="7" customFormat="1" x14ac:dyDescent="0.2">
      <c r="B3229" s="8"/>
      <c r="C3229" s="8"/>
      <c r="D3229" s="8"/>
      <c r="E3229" s="8"/>
      <c r="F3229" s="8"/>
      <c r="G3229" s="8"/>
      <c r="H3229" s="8"/>
      <c r="I3229" s="8"/>
      <c r="J3229" s="8"/>
      <c r="K3229" s="8"/>
    </row>
    <row r="3230" spans="2:11" s="7" customFormat="1" x14ac:dyDescent="0.2">
      <c r="B3230" s="8"/>
      <c r="C3230" s="8"/>
      <c r="D3230" s="8"/>
      <c r="E3230" s="8"/>
      <c r="F3230" s="8"/>
      <c r="G3230" s="8"/>
      <c r="H3230" s="8"/>
      <c r="I3230" s="8"/>
      <c r="J3230" s="8"/>
      <c r="K3230" s="8"/>
    </row>
    <row r="3231" spans="2:11" s="7" customFormat="1" x14ac:dyDescent="0.2">
      <c r="B3231" s="8"/>
      <c r="C3231" s="8"/>
      <c r="D3231" s="8"/>
      <c r="E3231" s="8"/>
      <c r="F3231" s="8"/>
      <c r="G3231" s="8"/>
      <c r="H3231" s="8"/>
      <c r="I3231" s="8"/>
      <c r="J3231" s="8"/>
      <c r="K3231" s="8"/>
    </row>
    <row r="3232" spans="2:11" s="7" customFormat="1" x14ac:dyDescent="0.2">
      <c r="B3232" s="8"/>
      <c r="C3232" s="8"/>
      <c r="D3232" s="8"/>
      <c r="E3232" s="8"/>
      <c r="F3232" s="8"/>
      <c r="G3232" s="8"/>
      <c r="H3232" s="8"/>
      <c r="I3232" s="8"/>
      <c r="J3232" s="8"/>
      <c r="K3232" s="8"/>
    </row>
    <row r="3233" spans="2:11" s="7" customFormat="1" x14ac:dyDescent="0.2">
      <c r="B3233" s="8"/>
      <c r="C3233" s="8"/>
      <c r="D3233" s="8"/>
      <c r="E3233" s="8"/>
      <c r="F3233" s="8"/>
      <c r="G3233" s="8"/>
      <c r="H3233" s="8"/>
      <c r="I3233" s="8"/>
      <c r="J3233" s="8"/>
      <c r="K3233" s="8"/>
    </row>
    <row r="3234" spans="2:11" s="7" customFormat="1" x14ac:dyDescent="0.2">
      <c r="B3234" s="8"/>
      <c r="C3234" s="8"/>
      <c r="D3234" s="8"/>
      <c r="E3234" s="8"/>
      <c r="F3234" s="8"/>
      <c r="G3234" s="8"/>
      <c r="H3234" s="8"/>
      <c r="I3234" s="8"/>
      <c r="J3234" s="8"/>
      <c r="K3234" s="8"/>
    </row>
    <row r="3235" spans="2:11" s="7" customFormat="1" x14ac:dyDescent="0.2">
      <c r="B3235" s="8"/>
      <c r="C3235" s="8"/>
      <c r="D3235" s="8"/>
      <c r="E3235" s="8"/>
      <c r="F3235" s="8"/>
      <c r="G3235" s="8"/>
      <c r="H3235" s="8"/>
      <c r="I3235" s="8"/>
      <c r="J3235" s="8"/>
      <c r="K3235" s="8"/>
    </row>
    <row r="3236" spans="2:11" s="7" customFormat="1" x14ac:dyDescent="0.2">
      <c r="B3236" s="8"/>
      <c r="C3236" s="8"/>
      <c r="D3236" s="8"/>
      <c r="E3236" s="8"/>
      <c r="F3236" s="8"/>
      <c r="G3236" s="8"/>
      <c r="H3236" s="8"/>
      <c r="I3236" s="8"/>
      <c r="J3236" s="8"/>
      <c r="K3236" s="8"/>
    </row>
    <row r="3237" spans="2:11" s="7" customFormat="1" x14ac:dyDescent="0.2">
      <c r="B3237" s="8"/>
      <c r="C3237" s="8"/>
      <c r="D3237" s="8"/>
      <c r="E3237" s="8"/>
      <c r="F3237" s="8"/>
      <c r="G3237" s="8"/>
      <c r="H3237" s="8"/>
      <c r="I3237" s="8"/>
      <c r="J3237" s="8"/>
      <c r="K3237" s="8"/>
    </row>
    <row r="3238" spans="2:11" s="7" customFormat="1" x14ac:dyDescent="0.2">
      <c r="B3238" s="8"/>
      <c r="C3238" s="8"/>
      <c r="D3238" s="8"/>
      <c r="E3238" s="8"/>
      <c r="F3238" s="8"/>
      <c r="G3238" s="8"/>
      <c r="H3238" s="8"/>
      <c r="I3238" s="8"/>
      <c r="J3238" s="8"/>
      <c r="K3238" s="8"/>
    </row>
    <row r="3239" spans="2:11" s="7" customFormat="1" x14ac:dyDescent="0.2">
      <c r="B3239" s="8"/>
      <c r="C3239" s="8"/>
      <c r="D3239" s="8"/>
      <c r="E3239" s="8"/>
      <c r="F3239" s="8"/>
      <c r="G3239" s="8"/>
      <c r="H3239" s="8"/>
      <c r="I3239" s="8"/>
      <c r="J3239" s="8"/>
      <c r="K3239" s="8"/>
    </row>
    <row r="3240" spans="2:11" s="7" customFormat="1" x14ac:dyDescent="0.2">
      <c r="B3240" s="8"/>
      <c r="C3240" s="8"/>
      <c r="D3240" s="8"/>
      <c r="E3240" s="8"/>
      <c r="F3240" s="8"/>
      <c r="G3240" s="8"/>
      <c r="H3240" s="8"/>
      <c r="I3240" s="8"/>
      <c r="J3240" s="8"/>
      <c r="K3240" s="8"/>
    </row>
    <row r="3241" spans="2:11" s="7" customFormat="1" x14ac:dyDescent="0.2">
      <c r="B3241" s="8"/>
      <c r="C3241" s="8"/>
      <c r="D3241" s="8"/>
      <c r="E3241" s="8"/>
      <c r="F3241" s="8"/>
      <c r="G3241" s="8"/>
      <c r="H3241" s="8"/>
      <c r="I3241" s="8"/>
      <c r="J3241" s="8"/>
      <c r="K3241" s="8"/>
    </row>
    <row r="3242" spans="2:11" s="7" customFormat="1" x14ac:dyDescent="0.2">
      <c r="B3242" s="8"/>
      <c r="C3242" s="8"/>
      <c r="D3242" s="8"/>
      <c r="E3242" s="8"/>
      <c r="F3242" s="8"/>
      <c r="G3242" s="8"/>
      <c r="H3242" s="8"/>
      <c r="I3242" s="8"/>
      <c r="J3242" s="8"/>
      <c r="K3242" s="8"/>
    </row>
    <row r="3243" spans="2:11" s="7" customFormat="1" x14ac:dyDescent="0.2">
      <c r="B3243" s="8"/>
      <c r="C3243" s="8"/>
      <c r="D3243" s="8"/>
      <c r="E3243" s="8"/>
      <c r="F3243" s="8"/>
      <c r="G3243" s="8"/>
      <c r="H3243" s="8"/>
      <c r="I3243" s="8"/>
      <c r="J3243" s="8"/>
      <c r="K3243" s="8"/>
    </row>
    <row r="3244" spans="2:11" s="7" customFormat="1" x14ac:dyDescent="0.2">
      <c r="B3244" s="8"/>
      <c r="C3244" s="8"/>
      <c r="D3244" s="8"/>
      <c r="E3244" s="8"/>
      <c r="F3244" s="8"/>
      <c r="G3244" s="8"/>
      <c r="H3244" s="8"/>
      <c r="I3244" s="8"/>
      <c r="J3244" s="8"/>
      <c r="K3244" s="8"/>
    </row>
    <row r="3245" spans="2:11" s="7" customFormat="1" x14ac:dyDescent="0.2">
      <c r="B3245" s="8"/>
      <c r="C3245" s="8"/>
      <c r="D3245" s="8"/>
      <c r="E3245" s="8"/>
      <c r="F3245" s="8"/>
      <c r="G3245" s="8"/>
      <c r="H3245" s="8"/>
      <c r="I3245" s="8"/>
      <c r="J3245" s="8"/>
      <c r="K3245" s="8"/>
    </row>
    <row r="3246" spans="2:11" s="7" customFormat="1" x14ac:dyDescent="0.2">
      <c r="B3246" s="8"/>
      <c r="C3246" s="8"/>
      <c r="D3246" s="8"/>
      <c r="E3246" s="8"/>
      <c r="F3246" s="8"/>
      <c r="G3246" s="8"/>
      <c r="H3246" s="8"/>
      <c r="I3246" s="8"/>
      <c r="J3246" s="8"/>
      <c r="K3246" s="8"/>
    </row>
    <row r="3247" spans="2:11" s="7" customFormat="1" x14ac:dyDescent="0.2">
      <c r="B3247" s="8"/>
      <c r="C3247" s="8"/>
      <c r="D3247" s="8"/>
      <c r="E3247" s="8"/>
      <c r="F3247" s="8"/>
      <c r="G3247" s="8"/>
      <c r="H3247" s="8"/>
      <c r="I3247" s="8"/>
      <c r="J3247" s="8"/>
      <c r="K3247" s="8"/>
    </row>
    <row r="3248" spans="2:11" s="7" customFormat="1" x14ac:dyDescent="0.2">
      <c r="B3248" s="8"/>
      <c r="C3248" s="8"/>
      <c r="D3248" s="8"/>
      <c r="E3248" s="8"/>
      <c r="F3248" s="8"/>
      <c r="G3248" s="8"/>
      <c r="H3248" s="8"/>
      <c r="I3248" s="8"/>
      <c r="J3248" s="8"/>
      <c r="K3248" s="8"/>
    </row>
    <row r="3249" spans="2:11" s="7" customFormat="1" x14ac:dyDescent="0.2">
      <c r="B3249" s="8"/>
      <c r="C3249" s="8"/>
      <c r="D3249" s="8"/>
      <c r="E3249" s="8"/>
      <c r="F3249" s="8"/>
      <c r="G3249" s="8"/>
      <c r="H3249" s="8"/>
      <c r="I3249" s="8"/>
      <c r="J3249" s="8"/>
      <c r="K3249" s="8"/>
    </row>
    <row r="3250" spans="2:11" s="7" customFormat="1" x14ac:dyDescent="0.2">
      <c r="B3250" s="8"/>
      <c r="C3250" s="8"/>
      <c r="D3250" s="8"/>
      <c r="E3250" s="8"/>
      <c r="F3250" s="8"/>
      <c r="G3250" s="8"/>
      <c r="H3250" s="8"/>
      <c r="I3250" s="8"/>
      <c r="J3250" s="8"/>
      <c r="K3250" s="8"/>
    </row>
    <row r="3251" spans="2:11" s="7" customFormat="1" x14ac:dyDescent="0.2">
      <c r="B3251" s="8"/>
      <c r="C3251" s="8"/>
      <c r="D3251" s="8"/>
      <c r="E3251" s="8"/>
      <c r="F3251" s="8"/>
      <c r="G3251" s="8"/>
      <c r="H3251" s="8"/>
      <c r="I3251" s="8"/>
      <c r="J3251" s="8"/>
      <c r="K3251" s="8"/>
    </row>
    <row r="3252" spans="2:11" s="7" customFormat="1" x14ac:dyDescent="0.2">
      <c r="B3252" s="8"/>
      <c r="C3252" s="8"/>
      <c r="D3252" s="8"/>
      <c r="E3252" s="8"/>
      <c r="F3252" s="8"/>
      <c r="G3252" s="8"/>
      <c r="H3252" s="8"/>
      <c r="I3252" s="8"/>
      <c r="J3252" s="8"/>
      <c r="K3252" s="8"/>
    </row>
    <row r="3253" spans="2:11" s="7" customFormat="1" x14ac:dyDescent="0.2">
      <c r="B3253" s="8"/>
      <c r="C3253" s="8"/>
      <c r="D3253" s="8"/>
      <c r="E3253" s="8"/>
      <c r="F3253" s="8"/>
      <c r="G3253" s="8"/>
      <c r="H3253" s="8"/>
      <c r="I3253" s="8"/>
      <c r="J3253" s="8"/>
      <c r="K3253" s="8"/>
    </row>
    <row r="3254" spans="2:11" s="7" customFormat="1" x14ac:dyDescent="0.2">
      <c r="B3254" s="8"/>
      <c r="C3254" s="8"/>
      <c r="D3254" s="8"/>
      <c r="E3254" s="8"/>
      <c r="F3254" s="8"/>
      <c r="G3254" s="8"/>
      <c r="H3254" s="8"/>
      <c r="I3254" s="8"/>
      <c r="J3254" s="8"/>
      <c r="K3254" s="8"/>
    </row>
    <row r="3255" spans="2:11" s="7" customFormat="1" x14ac:dyDescent="0.2">
      <c r="B3255" s="8"/>
      <c r="C3255" s="8"/>
      <c r="D3255" s="8"/>
      <c r="E3255" s="8"/>
      <c r="F3255" s="8"/>
      <c r="G3255" s="8"/>
      <c r="H3255" s="8"/>
      <c r="I3255" s="8"/>
      <c r="J3255" s="8"/>
      <c r="K3255" s="8"/>
    </row>
    <row r="3256" spans="2:11" s="7" customFormat="1" x14ac:dyDescent="0.2">
      <c r="B3256" s="8"/>
      <c r="C3256" s="8"/>
      <c r="D3256" s="8"/>
      <c r="E3256" s="8"/>
      <c r="F3256" s="8"/>
      <c r="G3256" s="8"/>
      <c r="H3256" s="8"/>
      <c r="I3256" s="8"/>
      <c r="J3256" s="8"/>
      <c r="K3256" s="8"/>
    </row>
    <row r="3257" spans="2:11" s="7" customFormat="1" x14ac:dyDescent="0.2">
      <c r="B3257" s="8"/>
      <c r="C3257" s="8"/>
      <c r="D3257" s="8"/>
      <c r="E3257" s="8"/>
      <c r="F3257" s="8"/>
      <c r="G3257" s="8"/>
      <c r="H3257" s="8"/>
      <c r="I3257" s="8"/>
      <c r="J3257" s="8"/>
      <c r="K3257" s="8"/>
    </row>
    <row r="3258" spans="2:11" s="7" customFormat="1" x14ac:dyDescent="0.2">
      <c r="B3258" s="8"/>
      <c r="C3258" s="8"/>
      <c r="D3258" s="8"/>
      <c r="E3258" s="8"/>
      <c r="F3258" s="8"/>
      <c r="G3258" s="8"/>
      <c r="H3258" s="8"/>
      <c r="I3258" s="8"/>
      <c r="J3258" s="8"/>
      <c r="K3258" s="8"/>
    </row>
    <row r="3259" spans="2:11" s="7" customFormat="1" x14ac:dyDescent="0.2">
      <c r="B3259" s="8"/>
      <c r="C3259" s="8"/>
      <c r="D3259" s="8"/>
      <c r="E3259" s="8"/>
      <c r="F3259" s="8"/>
      <c r="G3259" s="8"/>
      <c r="H3259" s="8"/>
      <c r="I3259" s="8"/>
      <c r="J3259" s="8"/>
      <c r="K3259" s="8"/>
    </row>
    <row r="3260" spans="2:11" s="7" customFormat="1" x14ac:dyDescent="0.2">
      <c r="B3260" s="8"/>
      <c r="C3260" s="8"/>
      <c r="D3260" s="8"/>
      <c r="E3260" s="8"/>
      <c r="F3260" s="8"/>
      <c r="G3260" s="8"/>
      <c r="H3260" s="8"/>
      <c r="I3260" s="8"/>
      <c r="J3260" s="8"/>
      <c r="K3260" s="8"/>
    </row>
    <row r="3261" spans="2:11" s="7" customFormat="1" x14ac:dyDescent="0.2">
      <c r="B3261" s="8"/>
      <c r="C3261" s="8"/>
      <c r="D3261" s="8"/>
      <c r="E3261" s="8"/>
      <c r="F3261" s="8"/>
      <c r="G3261" s="8"/>
      <c r="H3261" s="8"/>
      <c r="I3261" s="8"/>
      <c r="J3261" s="8"/>
      <c r="K3261" s="8"/>
    </row>
    <row r="3262" spans="2:11" s="7" customFormat="1" x14ac:dyDescent="0.2">
      <c r="B3262" s="8"/>
      <c r="C3262" s="8"/>
      <c r="D3262" s="8"/>
      <c r="E3262" s="8"/>
      <c r="F3262" s="8"/>
      <c r="G3262" s="8"/>
      <c r="H3262" s="8"/>
      <c r="I3262" s="8"/>
      <c r="J3262" s="8"/>
      <c r="K3262" s="8"/>
    </row>
    <row r="3263" spans="2:11" s="7" customFormat="1" x14ac:dyDescent="0.2">
      <c r="B3263" s="8"/>
      <c r="C3263" s="8"/>
      <c r="D3263" s="8"/>
      <c r="E3263" s="8"/>
      <c r="F3263" s="8"/>
      <c r="G3263" s="8"/>
      <c r="H3263" s="8"/>
      <c r="I3263" s="8"/>
      <c r="J3263" s="8"/>
      <c r="K3263" s="8"/>
    </row>
    <row r="3264" spans="2:11" s="7" customFormat="1" x14ac:dyDescent="0.2">
      <c r="B3264" s="8"/>
      <c r="C3264" s="8"/>
      <c r="D3264" s="8"/>
      <c r="E3264" s="8"/>
      <c r="F3264" s="8"/>
      <c r="G3264" s="8"/>
      <c r="H3264" s="8"/>
      <c r="I3264" s="8"/>
      <c r="J3264" s="8"/>
      <c r="K3264" s="8"/>
    </row>
    <row r="3265" spans="2:11" s="7" customFormat="1" x14ac:dyDescent="0.2">
      <c r="B3265" s="8"/>
      <c r="C3265" s="8"/>
      <c r="D3265" s="8"/>
      <c r="E3265" s="8"/>
      <c r="F3265" s="8"/>
      <c r="G3265" s="8"/>
      <c r="H3265" s="8"/>
      <c r="I3265" s="8"/>
      <c r="J3265" s="8"/>
      <c r="K3265" s="8"/>
    </row>
    <row r="3266" spans="2:11" s="7" customFormat="1" x14ac:dyDescent="0.2">
      <c r="B3266" s="8"/>
      <c r="C3266" s="8"/>
      <c r="D3266" s="8"/>
      <c r="E3266" s="8"/>
      <c r="F3266" s="8"/>
      <c r="G3266" s="8"/>
      <c r="H3266" s="8"/>
      <c r="I3266" s="8"/>
      <c r="J3266" s="8"/>
      <c r="K3266" s="8"/>
    </row>
    <row r="3267" spans="2:11" s="7" customFormat="1" x14ac:dyDescent="0.2">
      <c r="B3267" s="8"/>
      <c r="C3267" s="8"/>
      <c r="D3267" s="8"/>
      <c r="E3267" s="8"/>
      <c r="F3267" s="8"/>
      <c r="G3267" s="8"/>
      <c r="H3267" s="8"/>
      <c r="I3267" s="8"/>
      <c r="J3267" s="8"/>
      <c r="K3267" s="8"/>
    </row>
    <row r="3268" spans="2:11" s="7" customFormat="1" x14ac:dyDescent="0.2">
      <c r="B3268" s="8"/>
      <c r="C3268" s="8"/>
      <c r="D3268" s="8"/>
      <c r="E3268" s="8"/>
      <c r="F3268" s="8"/>
      <c r="G3268" s="8"/>
      <c r="H3268" s="8"/>
      <c r="I3268" s="8"/>
      <c r="J3268" s="8"/>
      <c r="K3268" s="8"/>
    </row>
    <row r="3269" spans="2:11" s="7" customFormat="1" x14ac:dyDescent="0.2">
      <c r="B3269" s="8"/>
      <c r="C3269" s="8"/>
      <c r="D3269" s="8"/>
      <c r="E3269" s="8"/>
      <c r="F3269" s="8"/>
      <c r="G3269" s="8"/>
      <c r="H3269" s="8"/>
      <c r="I3269" s="8"/>
      <c r="J3269" s="8"/>
      <c r="K3269" s="8"/>
    </row>
    <row r="3270" spans="2:11" s="7" customFormat="1" x14ac:dyDescent="0.2">
      <c r="B3270" s="8"/>
      <c r="C3270" s="8"/>
      <c r="D3270" s="8"/>
      <c r="E3270" s="8"/>
      <c r="F3270" s="8"/>
      <c r="G3270" s="8"/>
      <c r="H3270" s="8"/>
      <c r="I3270" s="8"/>
      <c r="J3270" s="8"/>
      <c r="K3270" s="8"/>
    </row>
    <row r="3271" spans="2:11" s="7" customFormat="1" x14ac:dyDescent="0.2">
      <c r="B3271" s="8"/>
      <c r="C3271" s="8"/>
      <c r="D3271" s="8"/>
      <c r="E3271" s="8"/>
      <c r="F3271" s="8"/>
      <c r="G3271" s="8"/>
      <c r="H3271" s="8"/>
      <c r="I3271" s="8"/>
      <c r="J3271" s="8"/>
      <c r="K3271" s="8"/>
    </row>
    <row r="3272" spans="2:11" s="7" customFormat="1" x14ac:dyDescent="0.2">
      <c r="B3272" s="8"/>
      <c r="C3272" s="8"/>
      <c r="D3272" s="8"/>
      <c r="E3272" s="8"/>
      <c r="F3272" s="8"/>
      <c r="G3272" s="8"/>
      <c r="H3272" s="8"/>
      <c r="I3272" s="8"/>
      <c r="J3272" s="8"/>
      <c r="K3272" s="8"/>
    </row>
    <row r="3273" spans="2:11" s="7" customFormat="1" x14ac:dyDescent="0.2">
      <c r="B3273" s="8"/>
      <c r="C3273" s="8"/>
      <c r="D3273" s="8"/>
      <c r="E3273" s="8"/>
      <c r="F3273" s="8"/>
      <c r="G3273" s="8"/>
      <c r="H3273" s="8"/>
      <c r="I3273" s="8"/>
      <c r="J3273" s="8"/>
      <c r="K3273" s="8"/>
    </row>
    <row r="3274" spans="2:11" s="7" customFormat="1" x14ac:dyDescent="0.2">
      <c r="B3274" s="8"/>
      <c r="C3274" s="8"/>
      <c r="D3274" s="8"/>
      <c r="E3274" s="8"/>
      <c r="F3274" s="8"/>
      <c r="G3274" s="8"/>
      <c r="H3274" s="8"/>
      <c r="I3274" s="8"/>
      <c r="J3274" s="8"/>
      <c r="K3274" s="8"/>
    </row>
    <row r="3275" spans="2:11" s="7" customFormat="1" x14ac:dyDescent="0.2">
      <c r="B3275" s="8"/>
      <c r="C3275" s="8"/>
      <c r="D3275" s="8"/>
      <c r="E3275" s="8"/>
      <c r="F3275" s="8"/>
      <c r="G3275" s="8"/>
      <c r="H3275" s="8"/>
      <c r="I3275" s="8"/>
      <c r="J3275" s="8"/>
      <c r="K3275" s="8"/>
    </row>
    <row r="3276" spans="2:11" s="7" customFormat="1" x14ac:dyDescent="0.2">
      <c r="B3276" s="8"/>
      <c r="C3276" s="8"/>
      <c r="D3276" s="8"/>
      <c r="E3276" s="8"/>
      <c r="F3276" s="8"/>
      <c r="G3276" s="8"/>
      <c r="H3276" s="8"/>
      <c r="I3276" s="8"/>
      <c r="J3276" s="8"/>
      <c r="K3276" s="8"/>
    </row>
    <row r="3277" spans="2:11" s="7" customFormat="1" x14ac:dyDescent="0.2">
      <c r="B3277" s="8"/>
      <c r="C3277" s="8"/>
      <c r="D3277" s="8"/>
      <c r="E3277" s="8"/>
      <c r="F3277" s="8"/>
      <c r="G3277" s="8"/>
      <c r="H3277" s="8"/>
      <c r="I3277" s="8"/>
      <c r="J3277" s="8"/>
      <c r="K3277" s="8"/>
    </row>
    <row r="3278" spans="2:11" s="7" customFormat="1" x14ac:dyDescent="0.2">
      <c r="B3278" s="8"/>
      <c r="C3278" s="8"/>
      <c r="D3278" s="8"/>
      <c r="E3278" s="8"/>
      <c r="F3278" s="8"/>
      <c r="G3278" s="8"/>
      <c r="H3278" s="8"/>
      <c r="I3278" s="8"/>
      <c r="J3278" s="8"/>
      <c r="K3278" s="8"/>
    </row>
    <row r="3279" spans="2:11" s="7" customFormat="1" x14ac:dyDescent="0.2">
      <c r="B3279" s="8"/>
      <c r="C3279" s="8"/>
      <c r="D3279" s="8"/>
      <c r="E3279" s="8"/>
      <c r="F3279" s="8"/>
      <c r="G3279" s="8"/>
      <c r="H3279" s="8"/>
      <c r="I3279" s="8"/>
      <c r="J3279" s="8"/>
      <c r="K3279" s="8"/>
    </row>
    <row r="3280" spans="2:11" s="7" customFormat="1" x14ac:dyDescent="0.2">
      <c r="B3280" s="8"/>
      <c r="C3280" s="8"/>
      <c r="D3280" s="8"/>
      <c r="E3280" s="8"/>
      <c r="F3280" s="8"/>
      <c r="G3280" s="8"/>
      <c r="H3280" s="8"/>
      <c r="I3280" s="8"/>
      <c r="J3280" s="8"/>
      <c r="K3280" s="8"/>
    </row>
    <row r="3281" spans="2:11" s="7" customFormat="1" x14ac:dyDescent="0.2">
      <c r="B3281" s="8"/>
      <c r="C3281" s="8"/>
      <c r="D3281" s="8"/>
      <c r="E3281" s="8"/>
      <c r="F3281" s="8"/>
      <c r="G3281" s="8"/>
      <c r="H3281" s="8"/>
      <c r="I3281" s="8"/>
      <c r="J3281" s="8"/>
      <c r="K3281" s="8"/>
    </row>
    <row r="3282" spans="2:11" s="7" customFormat="1" x14ac:dyDescent="0.2">
      <c r="B3282" s="8"/>
      <c r="C3282" s="8"/>
      <c r="D3282" s="8"/>
      <c r="E3282" s="8"/>
      <c r="F3282" s="8"/>
      <c r="G3282" s="8"/>
      <c r="H3282" s="8"/>
      <c r="I3282" s="8"/>
      <c r="J3282" s="8"/>
      <c r="K3282" s="8"/>
    </row>
    <row r="3283" spans="2:11" s="7" customFormat="1" x14ac:dyDescent="0.2">
      <c r="B3283" s="8"/>
      <c r="C3283" s="8"/>
      <c r="D3283" s="8"/>
      <c r="E3283" s="8"/>
      <c r="F3283" s="8"/>
      <c r="G3283" s="8"/>
      <c r="H3283" s="8"/>
      <c r="I3283" s="8"/>
      <c r="J3283" s="8"/>
      <c r="K3283" s="8"/>
    </row>
    <row r="3284" spans="2:11" s="7" customFormat="1" x14ac:dyDescent="0.2">
      <c r="B3284" s="8"/>
      <c r="C3284" s="8"/>
      <c r="D3284" s="8"/>
      <c r="E3284" s="8"/>
      <c r="F3284" s="8"/>
      <c r="G3284" s="8"/>
      <c r="H3284" s="8"/>
      <c r="I3284" s="8"/>
      <c r="J3284" s="8"/>
      <c r="K3284" s="8"/>
    </row>
    <row r="3285" spans="2:11" s="7" customFormat="1" x14ac:dyDescent="0.2">
      <c r="B3285" s="8"/>
      <c r="C3285" s="8"/>
      <c r="D3285" s="8"/>
      <c r="E3285" s="8"/>
      <c r="F3285" s="8"/>
      <c r="G3285" s="8"/>
      <c r="H3285" s="8"/>
      <c r="I3285" s="8"/>
      <c r="J3285" s="8"/>
      <c r="K3285" s="8"/>
    </row>
    <row r="3286" spans="2:11" s="7" customFormat="1" x14ac:dyDescent="0.2">
      <c r="B3286" s="8"/>
      <c r="C3286" s="8"/>
      <c r="D3286" s="8"/>
      <c r="E3286" s="8"/>
      <c r="F3286" s="8"/>
      <c r="G3286" s="8"/>
      <c r="H3286" s="8"/>
      <c r="I3286" s="8"/>
      <c r="J3286" s="8"/>
      <c r="K3286" s="8"/>
    </row>
    <row r="3287" spans="2:11" s="7" customFormat="1" x14ac:dyDescent="0.2">
      <c r="B3287" s="8"/>
      <c r="C3287" s="8"/>
      <c r="D3287" s="8"/>
      <c r="E3287" s="8"/>
      <c r="F3287" s="8"/>
      <c r="G3287" s="8"/>
      <c r="H3287" s="8"/>
      <c r="I3287" s="8"/>
      <c r="J3287" s="8"/>
      <c r="K3287" s="8"/>
    </row>
    <row r="3288" spans="2:11" s="7" customFormat="1" x14ac:dyDescent="0.2">
      <c r="B3288" s="8"/>
      <c r="C3288" s="8"/>
      <c r="D3288" s="8"/>
      <c r="E3288" s="8"/>
      <c r="F3288" s="8"/>
      <c r="G3288" s="8"/>
      <c r="H3288" s="8"/>
      <c r="I3288" s="8"/>
      <c r="J3288" s="8"/>
      <c r="K3288" s="8"/>
    </row>
    <row r="3289" spans="2:11" s="7" customFormat="1" x14ac:dyDescent="0.2">
      <c r="B3289" s="8"/>
      <c r="C3289" s="8"/>
      <c r="D3289" s="8"/>
      <c r="E3289" s="8"/>
      <c r="F3289" s="8"/>
      <c r="G3289" s="8"/>
      <c r="H3289" s="8"/>
      <c r="I3289" s="8"/>
      <c r="J3289" s="8"/>
      <c r="K3289" s="8"/>
    </row>
    <row r="3290" spans="2:11" s="7" customFormat="1" x14ac:dyDescent="0.2">
      <c r="B3290" s="8"/>
      <c r="C3290" s="8"/>
      <c r="D3290" s="8"/>
      <c r="E3290" s="8"/>
      <c r="F3290" s="8"/>
      <c r="G3290" s="8"/>
      <c r="H3290" s="8"/>
      <c r="I3290" s="8"/>
      <c r="J3290" s="8"/>
      <c r="K3290" s="8"/>
    </row>
    <row r="3291" spans="2:11" s="7" customFormat="1" x14ac:dyDescent="0.2">
      <c r="B3291" s="8"/>
      <c r="C3291" s="8"/>
      <c r="D3291" s="8"/>
      <c r="E3291" s="8"/>
      <c r="F3291" s="8"/>
      <c r="G3291" s="8"/>
      <c r="H3291" s="8"/>
      <c r="I3291" s="8"/>
      <c r="J3291" s="8"/>
      <c r="K3291" s="8"/>
    </row>
    <row r="3292" spans="2:11" s="7" customFormat="1" x14ac:dyDescent="0.2">
      <c r="B3292" s="8"/>
      <c r="C3292" s="8"/>
      <c r="D3292" s="8"/>
      <c r="E3292" s="8"/>
      <c r="F3292" s="8"/>
      <c r="G3292" s="8"/>
      <c r="H3292" s="8"/>
      <c r="I3292" s="8"/>
      <c r="J3292" s="8"/>
      <c r="K3292" s="8"/>
    </row>
    <row r="3293" spans="2:11" s="7" customFormat="1" x14ac:dyDescent="0.2">
      <c r="B3293" s="8"/>
      <c r="C3293" s="8"/>
      <c r="D3293" s="8"/>
      <c r="E3293" s="8"/>
      <c r="F3293" s="8"/>
      <c r="G3293" s="8"/>
      <c r="H3293" s="8"/>
      <c r="I3293" s="8"/>
      <c r="J3293" s="8"/>
      <c r="K3293" s="8"/>
    </row>
    <row r="3294" spans="2:11" s="7" customFormat="1" x14ac:dyDescent="0.2">
      <c r="B3294" s="8"/>
      <c r="C3294" s="8"/>
      <c r="D3294" s="8"/>
      <c r="E3294" s="8"/>
      <c r="F3294" s="8"/>
      <c r="G3294" s="8"/>
      <c r="H3294" s="8"/>
      <c r="I3294" s="8"/>
      <c r="J3294" s="8"/>
      <c r="K3294" s="8"/>
    </row>
    <row r="3295" spans="2:11" s="7" customFormat="1" x14ac:dyDescent="0.2">
      <c r="B3295" s="8"/>
      <c r="C3295" s="8"/>
      <c r="D3295" s="8"/>
      <c r="E3295" s="8"/>
      <c r="F3295" s="8"/>
      <c r="G3295" s="8"/>
      <c r="H3295" s="8"/>
      <c r="I3295" s="8"/>
      <c r="J3295" s="8"/>
      <c r="K3295" s="8"/>
    </row>
    <row r="3296" spans="2:11" s="7" customFormat="1" x14ac:dyDescent="0.2">
      <c r="B3296" s="8"/>
      <c r="C3296" s="8"/>
      <c r="D3296" s="8"/>
      <c r="E3296" s="8"/>
      <c r="F3296" s="8"/>
      <c r="G3296" s="8"/>
      <c r="H3296" s="8"/>
      <c r="I3296" s="8"/>
      <c r="J3296" s="8"/>
      <c r="K3296" s="8"/>
    </row>
    <row r="3297" spans="2:11" s="7" customFormat="1" x14ac:dyDescent="0.2">
      <c r="B3297" s="8"/>
      <c r="C3297" s="8"/>
      <c r="D3297" s="8"/>
      <c r="E3297" s="8"/>
      <c r="F3297" s="8"/>
      <c r="G3297" s="8"/>
      <c r="H3297" s="8"/>
      <c r="I3297" s="8"/>
      <c r="J3297" s="8"/>
      <c r="K3297" s="8"/>
    </row>
    <row r="3298" spans="2:11" s="7" customFormat="1" x14ac:dyDescent="0.2">
      <c r="B3298" s="8"/>
      <c r="C3298" s="8"/>
      <c r="D3298" s="8"/>
      <c r="E3298" s="8"/>
      <c r="F3298" s="8"/>
      <c r="G3298" s="8"/>
      <c r="H3298" s="8"/>
      <c r="I3298" s="8"/>
      <c r="J3298" s="8"/>
      <c r="K3298" s="8"/>
    </row>
    <row r="3299" spans="2:11" s="7" customFormat="1" x14ac:dyDescent="0.2">
      <c r="B3299" s="8"/>
      <c r="C3299" s="8"/>
      <c r="D3299" s="8"/>
      <c r="E3299" s="8"/>
      <c r="F3299" s="8"/>
      <c r="G3299" s="8"/>
      <c r="H3299" s="8"/>
      <c r="I3299" s="8"/>
      <c r="J3299" s="8"/>
      <c r="K3299" s="8"/>
    </row>
    <row r="3300" spans="2:11" s="7" customFormat="1" x14ac:dyDescent="0.2">
      <c r="B3300" s="8"/>
      <c r="C3300" s="8"/>
      <c r="D3300" s="8"/>
      <c r="E3300" s="8"/>
      <c r="F3300" s="8"/>
      <c r="G3300" s="8"/>
      <c r="H3300" s="8"/>
      <c r="I3300" s="8"/>
      <c r="J3300" s="8"/>
      <c r="K3300" s="8"/>
    </row>
    <row r="3301" spans="2:11" s="7" customFormat="1" x14ac:dyDescent="0.2">
      <c r="B3301" s="8"/>
      <c r="C3301" s="8"/>
      <c r="D3301" s="8"/>
      <c r="E3301" s="8"/>
      <c r="F3301" s="8"/>
      <c r="G3301" s="8"/>
      <c r="H3301" s="8"/>
      <c r="I3301" s="8"/>
      <c r="J3301" s="8"/>
      <c r="K3301" s="8"/>
    </row>
    <row r="3302" spans="2:11" s="7" customFormat="1" x14ac:dyDescent="0.2">
      <c r="B3302" s="8"/>
      <c r="C3302" s="8"/>
      <c r="D3302" s="8"/>
      <c r="E3302" s="8"/>
      <c r="F3302" s="8"/>
      <c r="G3302" s="8"/>
      <c r="H3302" s="8"/>
      <c r="I3302" s="8"/>
      <c r="J3302" s="8"/>
      <c r="K3302" s="8"/>
    </row>
    <row r="3303" spans="2:11" s="7" customFormat="1" x14ac:dyDescent="0.2">
      <c r="B3303" s="8"/>
      <c r="C3303" s="8"/>
      <c r="D3303" s="8"/>
      <c r="E3303" s="8"/>
      <c r="F3303" s="8"/>
      <c r="G3303" s="8"/>
      <c r="H3303" s="8"/>
      <c r="I3303" s="8"/>
      <c r="J3303" s="8"/>
      <c r="K3303" s="8"/>
    </row>
    <row r="3304" spans="2:11" s="7" customFormat="1" x14ac:dyDescent="0.2">
      <c r="B3304" s="8"/>
      <c r="C3304" s="8"/>
      <c r="D3304" s="8"/>
      <c r="E3304" s="8"/>
      <c r="F3304" s="8"/>
      <c r="G3304" s="8"/>
      <c r="H3304" s="8"/>
      <c r="I3304" s="8"/>
      <c r="J3304" s="8"/>
      <c r="K3304" s="8"/>
    </row>
    <row r="3305" spans="2:11" s="7" customFormat="1" x14ac:dyDescent="0.2">
      <c r="B3305" s="8"/>
      <c r="C3305" s="8"/>
      <c r="D3305" s="8"/>
      <c r="E3305" s="8"/>
      <c r="F3305" s="8"/>
      <c r="G3305" s="8"/>
      <c r="H3305" s="8"/>
      <c r="I3305" s="8"/>
      <c r="J3305" s="8"/>
      <c r="K3305" s="8"/>
    </row>
    <row r="3306" spans="2:11" s="7" customFormat="1" x14ac:dyDescent="0.2">
      <c r="B3306" s="8"/>
      <c r="C3306" s="8"/>
      <c r="D3306" s="8"/>
      <c r="E3306" s="8"/>
      <c r="F3306" s="8"/>
      <c r="G3306" s="8"/>
      <c r="H3306" s="8"/>
      <c r="I3306" s="8"/>
      <c r="J3306" s="8"/>
      <c r="K3306" s="8"/>
    </row>
    <row r="3307" spans="2:11" s="7" customFormat="1" x14ac:dyDescent="0.2">
      <c r="B3307" s="8"/>
      <c r="C3307" s="8"/>
      <c r="D3307" s="8"/>
      <c r="E3307" s="8"/>
      <c r="F3307" s="8"/>
      <c r="G3307" s="8"/>
      <c r="H3307" s="8"/>
      <c r="I3307" s="8"/>
      <c r="J3307" s="8"/>
      <c r="K3307" s="8"/>
    </row>
    <row r="3308" spans="2:11" s="7" customFormat="1" x14ac:dyDescent="0.2">
      <c r="B3308" s="8"/>
      <c r="C3308" s="8"/>
      <c r="D3308" s="8"/>
      <c r="E3308" s="8"/>
      <c r="F3308" s="8"/>
      <c r="G3308" s="8"/>
      <c r="H3308" s="8"/>
      <c r="I3308" s="8"/>
      <c r="J3308" s="8"/>
      <c r="K3308" s="8"/>
    </row>
    <row r="3309" spans="2:11" s="7" customFormat="1" x14ac:dyDescent="0.2">
      <c r="B3309" s="8"/>
      <c r="C3309" s="8"/>
      <c r="D3309" s="8"/>
      <c r="E3309" s="8"/>
      <c r="F3309" s="8"/>
      <c r="G3309" s="8"/>
      <c r="H3309" s="8"/>
      <c r="I3309" s="8"/>
      <c r="J3309" s="8"/>
      <c r="K3309" s="8"/>
    </row>
    <row r="3310" spans="2:11" s="7" customFormat="1" x14ac:dyDescent="0.2">
      <c r="B3310" s="8"/>
      <c r="C3310" s="8"/>
      <c r="D3310" s="8"/>
      <c r="E3310" s="8"/>
      <c r="F3310" s="8"/>
      <c r="G3310" s="8"/>
      <c r="H3310" s="8"/>
      <c r="I3310" s="8"/>
      <c r="J3310" s="8"/>
      <c r="K3310" s="8"/>
    </row>
    <row r="3311" spans="2:11" s="7" customFormat="1" x14ac:dyDescent="0.2">
      <c r="B3311" s="8"/>
      <c r="C3311" s="8"/>
      <c r="D3311" s="8"/>
      <c r="E3311" s="8"/>
      <c r="F3311" s="8"/>
      <c r="G3311" s="8"/>
      <c r="H3311" s="8"/>
      <c r="I3311" s="8"/>
      <c r="J3311" s="8"/>
      <c r="K3311" s="8"/>
    </row>
    <row r="3312" spans="2:11" s="7" customFormat="1" x14ac:dyDescent="0.2">
      <c r="B3312" s="8"/>
      <c r="C3312" s="8"/>
      <c r="D3312" s="8"/>
      <c r="E3312" s="8"/>
      <c r="F3312" s="8"/>
      <c r="G3312" s="8"/>
      <c r="H3312" s="8"/>
      <c r="I3312" s="8"/>
      <c r="J3312" s="8"/>
      <c r="K3312" s="8"/>
    </row>
    <row r="3313" spans="2:11" s="7" customFormat="1" x14ac:dyDescent="0.2">
      <c r="B3313" s="8"/>
      <c r="C3313" s="8"/>
      <c r="D3313" s="8"/>
      <c r="E3313" s="8"/>
      <c r="F3313" s="8"/>
      <c r="G3313" s="8"/>
      <c r="H3313" s="8"/>
      <c r="I3313" s="8"/>
      <c r="J3313" s="8"/>
      <c r="K3313" s="8"/>
    </row>
    <row r="3314" spans="2:11" s="7" customFormat="1" x14ac:dyDescent="0.2">
      <c r="B3314" s="8"/>
      <c r="C3314" s="8"/>
      <c r="D3314" s="8"/>
      <c r="E3314" s="8"/>
      <c r="F3314" s="8"/>
      <c r="G3314" s="8"/>
      <c r="H3314" s="8"/>
      <c r="I3314" s="8"/>
      <c r="J3314" s="8"/>
      <c r="K3314" s="8"/>
    </row>
    <row r="3315" spans="2:11" s="7" customFormat="1" x14ac:dyDescent="0.2">
      <c r="B3315" s="8"/>
      <c r="C3315" s="8"/>
      <c r="D3315" s="8"/>
      <c r="E3315" s="8"/>
      <c r="F3315" s="8"/>
      <c r="G3315" s="8"/>
      <c r="H3315" s="8"/>
      <c r="I3315" s="8"/>
      <c r="J3315" s="8"/>
      <c r="K3315" s="8"/>
    </row>
    <row r="3316" spans="2:11" s="7" customFormat="1" x14ac:dyDescent="0.2">
      <c r="B3316" s="8"/>
      <c r="C3316" s="8"/>
      <c r="D3316" s="8"/>
      <c r="E3316" s="8"/>
      <c r="F3316" s="8"/>
      <c r="G3316" s="8"/>
      <c r="H3316" s="8"/>
      <c r="I3316" s="8"/>
      <c r="J3316" s="8"/>
      <c r="K3316" s="8"/>
    </row>
    <row r="3317" spans="2:11" s="7" customFormat="1" x14ac:dyDescent="0.2">
      <c r="B3317" s="8"/>
      <c r="C3317" s="8"/>
      <c r="D3317" s="8"/>
      <c r="E3317" s="8"/>
      <c r="F3317" s="8"/>
      <c r="G3317" s="8"/>
      <c r="H3317" s="8"/>
      <c r="I3317" s="8"/>
      <c r="J3317" s="8"/>
      <c r="K3317" s="8"/>
    </row>
    <row r="3318" spans="2:11" s="7" customFormat="1" x14ac:dyDescent="0.2">
      <c r="B3318" s="8"/>
      <c r="C3318" s="8"/>
      <c r="D3318" s="8"/>
      <c r="E3318" s="8"/>
      <c r="F3318" s="8"/>
      <c r="G3318" s="8"/>
      <c r="H3318" s="8"/>
      <c r="I3318" s="8"/>
      <c r="J3318" s="8"/>
      <c r="K3318" s="8"/>
    </row>
    <row r="3319" spans="2:11" s="7" customFormat="1" x14ac:dyDescent="0.2">
      <c r="B3319" s="8"/>
      <c r="C3319" s="8"/>
      <c r="D3319" s="8"/>
      <c r="E3319" s="8"/>
      <c r="F3319" s="8"/>
      <c r="G3319" s="8"/>
      <c r="H3319" s="8"/>
      <c r="I3319" s="8"/>
      <c r="J3319" s="8"/>
      <c r="K3319" s="8"/>
    </row>
    <row r="3320" spans="2:11" s="7" customFormat="1" x14ac:dyDescent="0.2">
      <c r="B3320" s="8"/>
      <c r="C3320" s="8"/>
      <c r="D3320" s="8"/>
      <c r="E3320" s="8"/>
      <c r="F3320" s="8"/>
      <c r="G3320" s="8"/>
      <c r="H3320" s="8"/>
      <c r="I3320" s="8"/>
      <c r="J3320" s="8"/>
      <c r="K3320" s="8"/>
    </row>
    <row r="3321" spans="2:11" s="7" customFormat="1" x14ac:dyDescent="0.2">
      <c r="B3321" s="8"/>
      <c r="C3321" s="8"/>
      <c r="D3321" s="8"/>
      <c r="E3321" s="8"/>
      <c r="F3321" s="8"/>
      <c r="G3321" s="8"/>
      <c r="H3321" s="8"/>
      <c r="I3321" s="8"/>
      <c r="J3321" s="8"/>
      <c r="K3321" s="8"/>
    </row>
    <row r="3322" spans="2:11" s="7" customFormat="1" x14ac:dyDescent="0.2">
      <c r="B3322" s="8"/>
      <c r="C3322" s="8"/>
      <c r="D3322" s="8"/>
      <c r="E3322" s="8"/>
      <c r="F3322" s="8"/>
      <c r="G3322" s="8"/>
      <c r="H3322" s="8"/>
      <c r="I3322" s="8"/>
      <c r="J3322" s="8"/>
      <c r="K3322" s="8"/>
    </row>
    <row r="3323" spans="2:11" s="7" customFormat="1" x14ac:dyDescent="0.2">
      <c r="B3323" s="8"/>
      <c r="C3323" s="8"/>
      <c r="D3323" s="8"/>
      <c r="E3323" s="8"/>
      <c r="F3323" s="8"/>
      <c r="G3323" s="8"/>
      <c r="H3323" s="8"/>
      <c r="I3323" s="8"/>
      <c r="J3323" s="8"/>
      <c r="K3323" s="8"/>
    </row>
    <row r="3324" spans="2:11" s="7" customFormat="1" x14ac:dyDescent="0.2">
      <c r="B3324" s="8"/>
      <c r="C3324" s="8"/>
      <c r="D3324" s="8"/>
      <c r="E3324" s="8"/>
      <c r="F3324" s="8"/>
      <c r="G3324" s="8"/>
      <c r="H3324" s="8"/>
      <c r="I3324" s="8"/>
      <c r="J3324" s="8"/>
      <c r="K3324" s="8"/>
    </row>
    <row r="3325" spans="2:11" s="7" customFormat="1" x14ac:dyDescent="0.2">
      <c r="B3325" s="8"/>
      <c r="C3325" s="8"/>
      <c r="D3325" s="8"/>
      <c r="E3325" s="8"/>
      <c r="F3325" s="8"/>
      <c r="G3325" s="8"/>
      <c r="H3325" s="8"/>
      <c r="I3325" s="8"/>
      <c r="J3325" s="8"/>
      <c r="K3325" s="8"/>
    </row>
    <row r="3326" spans="2:11" s="7" customFormat="1" x14ac:dyDescent="0.2">
      <c r="B3326" s="8"/>
      <c r="C3326" s="8"/>
      <c r="D3326" s="8"/>
      <c r="E3326" s="8"/>
      <c r="F3326" s="8"/>
      <c r="G3326" s="8"/>
      <c r="H3326" s="8"/>
      <c r="I3326" s="8"/>
      <c r="J3326" s="8"/>
      <c r="K3326" s="8"/>
    </row>
    <row r="3327" spans="2:11" s="7" customFormat="1" x14ac:dyDescent="0.2">
      <c r="B3327" s="8"/>
      <c r="C3327" s="8"/>
      <c r="D3327" s="8"/>
      <c r="E3327" s="8"/>
      <c r="F3327" s="8"/>
      <c r="G3327" s="8"/>
      <c r="H3327" s="8"/>
      <c r="I3327" s="8"/>
      <c r="J3327" s="8"/>
      <c r="K3327" s="8"/>
    </row>
    <row r="3328" spans="2:11" s="7" customFormat="1" x14ac:dyDescent="0.2">
      <c r="B3328" s="8"/>
      <c r="C3328" s="8"/>
      <c r="D3328" s="8"/>
      <c r="E3328" s="8"/>
      <c r="F3328" s="8"/>
      <c r="G3328" s="8"/>
      <c r="H3328" s="8"/>
      <c r="I3328" s="8"/>
      <c r="J3328" s="8"/>
      <c r="K3328" s="8"/>
    </row>
    <row r="3329" spans="2:11" s="7" customFormat="1" x14ac:dyDescent="0.2">
      <c r="B3329" s="8"/>
      <c r="C3329" s="8"/>
      <c r="D3329" s="8"/>
      <c r="E3329" s="8"/>
      <c r="F3329" s="8"/>
      <c r="G3329" s="8"/>
      <c r="H3329" s="8"/>
      <c r="I3329" s="8"/>
      <c r="J3329" s="8"/>
      <c r="K3329" s="8"/>
    </row>
    <row r="3330" spans="2:11" s="7" customFormat="1" x14ac:dyDescent="0.2">
      <c r="B3330" s="8"/>
      <c r="C3330" s="8"/>
      <c r="D3330" s="8"/>
      <c r="E3330" s="8"/>
      <c r="F3330" s="8"/>
      <c r="G3330" s="8"/>
      <c r="H3330" s="8"/>
      <c r="I3330" s="8"/>
      <c r="J3330" s="8"/>
      <c r="K3330" s="8"/>
    </row>
    <row r="3331" spans="2:11" s="7" customFormat="1" x14ac:dyDescent="0.2">
      <c r="B3331" s="8"/>
      <c r="C3331" s="8"/>
      <c r="D3331" s="8"/>
      <c r="E3331" s="8"/>
      <c r="F3331" s="8"/>
      <c r="G3331" s="8"/>
      <c r="H3331" s="8"/>
      <c r="I3331" s="8"/>
      <c r="J3331" s="8"/>
      <c r="K3331" s="8"/>
    </row>
    <row r="3332" spans="2:11" s="7" customFormat="1" x14ac:dyDescent="0.2">
      <c r="B3332" s="8"/>
      <c r="C3332" s="8"/>
      <c r="D3332" s="8"/>
      <c r="E3332" s="8"/>
      <c r="F3332" s="8"/>
      <c r="G3332" s="8"/>
      <c r="H3332" s="8"/>
      <c r="I3332" s="8"/>
      <c r="J3332" s="8"/>
      <c r="K3332" s="8"/>
    </row>
    <row r="3333" spans="2:11" s="7" customFormat="1" x14ac:dyDescent="0.2">
      <c r="B3333" s="8"/>
      <c r="C3333" s="8"/>
      <c r="D3333" s="8"/>
      <c r="E3333" s="8"/>
      <c r="F3333" s="8"/>
      <c r="G3333" s="8"/>
      <c r="H3333" s="8"/>
      <c r="I3333" s="8"/>
      <c r="J3333" s="8"/>
      <c r="K3333" s="8"/>
    </row>
    <row r="3334" spans="2:11" s="7" customFormat="1" x14ac:dyDescent="0.2">
      <c r="B3334" s="8"/>
      <c r="C3334" s="8"/>
      <c r="D3334" s="8"/>
      <c r="E3334" s="8"/>
      <c r="F3334" s="8"/>
      <c r="G3334" s="8"/>
      <c r="H3334" s="8"/>
      <c r="I3334" s="8"/>
      <c r="J3334" s="8"/>
      <c r="K3334" s="8"/>
    </row>
    <row r="3335" spans="2:11" s="7" customFormat="1" x14ac:dyDescent="0.2">
      <c r="B3335" s="8"/>
      <c r="C3335" s="8"/>
      <c r="D3335" s="8"/>
      <c r="E3335" s="8"/>
      <c r="F3335" s="8"/>
      <c r="G3335" s="8"/>
      <c r="H3335" s="8"/>
      <c r="I3335" s="8"/>
      <c r="J3335" s="8"/>
      <c r="K3335" s="8"/>
    </row>
    <row r="3336" spans="2:11" s="7" customFormat="1" x14ac:dyDescent="0.2">
      <c r="B3336" s="8"/>
      <c r="C3336" s="8"/>
      <c r="D3336" s="8"/>
      <c r="E3336" s="8"/>
      <c r="F3336" s="8"/>
      <c r="G3336" s="8"/>
      <c r="H3336" s="8"/>
      <c r="I3336" s="8"/>
      <c r="J3336" s="8"/>
      <c r="K3336" s="8"/>
    </row>
    <row r="3337" spans="2:11" s="7" customFormat="1" x14ac:dyDescent="0.2">
      <c r="B3337" s="8"/>
      <c r="C3337" s="8"/>
      <c r="D3337" s="8"/>
      <c r="E3337" s="8"/>
      <c r="F3337" s="8"/>
      <c r="G3337" s="8"/>
      <c r="H3337" s="8"/>
      <c r="I3337" s="8"/>
      <c r="J3337" s="8"/>
      <c r="K3337" s="8"/>
    </row>
    <row r="3338" spans="2:11" s="7" customFormat="1" x14ac:dyDescent="0.2">
      <c r="B3338" s="8"/>
      <c r="C3338" s="8"/>
      <c r="D3338" s="8"/>
      <c r="E3338" s="8"/>
      <c r="F3338" s="8"/>
      <c r="G3338" s="8"/>
      <c r="H3338" s="8"/>
      <c r="I3338" s="8"/>
      <c r="J3338" s="8"/>
      <c r="K3338" s="8"/>
    </row>
    <row r="3339" spans="2:11" s="7" customFormat="1" x14ac:dyDescent="0.2">
      <c r="B3339" s="8"/>
      <c r="C3339" s="8"/>
      <c r="D3339" s="8"/>
      <c r="E3339" s="8"/>
      <c r="F3339" s="8"/>
      <c r="G3339" s="8"/>
      <c r="H3339" s="8"/>
      <c r="I3339" s="8"/>
      <c r="J3339" s="8"/>
      <c r="K3339" s="8"/>
    </row>
    <row r="3340" spans="2:11" s="7" customFormat="1" x14ac:dyDescent="0.2">
      <c r="B3340" s="8"/>
      <c r="C3340" s="8"/>
      <c r="D3340" s="8"/>
      <c r="E3340" s="8"/>
      <c r="F3340" s="8"/>
      <c r="G3340" s="8"/>
      <c r="H3340" s="8"/>
      <c r="I3340" s="8"/>
      <c r="J3340" s="8"/>
      <c r="K3340" s="8"/>
    </row>
    <row r="3341" spans="2:11" s="7" customFormat="1" x14ac:dyDescent="0.2">
      <c r="B3341" s="8"/>
      <c r="C3341" s="8"/>
      <c r="D3341" s="8"/>
      <c r="E3341" s="8"/>
      <c r="F3341" s="8"/>
      <c r="G3341" s="8"/>
      <c r="H3341" s="8"/>
      <c r="I3341" s="8"/>
      <c r="J3341" s="8"/>
      <c r="K3341" s="8"/>
    </row>
    <row r="3342" spans="2:11" s="7" customFormat="1" x14ac:dyDescent="0.2">
      <c r="B3342" s="8"/>
      <c r="C3342" s="8"/>
      <c r="D3342" s="8"/>
      <c r="E3342" s="8"/>
      <c r="F3342" s="8"/>
      <c r="G3342" s="8"/>
      <c r="H3342" s="8"/>
      <c r="I3342" s="8"/>
      <c r="J3342" s="8"/>
      <c r="K3342" s="8"/>
    </row>
    <row r="3343" spans="2:11" s="7" customFormat="1" x14ac:dyDescent="0.2">
      <c r="B3343" s="8"/>
      <c r="C3343" s="8"/>
      <c r="D3343" s="8"/>
      <c r="E3343" s="8"/>
      <c r="F3343" s="8"/>
      <c r="G3343" s="8"/>
      <c r="H3343" s="8"/>
      <c r="I3343" s="8"/>
      <c r="J3343" s="8"/>
      <c r="K3343" s="8"/>
    </row>
    <row r="3344" spans="2:11" s="7" customFormat="1" x14ac:dyDescent="0.2">
      <c r="B3344" s="8"/>
      <c r="C3344" s="8"/>
      <c r="D3344" s="8"/>
      <c r="E3344" s="8"/>
      <c r="F3344" s="8"/>
      <c r="G3344" s="8"/>
      <c r="H3344" s="8"/>
      <c r="I3344" s="8"/>
      <c r="J3344" s="8"/>
      <c r="K3344" s="8"/>
    </row>
    <row r="3345" spans="2:11" s="7" customFormat="1" x14ac:dyDescent="0.2">
      <c r="B3345" s="8"/>
      <c r="C3345" s="8"/>
      <c r="D3345" s="8"/>
      <c r="E3345" s="8"/>
      <c r="F3345" s="8"/>
      <c r="G3345" s="8"/>
      <c r="H3345" s="8"/>
      <c r="I3345" s="8"/>
      <c r="J3345" s="8"/>
      <c r="K3345" s="8"/>
    </row>
    <row r="3346" spans="2:11" s="7" customFormat="1" x14ac:dyDescent="0.2">
      <c r="B3346" s="8"/>
      <c r="C3346" s="8"/>
      <c r="D3346" s="8"/>
      <c r="E3346" s="8"/>
      <c r="F3346" s="8"/>
      <c r="G3346" s="8"/>
      <c r="H3346" s="8"/>
      <c r="I3346" s="8"/>
      <c r="J3346" s="8"/>
      <c r="K3346" s="8"/>
    </row>
    <row r="3347" spans="2:11" s="7" customFormat="1" x14ac:dyDescent="0.2">
      <c r="B3347" s="8"/>
      <c r="C3347" s="8"/>
      <c r="D3347" s="8"/>
      <c r="E3347" s="8"/>
      <c r="F3347" s="8"/>
      <c r="G3347" s="8"/>
      <c r="H3347" s="8"/>
      <c r="I3347" s="8"/>
      <c r="J3347" s="8"/>
      <c r="K3347" s="8"/>
    </row>
    <row r="3348" spans="2:11" s="7" customFormat="1" x14ac:dyDescent="0.2">
      <c r="B3348" s="8"/>
      <c r="C3348" s="8"/>
      <c r="D3348" s="8"/>
      <c r="E3348" s="8"/>
      <c r="F3348" s="8"/>
      <c r="G3348" s="8"/>
      <c r="H3348" s="8"/>
      <c r="I3348" s="8"/>
      <c r="J3348" s="8"/>
      <c r="K3348" s="8"/>
    </row>
    <row r="3349" spans="2:11" s="7" customFormat="1" x14ac:dyDescent="0.2">
      <c r="B3349" s="8"/>
      <c r="C3349" s="8"/>
      <c r="D3349" s="8"/>
      <c r="E3349" s="8"/>
      <c r="F3349" s="8"/>
      <c r="G3349" s="8"/>
      <c r="H3349" s="8"/>
      <c r="I3349" s="8"/>
      <c r="J3349" s="8"/>
      <c r="K3349" s="8"/>
    </row>
    <row r="3350" spans="2:11" s="7" customFormat="1" x14ac:dyDescent="0.2">
      <c r="B3350" s="8"/>
      <c r="C3350" s="8"/>
      <c r="D3350" s="8"/>
      <c r="E3350" s="8"/>
      <c r="F3350" s="8"/>
      <c r="G3350" s="8"/>
      <c r="H3350" s="8"/>
      <c r="I3350" s="8"/>
      <c r="J3350" s="8"/>
      <c r="K3350" s="8"/>
    </row>
    <row r="3351" spans="2:11" s="7" customFormat="1" x14ac:dyDescent="0.2">
      <c r="B3351" s="8"/>
      <c r="C3351" s="8"/>
      <c r="D3351" s="8"/>
      <c r="E3351" s="8"/>
      <c r="F3351" s="8"/>
      <c r="G3351" s="8"/>
      <c r="H3351" s="8"/>
      <c r="I3351" s="8"/>
      <c r="J3351" s="8"/>
      <c r="K3351" s="8"/>
    </row>
    <row r="3352" spans="2:11" s="7" customFormat="1" x14ac:dyDescent="0.2">
      <c r="B3352" s="8"/>
      <c r="C3352" s="8"/>
      <c r="D3352" s="8"/>
      <c r="E3352" s="8"/>
      <c r="F3352" s="8"/>
      <c r="G3352" s="8"/>
      <c r="H3352" s="8"/>
      <c r="I3352" s="8"/>
      <c r="J3352" s="8"/>
      <c r="K3352" s="8"/>
    </row>
    <row r="3353" spans="2:11" s="7" customFormat="1" x14ac:dyDescent="0.2">
      <c r="B3353" s="8"/>
      <c r="C3353" s="8"/>
      <c r="D3353" s="8"/>
      <c r="E3353" s="8"/>
      <c r="F3353" s="8"/>
      <c r="G3353" s="8"/>
      <c r="H3353" s="8"/>
      <c r="I3353" s="8"/>
      <c r="J3353" s="8"/>
      <c r="K3353" s="8"/>
    </row>
    <row r="3354" spans="2:11" s="7" customFormat="1" x14ac:dyDescent="0.2">
      <c r="B3354" s="8"/>
      <c r="C3354" s="8"/>
      <c r="D3354" s="8"/>
      <c r="E3354" s="8"/>
      <c r="F3354" s="8"/>
      <c r="G3354" s="8"/>
      <c r="H3354" s="8"/>
      <c r="I3354" s="8"/>
      <c r="J3354" s="8"/>
      <c r="K3354" s="8"/>
    </row>
    <row r="3355" spans="2:11" s="7" customFormat="1" x14ac:dyDescent="0.2">
      <c r="B3355" s="8"/>
      <c r="C3355" s="8"/>
      <c r="D3355" s="8"/>
      <c r="E3355" s="8"/>
      <c r="F3355" s="8"/>
      <c r="G3355" s="8"/>
      <c r="H3355" s="8"/>
      <c r="I3355" s="8"/>
      <c r="J3355" s="8"/>
      <c r="K3355" s="8"/>
    </row>
    <row r="3356" spans="2:11" s="7" customFormat="1" x14ac:dyDescent="0.2">
      <c r="B3356" s="8"/>
      <c r="C3356" s="8"/>
      <c r="D3356" s="8"/>
      <c r="E3356" s="8"/>
      <c r="F3356" s="8"/>
      <c r="G3356" s="8"/>
      <c r="H3356" s="8"/>
      <c r="I3356" s="8"/>
      <c r="J3356" s="8"/>
      <c r="K3356" s="8"/>
    </row>
    <row r="3357" spans="2:11" s="7" customFormat="1" x14ac:dyDescent="0.2">
      <c r="B3357" s="8"/>
      <c r="C3357" s="8"/>
      <c r="D3357" s="8"/>
      <c r="E3357" s="8"/>
      <c r="F3357" s="8"/>
      <c r="G3357" s="8"/>
      <c r="H3357" s="8"/>
      <c r="I3357" s="8"/>
      <c r="J3357" s="8"/>
      <c r="K3357" s="8"/>
    </row>
    <row r="3358" spans="2:11" s="7" customFormat="1" x14ac:dyDescent="0.2">
      <c r="B3358" s="8"/>
      <c r="C3358" s="8"/>
      <c r="D3358" s="8"/>
      <c r="E3358" s="8"/>
      <c r="F3358" s="8"/>
      <c r="G3358" s="8"/>
      <c r="H3358" s="8"/>
      <c r="I3358" s="8"/>
      <c r="J3358" s="8"/>
      <c r="K3358" s="8"/>
    </row>
    <row r="3359" spans="2:11" s="7" customFormat="1" x14ac:dyDescent="0.2">
      <c r="B3359" s="8"/>
      <c r="C3359" s="8"/>
      <c r="D3359" s="8"/>
      <c r="E3359" s="8"/>
      <c r="F3359" s="8"/>
      <c r="G3359" s="8"/>
      <c r="H3359" s="8"/>
      <c r="I3359" s="8"/>
      <c r="J3359" s="8"/>
      <c r="K3359" s="8"/>
    </row>
    <row r="3360" spans="2:11" s="7" customFormat="1" x14ac:dyDescent="0.2">
      <c r="B3360" s="8"/>
      <c r="C3360" s="8"/>
      <c r="D3360" s="8"/>
      <c r="E3360" s="8"/>
      <c r="F3360" s="8"/>
      <c r="G3360" s="8"/>
      <c r="H3360" s="8"/>
      <c r="I3360" s="8"/>
      <c r="J3360" s="8"/>
      <c r="K3360" s="8"/>
    </row>
    <row r="3361" spans="2:11" s="7" customFormat="1" x14ac:dyDescent="0.2">
      <c r="B3361" s="8"/>
      <c r="C3361" s="8"/>
      <c r="D3361" s="8"/>
      <c r="E3361" s="8"/>
      <c r="F3361" s="8"/>
      <c r="G3361" s="8"/>
      <c r="H3361" s="8"/>
      <c r="I3361" s="8"/>
      <c r="J3361" s="8"/>
      <c r="K3361" s="8"/>
    </row>
    <row r="3362" spans="2:11" s="7" customFormat="1" x14ac:dyDescent="0.2">
      <c r="B3362" s="8"/>
      <c r="C3362" s="8"/>
      <c r="D3362" s="8"/>
      <c r="E3362" s="8"/>
      <c r="F3362" s="8"/>
      <c r="G3362" s="8"/>
      <c r="H3362" s="8"/>
      <c r="I3362" s="8"/>
      <c r="J3362" s="8"/>
      <c r="K3362" s="8"/>
    </row>
    <row r="3363" spans="2:11" s="7" customFormat="1" x14ac:dyDescent="0.2">
      <c r="B3363" s="8"/>
      <c r="C3363" s="8"/>
      <c r="D3363" s="8"/>
      <c r="E3363" s="8"/>
      <c r="F3363" s="8"/>
      <c r="G3363" s="8"/>
      <c r="H3363" s="8"/>
      <c r="I3363" s="8"/>
      <c r="J3363" s="8"/>
      <c r="K3363" s="8"/>
    </row>
    <row r="3364" spans="2:11" s="7" customFormat="1" x14ac:dyDescent="0.2">
      <c r="B3364" s="8"/>
      <c r="C3364" s="8"/>
      <c r="D3364" s="8"/>
      <c r="E3364" s="8"/>
      <c r="F3364" s="8"/>
      <c r="G3364" s="8"/>
      <c r="H3364" s="8"/>
      <c r="I3364" s="8"/>
      <c r="J3364" s="8"/>
      <c r="K3364" s="8"/>
    </row>
    <row r="3365" spans="2:11" s="7" customFormat="1" x14ac:dyDescent="0.2">
      <c r="B3365" s="8"/>
      <c r="C3365" s="8"/>
      <c r="D3365" s="8"/>
      <c r="E3365" s="8"/>
      <c r="F3365" s="8"/>
      <c r="G3365" s="8"/>
      <c r="H3365" s="8"/>
      <c r="I3365" s="8"/>
      <c r="J3365" s="8"/>
      <c r="K3365" s="8"/>
    </row>
    <row r="3366" spans="2:11" s="7" customFormat="1" x14ac:dyDescent="0.2">
      <c r="B3366" s="8"/>
      <c r="C3366" s="8"/>
      <c r="D3366" s="8"/>
      <c r="E3366" s="8"/>
      <c r="F3366" s="8"/>
      <c r="G3366" s="8"/>
      <c r="H3366" s="8"/>
      <c r="I3366" s="8"/>
      <c r="J3366" s="8"/>
      <c r="K3366" s="8"/>
    </row>
    <row r="3367" spans="2:11" s="7" customFormat="1" x14ac:dyDescent="0.2">
      <c r="B3367" s="8"/>
      <c r="C3367" s="8"/>
      <c r="D3367" s="8"/>
      <c r="E3367" s="8"/>
      <c r="F3367" s="8"/>
      <c r="G3367" s="8"/>
      <c r="H3367" s="8"/>
      <c r="I3367" s="8"/>
      <c r="J3367" s="8"/>
      <c r="K3367" s="8"/>
    </row>
    <row r="3368" spans="2:11" s="7" customFormat="1" x14ac:dyDescent="0.2">
      <c r="B3368" s="8"/>
      <c r="C3368" s="8"/>
      <c r="D3368" s="8"/>
      <c r="E3368" s="8"/>
      <c r="F3368" s="8"/>
      <c r="G3368" s="8"/>
      <c r="H3368" s="8"/>
      <c r="I3368" s="8"/>
      <c r="J3368" s="8"/>
      <c r="K3368" s="8"/>
    </row>
    <row r="3369" spans="2:11" s="7" customFormat="1" x14ac:dyDescent="0.2">
      <c r="B3369" s="8"/>
      <c r="C3369" s="8"/>
      <c r="D3369" s="8"/>
      <c r="E3369" s="8"/>
      <c r="F3369" s="8"/>
      <c r="G3369" s="8"/>
      <c r="H3369" s="8"/>
      <c r="I3369" s="8"/>
      <c r="J3369" s="8"/>
      <c r="K3369" s="8"/>
    </row>
    <row r="3370" spans="2:11" s="7" customFormat="1" x14ac:dyDescent="0.2">
      <c r="B3370" s="8"/>
      <c r="C3370" s="8"/>
      <c r="D3370" s="8"/>
      <c r="E3370" s="8"/>
      <c r="F3370" s="8"/>
      <c r="G3370" s="8"/>
      <c r="H3370" s="8"/>
      <c r="I3370" s="8"/>
      <c r="J3370" s="8"/>
      <c r="K3370" s="8"/>
    </row>
    <row r="3371" spans="2:11" s="7" customFormat="1" x14ac:dyDescent="0.2">
      <c r="B3371" s="8"/>
      <c r="C3371" s="8"/>
      <c r="D3371" s="8"/>
      <c r="E3371" s="8"/>
      <c r="F3371" s="8"/>
      <c r="G3371" s="8"/>
      <c r="H3371" s="8"/>
      <c r="I3371" s="8"/>
      <c r="J3371" s="8"/>
      <c r="K3371" s="8"/>
    </row>
    <row r="3372" spans="2:11" s="7" customFormat="1" x14ac:dyDescent="0.2">
      <c r="B3372" s="8"/>
      <c r="C3372" s="8"/>
      <c r="D3372" s="8"/>
      <c r="E3372" s="8"/>
      <c r="F3372" s="8"/>
      <c r="G3372" s="8"/>
      <c r="H3372" s="8"/>
      <c r="I3372" s="8"/>
      <c r="J3372" s="8"/>
      <c r="K3372" s="8"/>
    </row>
    <row r="3373" spans="2:11" s="7" customFormat="1" x14ac:dyDescent="0.2">
      <c r="B3373" s="8"/>
      <c r="C3373" s="8"/>
      <c r="D3373" s="8"/>
      <c r="E3373" s="8"/>
      <c r="F3373" s="8"/>
      <c r="G3373" s="8"/>
      <c r="H3373" s="8"/>
      <c r="I3373" s="8"/>
      <c r="J3373" s="8"/>
      <c r="K3373" s="8"/>
    </row>
    <row r="3374" spans="2:11" s="7" customFormat="1" x14ac:dyDescent="0.2">
      <c r="B3374" s="8"/>
      <c r="C3374" s="8"/>
      <c r="D3374" s="8"/>
      <c r="E3374" s="8"/>
      <c r="F3374" s="8"/>
      <c r="G3374" s="8"/>
      <c r="H3374" s="8"/>
      <c r="I3374" s="8"/>
      <c r="J3374" s="8"/>
      <c r="K3374" s="8"/>
    </row>
    <row r="3375" spans="2:11" s="7" customFormat="1" x14ac:dyDescent="0.2">
      <c r="B3375" s="8"/>
      <c r="C3375" s="8"/>
      <c r="D3375" s="8"/>
      <c r="E3375" s="8"/>
      <c r="F3375" s="8"/>
      <c r="G3375" s="8"/>
      <c r="H3375" s="8"/>
      <c r="I3375" s="8"/>
      <c r="J3375" s="8"/>
      <c r="K3375" s="8"/>
    </row>
    <row r="3376" spans="2:11" s="7" customFormat="1" x14ac:dyDescent="0.2">
      <c r="B3376" s="8"/>
      <c r="C3376" s="8"/>
      <c r="D3376" s="8"/>
      <c r="E3376" s="8"/>
      <c r="F3376" s="8"/>
      <c r="G3376" s="8"/>
      <c r="H3376" s="8"/>
      <c r="I3376" s="8"/>
      <c r="J3376" s="8"/>
      <c r="K3376" s="8"/>
    </row>
    <row r="3377" spans="2:11" s="7" customFormat="1" x14ac:dyDescent="0.2">
      <c r="B3377" s="8"/>
      <c r="C3377" s="8"/>
      <c r="D3377" s="8"/>
      <c r="E3377" s="8"/>
      <c r="F3377" s="8"/>
      <c r="G3377" s="8"/>
      <c r="H3377" s="8"/>
      <c r="I3377" s="8"/>
      <c r="J3377" s="8"/>
      <c r="K3377" s="8"/>
    </row>
    <row r="3378" spans="2:11" s="7" customFormat="1" x14ac:dyDescent="0.2">
      <c r="B3378" s="8"/>
      <c r="C3378" s="8"/>
      <c r="D3378" s="8"/>
      <c r="E3378" s="8"/>
      <c r="F3378" s="8"/>
      <c r="G3378" s="8"/>
      <c r="H3378" s="8"/>
      <c r="I3378" s="8"/>
      <c r="J3378" s="8"/>
      <c r="K3378" s="8"/>
    </row>
    <row r="3379" spans="2:11" s="7" customFormat="1" x14ac:dyDescent="0.2">
      <c r="B3379" s="8"/>
      <c r="C3379" s="8"/>
      <c r="D3379" s="8"/>
      <c r="E3379" s="8"/>
      <c r="F3379" s="8"/>
      <c r="G3379" s="8"/>
      <c r="H3379" s="8"/>
      <c r="I3379" s="8"/>
      <c r="J3379" s="8"/>
      <c r="K3379" s="8"/>
    </row>
    <row r="3380" spans="2:11" s="7" customFormat="1" x14ac:dyDescent="0.2">
      <c r="B3380" s="8"/>
      <c r="C3380" s="8"/>
      <c r="D3380" s="8"/>
      <c r="E3380" s="8"/>
      <c r="F3380" s="8"/>
      <c r="G3380" s="8"/>
      <c r="H3380" s="8"/>
      <c r="I3380" s="8"/>
      <c r="J3380" s="8"/>
      <c r="K3380" s="8"/>
    </row>
    <row r="3381" spans="2:11" s="7" customFormat="1" x14ac:dyDescent="0.2">
      <c r="B3381" s="8"/>
      <c r="C3381" s="8"/>
      <c r="D3381" s="8"/>
      <c r="E3381" s="8"/>
      <c r="F3381" s="8"/>
      <c r="G3381" s="8"/>
      <c r="H3381" s="8"/>
      <c r="I3381" s="8"/>
      <c r="J3381" s="8"/>
      <c r="K3381" s="8"/>
    </row>
    <row r="3382" spans="2:11" s="7" customFormat="1" x14ac:dyDescent="0.2">
      <c r="B3382" s="8"/>
      <c r="C3382" s="8"/>
      <c r="D3382" s="8"/>
      <c r="E3382" s="8"/>
      <c r="F3382" s="8"/>
      <c r="G3382" s="8"/>
      <c r="H3382" s="8"/>
      <c r="I3382" s="8"/>
      <c r="J3382" s="8"/>
      <c r="K3382" s="8"/>
    </row>
    <row r="3383" spans="2:11" s="7" customFormat="1" x14ac:dyDescent="0.2">
      <c r="B3383" s="8"/>
      <c r="C3383" s="8"/>
      <c r="D3383" s="8"/>
      <c r="E3383" s="8"/>
      <c r="F3383" s="8"/>
      <c r="G3383" s="8"/>
      <c r="H3383" s="8"/>
      <c r="I3383" s="8"/>
      <c r="J3383" s="8"/>
      <c r="K3383" s="8"/>
    </row>
    <row r="3384" spans="2:11" s="7" customFormat="1" x14ac:dyDescent="0.2">
      <c r="B3384" s="8"/>
      <c r="C3384" s="8"/>
      <c r="D3384" s="8"/>
      <c r="E3384" s="8"/>
      <c r="F3384" s="8"/>
      <c r="G3384" s="8"/>
      <c r="H3384" s="8"/>
      <c r="I3384" s="8"/>
      <c r="J3384" s="8"/>
      <c r="K3384" s="8"/>
    </row>
    <row r="3385" spans="2:11" s="7" customFormat="1" x14ac:dyDescent="0.2">
      <c r="B3385" s="8"/>
      <c r="C3385" s="8"/>
      <c r="D3385" s="8"/>
      <c r="E3385" s="8"/>
      <c r="F3385" s="8"/>
      <c r="G3385" s="8"/>
      <c r="H3385" s="8"/>
      <c r="I3385" s="8"/>
      <c r="J3385" s="8"/>
      <c r="K3385" s="8"/>
    </row>
    <row r="3386" spans="2:11" s="7" customFormat="1" x14ac:dyDescent="0.2">
      <c r="B3386" s="8"/>
      <c r="C3386" s="8"/>
      <c r="D3386" s="8"/>
      <c r="E3386" s="8"/>
      <c r="F3386" s="8"/>
      <c r="G3386" s="8"/>
      <c r="H3386" s="8"/>
      <c r="I3386" s="8"/>
      <c r="J3386" s="8"/>
      <c r="K3386" s="8"/>
    </row>
    <row r="3387" spans="2:11" s="7" customFormat="1" x14ac:dyDescent="0.2">
      <c r="B3387" s="8"/>
      <c r="C3387" s="8"/>
      <c r="D3387" s="8"/>
      <c r="E3387" s="8"/>
      <c r="F3387" s="8"/>
      <c r="G3387" s="8"/>
      <c r="H3387" s="8"/>
      <c r="I3387" s="8"/>
      <c r="J3387" s="8"/>
      <c r="K3387" s="8"/>
    </row>
    <row r="3388" spans="2:11" s="7" customFormat="1" x14ac:dyDescent="0.2">
      <c r="B3388" s="8"/>
      <c r="C3388" s="8"/>
      <c r="D3388" s="8"/>
      <c r="E3388" s="8"/>
      <c r="F3388" s="8"/>
      <c r="G3388" s="8"/>
      <c r="H3388" s="8"/>
      <c r="I3388" s="8"/>
      <c r="J3388" s="8"/>
      <c r="K3388" s="8"/>
    </row>
    <row r="3389" spans="2:11" s="7" customFormat="1" x14ac:dyDescent="0.2">
      <c r="B3389" s="8"/>
      <c r="C3389" s="8"/>
      <c r="D3389" s="8"/>
      <c r="E3389" s="8"/>
      <c r="F3389" s="8"/>
      <c r="G3389" s="8"/>
      <c r="H3389" s="8"/>
      <c r="I3389" s="8"/>
      <c r="J3389" s="8"/>
      <c r="K3389" s="8"/>
    </row>
    <row r="3390" spans="2:11" s="7" customFormat="1" x14ac:dyDescent="0.2">
      <c r="B3390" s="8"/>
      <c r="C3390" s="8"/>
      <c r="D3390" s="8"/>
      <c r="E3390" s="8"/>
      <c r="F3390" s="8"/>
      <c r="G3390" s="8"/>
      <c r="H3390" s="8"/>
      <c r="I3390" s="8"/>
      <c r="J3390" s="8"/>
      <c r="K3390" s="8"/>
    </row>
    <row r="3391" spans="2:11" s="7" customFormat="1" x14ac:dyDescent="0.2">
      <c r="B3391" s="8"/>
      <c r="C3391" s="8"/>
      <c r="D3391" s="8"/>
      <c r="E3391" s="8"/>
      <c r="F3391" s="8"/>
      <c r="G3391" s="8"/>
      <c r="H3391" s="8"/>
      <c r="I3391" s="8"/>
      <c r="J3391" s="8"/>
      <c r="K3391" s="8"/>
    </row>
    <row r="3392" spans="2:11" s="7" customFormat="1" x14ac:dyDescent="0.2">
      <c r="B3392" s="8"/>
      <c r="C3392" s="8"/>
      <c r="D3392" s="8"/>
      <c r="E3392" s="8"/>
      <c r="F3392" s="8"/>
      <c r="G3392" s="8"/>
      <c r="H3392" s="8"/>
      <c r="I3392" s="8"/>
      <c r="J3392" s="8"/>
      <c r="K3392" s="8"/>
    </row>
    <row r="3393" spans="2:11" s="7" customFormat="1" x14ac:dyDescent="0.2">
      <c r="B3393" s="8"/>
      <c r="C3393" s="8"/>
      <c r="D3393" s="8"/>
      <c r="E3393" s="8"/>
      <c r="F3393" s="8"/>
      <c r="G3393" s="8"/>
      <c r="H3393" s="8"/>
      <c r="I3393" s="8"/>
      <c r="J3393" s="8"/>
      <c r="K3393" s="8"/>
    </row>
    <row r="3394" spans="2:11" s="7" customFormat="1" x14ac:dyDescent="0.2">
      <c r="B3394" s="8"/>
      <c r="C3394" s="8"/>
      <c r="D3394" s="8"/>
      <c r="E3394" s="8"/>
      <c r="F3394" s="8"/>
      <c r="G3394" s="8"/>
      <c r="H3394" s="8"/>
      <c r="I3394" s="8"/>
      <c r="J3394" s="8"/>
      <c r="K3394" s="8"/>
    </row>
    <row r="3395" spans="2:11" s="7" customFormat="1" x14ac:dyDescent="0.2">
      <c r="B3395" s="8"/>
      <c r="C3395" s="8"/>
      <c r="D3395" s="8"/>
      <c r="E3395" s="8"/>
      <c r="F3395" s="8"/>
      <c r="G3395" s="8"/>
      <c r="H3395" s="8"/>
      <c r="I3395" s="8"/>
      <c r="J3395" s="8"/>
      <c r="K3395" s="8"/>
    </row>
    <row r="3396" spans="2:11" s="7" customFormat="1" x14ac:dyDescent="0.2">
      <c r="B3396" s="8"/>
      <c r="C3396" s="8"/>
      <c r="D3396" s="8"/>
      <c r="E3396" s="8"/>
      <c r="F3396" s="8"/>
      <c r="G3396" s="8"/>
      <c r="H3396" s="8"/>
      <c r="I3396" s="8"/>
      <c r="J3396" s="8"/>
      <c r="K3396" s="8"/>
    </row>
    <row r="3397" spans="2:11" s="7" customFormat="1" x14ac:dyDescent="0.2">
      <c r="B3397" s="8"/>
      <c r="C3397" s="8"/>
      <c r="D3397" s="8"/>
      <c r="E3397" s="8"/>
      <c r="F3397" s="8"/>
      <c r="G3397" s="8"/>
      <c r="H3397" s="8"/>
      <c r="I3397" s="8"/>
      <c r="J3397" s="8"/>
      <c r="K3397" s="8"/>
    </row>
    <row r="3398" spans="2:11" s="7" customFormat="1" x14ac:dyDescent="0.2">
      <c r="B3398" s="8"/>
      <c r="C3398" s="8"/>
      <c r="D3398" s="8"/>
      <c r="E3398" s="8"/>
      <c r="F3398" s="8"/>
      <c r="G3398" s="8"/>
      <c r="H3398" s="8"/>
      <c r="I3398" s="8"/>
      <c r="J3398" s="8"/>
      <c r="K3398" s="8"/>
    </row>
    <row r="3399" spans="2:11" s="7" customFormat="1" x14ac:dyDescent="0.2">
      <c r="B3399" s="8"/>
      <c r="C3399" s="8"/>
      <c r="D3399" s="8"/>
      <c r="E3399" s="8"/>
      <c r="F3399" s="8"/>
      <c r="G3399" s="8"/>
      <c r="H3399" s="8"/>
      <c r="I3399" s="8"/>
      <c r="J3399" s="8"/>
      <c r="K3399" s="8"/>
    </row>
    <row r="3400" spans="2:11" s="7" customFormat="1" x14ac:dyDescent="0.2">
      <c r="B3400" s="8"/>
      <c r="C3400" s="8"/>
      <c r="D3400" s="8"/>
      <c r="E3400" s="8"/>
      <c r="F3400" s="8"/>
      <c r="G3400" s="8"/>
      <c r="H3400" s="8"/>
      <c r="I3400" s="8"/>
      <c r="J3400" s="8"/>
      <c r="K3400" s="8"/>
    </row>
    <row r="3401" spans="2:11" s="7" customFormat="1" x14ac:dyDescent="0.2">
      <c r="B3401" s="8"/>
      <c r="C3401" s="8"/>
      <c r="D3401" s="8"/>
      <c r="E3401" s="8"/>
      <c r="F3401" s="8"/>
      <c r="G3401" s="8"/>
      <c r="H3401" s="8"/>
      <c r="I3401" s="8"/>
      <c r="J3401" s="8"/>
      <c r="K3401" s="8"/>
    </row>
    <row r="3402" spans="2:11" s="7" customFormat="1" x14ac:dyDescent="0.2">
      <c r="B3402" s="8"/>
      <c r="C3402" s="8"/>
      <c r="D3402" s="8"/>
      <c r="E3402" s="8"/>
      <c r="F3402" s="8"/>
      <c r="G3402" s="8"/>
      <c r="H3402" s="8"/>
      <c r="I3402" s="8"/>
      <c r="J3402" s="8"/>
      <c r="K3402" s="8"/>
    </row>
    <row r="3403" spans="2:11" s="7" customFormat="1" x14ac:dyDescent="0.2">
      <c r="B3403" s="8"/>
      <c r="C3403" s="8"/>
      <c r="D3403" s="8"/>
      <c r="E3403" s="8"/>
      <c r="F3403" s="8"/>
      <c r="G3403" s="8"/>
      <c r="H3403" s="8"/>
      <c r="I3403" s="8"/>
      <c r="J3403" s="8"/>
      <c r="K3403" s="8"/>
    </row>
    <row r="3404" spans="2:11" s="7" customFormat="1" x14ac:dyDescent="0.2">
      <c r="B3404" s="8"/>
      <c r="C3404" s="8"/>
      <c r="D3404" s="8"/>
      <c r="E3404" s="8"/>
      <c r="F3404" s="8"/>
      <c r="G3404" s="8"/>
      <c r="H3404" s="8"/>
      <c r="I3404" s="8"/>
      <c r="J3404" s="8"/>
      <c r="K3404" s="8"/>
    </row>
    <row r="3405" spans="2:11" s="7" customFormat="1" x14ac:dyDescent="0.2">
      <c r="B3405" s="8"/>
      <c r="C3405" s="8"/>
      <c r="D3405" s="8"/>
      <c r="E3405" s="8"/>
      <c r="F3405" s="8"/>
      <c r="G3405" s="8"/>
      <c r="H3405" s="8"/>
      <c r="I3405" s="8"/>
      <c r="J3405" s="8"/>
      <c r="K3405" s="8"/>
    </row>
    <row r="3406" spans="2:11" s="7" customFormat="1" x14ac:dyDescent="0.2">
      <c r="B3406" s="8"/>
      <c r="C3406" s="8"/>
      <c r="D3406" s="8"/>
      <c r="E3406" s="8"/>
      <c r="F3406" s="8"/>
      <c r="G3406" s="8"/>
      <c r="H3406" s="8"/>
      <c r="I3406" s="8"/>
      <c r="J3406" s="8"/>
      <c r="K3406" s="8"/>
    </row>
    <row r="3407" spans="2:11" s="7" customFormat="1" x14ac:dyDescent="0.2">
      <c r="B3407" s="8"/>
      <c r="C3407" s="8"/>
      <c r="D3407" s="8"/>
      <c r="E3407" s="8"/>
      <c r="F3407" s="8"/>
      <c r="G3407" s="8"/>
      <c r="H3407" s="8"/>
      <c r="I3407" s="8"/>
      <c r="J3407" s="8"/>
      <c r="K3407" s="8"/>
    </row>
    <row r="3408" spans="2:11" s="7" customFormat="1" x14ac:dyDescent="0.2">
      <c r="B3408" s="8"/>
      <c r="C3408" s="8"/>
      <c r="D3408" s="8"/>
      <c r="E3408" s="8"/>
      <c r="F3408" s="8"/>
      <c r="G3408" s="8"/>
      <c r="H3408" s="8"/>
      <c r="I3408" s="8"/>
      <c r="J3408" s="8"/>
      <c r="K3408" s="8"/>
    </row>
    <row r="3409" spans="2:11" s="7" customFormat="1" x14ac:dyDescent="0.2">
      <c r="B3409" s="8"/>
      <c r="C3409" s="8"/>
      <c r="D3409" s="8"/>
      <c r="E3409" s="8"/>
      <c r="F3409" s="8"/>
      <c r="G3409" s="8"/>
      <c r="H3409" s="8"/>
      <c r="I3409" s="8"/>
      <c r="J3409" s="8"/>
      <c r="K3409" s="8"/>
    </row>
    <row r="3410" spans="2:11" s="7" customFormat="1" x14ac:dyDescent="0.2">
      <c r="B3410" s="8"/>
      <c r="C3410" s="8"/>
      <c r="D3410" s="8"/>
      <c r="E3410" s="8"/>
      <c r="F3410" s="8"/>
      <c r="G3410" s="8"/>
      <c r="H3410" s="8"/>
      <c r="I3410" s="8"/>
      <c r="J3410" s="8"/>
      <c r="K3410" s="8"/>
    </row>
    <row r="3411" spans="2:11" s="7" customFormat="1" x14ac:dyDescent="0.2">
      <c r="B3411" s="8"/>
      <c r="C3411" s="8"/>
      <c r="D3411" s="8"/>
      <c r="E3411" s="8"/>
      <c r="F3411" s="8"/>
      <c r="G3411" s="8"/>
      <c r="H3411" s="8"/>
      <c r="I3411" s="8"/>
      <c r="J3411" s="8"/>
      <c r="K3411" s="8"/>
    </row>
    <row r="3412" spans="2:11" s="7" customFormat="1" x14ac:dyDescent="0.2">
      <c r="B3412" s="8"/>
      <c r="C3412" s="8"/>
      <c r="D3412" s="8"/>
      <c r="E3412" s="8"/>
      <c r="F3412" s="8"/>
      <c r="G3412" s="8"/>
      <c r="H3412" s="8"/>
      <c r="I3412" s="8"/>
      <c r="J3412" s="8"/>
      <c r="K3412" s="8"/>
    </row>
    <row r="3413" spans="2:11" s="7" customFormat="1" x14ac:dyDescent="0.2">
      <c r="B3413" s="8"/>
      <c r="C3413" s="8"/>
      <c r="D3413" s="8"/>
      <c r="E3413" s="8"/>
      <c r="F3413" s="8"/>
      <c r="G3413" s="8"/>
      <c r="H3413" s="8"/>
      <c r="I3413" s="8"/>
      <c r="J3413" s="8"/>
      <c r="K3413" s="8"/>
    </row>
    <row r="3414" spans="2:11" s="7" customFormat="1" x14ac:dyDescent="0.2">
      <c r="B3414" s="8"/>
      <c r="C3414" s="8"/>
      <c r="D3414" s="8"/>
      <c r="E3414" s="8"/>
      <c r="F3414" s="8"/>
      <c r="G3414" s="8"/>
      <c r="H3414" s="8"/>
      <c r="I3414" s="8"/>
      <c r="J3414" s="8"/>
      <c r="K3414" s="8"/>
    </row>
    <row r="3415" spans="2:11" s="7" customFormat="1" x14ac:dyDescent="0.2">
      <c r="B3415" s="8"/>
      <c r="C3415" s="8"/>
      <c r="D3415" s="8"/>
      <c r="E3415" s="8"/>
      <c r="F3415" s="8"/>
      <c r="G3415" s="8"/>
      <c r="H3415" s="8"/>
      <c r="I3415" s="8"/>
      <c r="J3415" s="8"/>
      <c r="K3415" s="8"/>
    </row>
    <row r="3416" spans="2:11" s="7" customFormat="1" x14ac:dyDescent="0.2">
      <c r="B3416" s="8"/>
      <c r="C3416" s="8"/>
      <c r="D3416" s="8"/>
      <c r="E3416" s="8"/>
      <c r="F3416" s="8"/>
      <c r="G3416" s="8"/>
      <c r="H3416" s="8"/>
      <c r="I3416" s="8"/>
      <c r="J3416" s="8"/>
      <c r="K3416" s="8"/>
    </row>
    <row r="3417" spans="2:11" s="7" customFormat="1" x14ac:dyDescent="0.2">
      <c r="B3417" s="8"/>
      <c r="C3417" s="8"/>
      <c r="D3417" s="8"/>
      <c r="E3417" s="8"/>
      <c r="F3417" s="8"/>
      <c r="G3417" s="8"/>
      <c r="H3417" s="8"/>
      <c r="I3417" s="8"/>
      <c r="J3417" s="8"/>
      <c r="K3417" s="8"/>
    </row>
    <row r="3418" spans="2:11" s="7" customFormat="1" x14ac:dyDescent="0.2">
      <c r="B3418" s="8"/>
      <c r="C3418" s="8"/>
      <c r="D3418" s="8"/>
      <c r="E3418" s="8"/>
      <c r="F3418" s="8"/>
      <c r="G3418" s="8"/>
      <c r="H3418" s="8"/>
      <c r="I3418" s="8"/>
      <c r="J3418" s="8"/>
      <c r="K3418" s="8"/>
    </row>
    <row r="3419" spans="2:11" s="7" customFormat="1" x14ac:dyDescent="0.2">
      <c r="B3419" s="8"/>
      <c r="C3419" s="8"/>
      <c r="D3419" s="8"/>
      <c r="E3419" s="8"/>
      <c r="F3419" s="8"/>
      <c r="G3419" s="8"/>
      <c r="H3419" s="8"/>
      <c r="I3419" s="8"/>
      <c r="J3419" s="8"/>
      <c r="K3419" s="8"/>
    </row>
    <row r="3420" spans="2:11" s="7" customFormat="1" x14ac:dyDescent="0.2">
      <c r="B3420" s="8"/>
      <c r="C3420" s="8"/>
      <c r="D3420" s="8"/>
      <c r="E3420" s="8"/>
      <c r="F3420" s="8"/>
      <c r="G3420" s="8"/>
      <c r="H3420" s="8"/>
      <c r="I3420" s="8"/>
      <c r="J3420" s="8"/>
      <c r="K3420" s="8"/>
    </row>
    <row r="3421" spans="2:11" s="7" customFormat="1" x14ac:dyDescent="0.2">
      <c r="B3421" s="8"/>
      <c r="C3421" s="8"/>
      <c r="D3421" s="8"/>
      <c r="E3421" s="8"/>
      <c r="F3421" s="8"/>
      <c r="G3421" s="8"/>
      <c r="H3421" s="8"/>
      <c r="I3421" s="8"/>
      <c r="J3421" s="8"/>
      <c r="K3421" s="8"/>
    </row>
    <row r="3422" spans="2:11" s="7" customFormat="1" x14ac:dyDescent="0.2">
      <c r="B3422" s="8"/>
      <c r="C3422" s="8"/>
      <c r="D3422" s="8"/>
      <c r="E3422" s="8"/>
      <c r="F3422" s="8"/>
      <c r="G3422" s="8"/>
      <c r="H3422" s="8"/>
      <c r="I3422" s="8"/>
      <c r="J3422" s="8"/>
      <c r="K3422" s="8"/>
    </row>
    <row r="3423" spans="2:11" s="7" customFormat="1" x14ac:dyDescent="0.2">
      <c r="B3423" s="8"/>
      <c r="C3423" s="8"/>
      <c r="D3423" s="8"/>
      <c r="E3423" s="8"/>
      <c r="F3423" s="8"/>
      <c r="G3423" s="8"/>
      <c r="H3423" s="8"/>
      <c r="I3423" s="8"/>
      <c r="J3423" s="8"/>
      <c r="K3423" s="8"/>
    </row>
    <row r="3424" spans="2:11" s="7" customFormat="1" x14ac:dyDescent="0.2">
      <c r="B3424" s="8"/>
      <c r="C3424" s="8"/>
      <c r="D3424" s="8"/>
      <c r="E3424" s="8"/>
      <c r="F3424" s="8"/>
      <c r="G3424" s="8"/>
      <c r="H3424" s="8"/>
      <c r="I3424" s="8"/>
      <c r="J3424" s="8"/>
      <c r="K3424" s="8"/>
    </row>
    <row r="3425" spans="2:11" s="7" customFormat="1" x14ac:dyDescent="0.2">
      <c r="B3425" s="8"/>
      <c r="C3425" s="8"/>
      <c r="D3425" s="8"/>
      <c r="E3425" s="8"/>
      <c r="F3425" s="8"/>
      <c r="G3425" s="8"/>
      <c r="H3425" s="8"/>
      <c r="I3425" s="8"/>
      <c r="J3425" s="8"/>
      <c r="K3425" s="8"/>
    </row>
    <row r="3426" spans="2:11" s="7" customFormat="1" x14ac:dyDescent="0.2">
      <c r="B3426" s="8"/>
      <c r="C3426" s="8"/>
      <c r="D3426" s="8"/>
      <c r="E3426" s="8"/>
      <c r="F3426" s="8"/>
      <c r="G3426" s="8"/>
      <c r="H3426" s="8"/>
      <c r="I3426" s="8"/>
      <c r="J3426" s="8"/>
      <c r="K3426" s="8"/>
    </row>
    <row r="3427" spans="2:11" s="7" customFormat="1" x14ac:dyDescent="0.2">
      <c r="B3427" s="8"/>
      <c r="C3427" s="8"/>
      <c r="D3427" s="8"/>
      <c r="E3427" s="8"/>
      <c r="F3427" s="8"/>
      <c r="G3427" s="8"/>
      <c r="H3427" s="8"/>
      <c r="I3427" s="8"/>
      <c r="J3427" s="8"/>
      <c r="K3427" s="8"/>
    </row>
    <row r="3428" spans="2:11" s="7" customFormat="1" x14ac:dyDescent="0.2">
      <c r="B3428" s="8"/>
      <c r="C3428" s="8"/>
      <c r="D3428" s="8"/>
      <c r="E3428" s="8"/>
      <c r="F3428" s="8"/>
      <c r="G3428" s="8"/>
      <c r="H3428" s="8"/>
      <c r="I3428" s="8"/>
      <c r="J3428" s="8"/>
      <c r="K3428" s="8"/>
    </row>
    <row r="3429" spans="2:11" s="7" customFormat="1" x14ac:dyDescent="0.2">
      <c r="B3429" s="8"/>
      <c r="C3429" s="8"/>
      <c r="D3429" s="8"/>
      <c r="E3429" s="8"/>
      <c r="F3429" s="8"/>
      <c r="G3429" s="8"/>
      <c r="H3429" s="8"/>
      <c r="I3429" s="8"/>
      <c r="J3429" s="8"/>
      <c r="K3429" s="8"/>
    </row>
    <row r="3430" spans="2:11" s="7" customFormat="1" x14ac:dyDescent="0.2">
      <c r="B3430" s="8"/>
      <c r="C3430" s="8"/>
      <c r="D3430" s="8"/>
      <c r="E3430" s="8"/>
      <c r="F3430" s="8"/>
      <c r="G3430" s="8"/>
      <c r="H3430" s="8"/>
      <c r="I3430" s="8"/>
      <c r="J3430" s="8"/>
      <c r="K3430" s="8"/>
    </row>
    <row r="3431" spans="2:11" s="7" customFormat="1" x14ac:dyDescent="0.2">
      <c r="B3431" s="8"/>
      <c r="C3431" s="8"/>
      <c r="D3431" s="8"/>
      <c r="E3431" s="8"/>
      <c r="F3431" s="8"/>
      <c r="G3431" s="8"/>
      <c r="H3431" s="8"/>
      <c r="I3431" s="8"/>
      <c r="J3431" s="8"/>
      <c r="K3431" s="8"/>
    </row>
    <row r="3432" spans="2:11" s="7" customFormat="1" x14ac:dyDescent="0.2">
      <c r="B3432" s="8"/>
      <c r="C3432" s="8"/>
      <c r="D3432" s="8"/>
      <c r="E3432" s="8"/>
      <c r="F3432" s="8"/>
      <c r="G3432" s="8"/>
      <c r="H3432" s="8"/>
      <c r="I3432" s="8"/>
      <c r="J3432" s="8"/>
      <c r="K3432" s="8"/>
    </row>
    <row r="3433" spans="2:11" s="7" customFormat="1" x14ac:dyDescent="0.2">
      <c r="B3433" s="8"/>
      <c r="C3433" s="8"/>
      <c r="D3433" s="8"/>
      <c r="E3433" s="8"/>
      <c r="F3433" s="8"/>
      <c r="G3433" s="8"/>
      <c r="H3433" s="8"/>
      <c r="I3433" s="8"/>
      <c r="J3433" s="8"/>
      <c r="K3433" s="8"/>
    </row>
    <row r="3434" spans="2:11" s="7" customFormat="1" x14ac:dyDescent="0.2">
      <c r="B3434" s="8"/>
      <c r="C3434" s="8"/>
      <c r="D3434" s="8"/>
      <c r="E3434" s="8"/>
      <c r="F3434" s="8"/>
      <c r="G3434" s="8"/>
      <c r="H3434" s="8"/>
      <c r="I3434" s="8"/>
      <c r="J3434" s="8"/>
      <c r="K3434" s="8"/>
    </row>
    <row r="3435" spans="2:11" s="7" customFormat="1" x14ac:dyDescent="0.2">
      <c r="B3435" s="8"/>
      <c r="C3435" s="8"/>
      <c r="D3435" s="8"/>
      <c r="E3435" s="8"/>
      <c r="F3435" s="8"/>
      <c r="G3435" s="8"/>
      <c r="H3435" s="8"/>
      <c r="I3435" s="8"/>
      <c r="J3435" s="8"/>
      <c r="K3435" s="8"/>
    </row>
    <row r="3436" spans="2:11" s="7" customFormat="1" x14ac:dyDescent="0.2">
      <c r="B3436" s="8"/>
      <c r="C3436" s="8"/>
      <c r="D3436" s="8"/>
      <c r="E3436" s="8"/>
      <c r="F3436" s="8"/>
      <c r="G3436" s="8"/>
      <c r="H3436" s="8"/>
      <c r="I3436" s="8"/>
      <c r="J3436" s="8"/>
      <c r="K3436" s="8"/>
    </row>
    <row r="3437" spans="2:11" s="7" customFormat="1" x14ac:dyDescent="0.2">
      <c r="B3437" s="8"/>
      <c r="C3437" s="8"/>
      <c r="D3437" s="8"/>
      <c r="E3437" s="8"/>
      <c r="F3437" s="8"/>
      <c r="G3437" s="8"/>
      <c r="H3437" s="8"/>
      <c r="I3437" s="8"/>
      <c r="J3437" s="8"/>
      <c r="K3437" s="8"/>
    </row>
    <row r="3438" spans="2:11" s="7" customFormat="1" x14ac:dyDescent="0.2">
      <c r="B3438" s="8"/>
      <c r="C3438" s="8"/>
      <c r="D3438" s="8"/>
      <c r="E3438" s="8"/>
      <c r="F3438" s="8"/>
      <c r="G3438" s="8"/>
      <c r="H3438" s="8"/>
      <c r="I3438" s="8"/>
      <c r="J3438" s="8"/>
      <c r="K3438" s="8"/>
    </row>
    <row r="3439" spans="2:11" s="7" customFormat="1" x14ac:dyDescent="0.2">
      <c r="B3439" s="8"/>
      <c r="C3439" s="8"/>
      <c r="D3439" s="8"/>
      <c r="E3439" s="8"/>
      <c r="F3439" s="8"/>
      <c r="G3439" s="8"/>
      <c r="H3439" s="8"/>
      <c r="I3439" s="8"/>
      <c r="J3439" s="8"/>
      <c r="K3439" s="8"/>
    </row>
    <row r="3440" spans="2:11" s="7" customFormat="1" x14ac:dyDescent="0.2">
      <c r="B3440" s="8"/>
      <c r="C3440" s="8"/>
      <c r="D3440" s="8"/>
      <c r="E3440" s="8"/>
      <c r="F3440" s="8"/>
      <c r="G3440" s="8"/>
      <c r="H3440" s="8"/>
      <c r="I3440" s="8"/>
      <c r="J3440" s="8"/>
      <c r="K3440" s="8"/>
    </row>
    <row r="3441" spans="2:11" s="7" customFormat="1" x14ac:dyDescent="0.2">
      <c r="B3441" s="8"/>
      <c r="C3441" s="8"/>
      <c r="D3441" s="8"/>
      <c r="E3441" s="8"/>
      <c r="F3441" s="8"/>
      <c r="G3441" s="8"/>
      <c r="H3441" s="8"/>
      <c r="I3441" s="8"/>
      <c r="J3441" s="8"/>
      <c r="K3441" s="8"/>
    </row>
    <row r="3442" spans="2:11" s="7" customFormat="1" x14ac:dyDescent="0.2">
      <c r="B3442" s="8"/>
      <c r="C3442" s="8"/>
      <c r="D3442" s="8"/>
      <c r="E3442" s="8"/>
      <c r="F3442" s="8"/>
      <c r="G3442" s="8"/>
      <c r="H3442" s="8"/>
      <c r="I3442" s="8"/>
      <c r="J3442" s="8"/>
      <c r="K3442" s="8"/>
    </row>
    <row r="3443" spans="2:11" s="7" customFormat="1" x14ac:dyDescent="0.2">
      <c r="B3443" s="8"/>
      <c r="C3443" s="8"/>
      <c r="D3443" s="8"/>
      <c r="E3443" s="8"/>
      <c r="F3443" s="8"/>
      <c r="G3443" s="8"/>
      <c r="H3443" s="8"/>
      <c r="I3443" s="8"/>
      <c r="J3443" s="8"/>
      <c r="K3443" s="8"/>
    </row>
    <row r="3444" spans="2:11" s="7" customFormat="1" x14ac:dyDescent="0.2">
      <c r="B3444" s="8"/>
      <c r="C3444" s="8"/>
      <c r="D3444" s="8"/>
      <c r="E3444" s="8"/>
      <c r="F3444" s="8"/>
      <c r="G3444" s="8"/>
      <c r="H3444" s="8"/>
      <c r="I3444" s="8"/>
      <c r="J3444" s="8"/>
      <c r="K3444" s="8"/>
    </row>
    <row r="3445" spans="2:11" s="7" customFormat="1" x14ac:dyDescent="0.2">
      <c r="B3445" s="8"/>
      <c r="C3445" s="8"/>
      <c r="D3445" s="8"/>
      <c r="E3445" s="8"/>
      <c r="F3445" s="8"/>
      <c r="G3445" s="8"/>
      <c r="H3445" s="8"/>
      <c r="I3445" s="8"/>
      <c r="J3445" s="8"/>
      <c r="K3445" s="8"/>
    </row>
    <row r="3446" spans="2:11" s="7" customFormat="1" x14ac:dyDescent="0.2">
      <c r="B3446" s="8"/>
      <c r="C3446" s="8"/>
      <c r="D3446" s="8"/>
      <c r="E3446" s="8"/>
      <c r="F3446" s="8"/>
      <c r="G3446" s="8"/>
      <c r="H3446" s="8"/>
      <c r="I3446" s="8"/>
      <c r="J3446" s="8"/>
      <c r="K3446" s="8"/>
    </row>
    <row r="3447" spans="2:11" s="7" customFormat="1" x14ac:dyDescent="0.2">
      <c r="B3447" s="8"/>
      <c r="C3447" s="8"/>
      <c r="D3447" s="8"/>
      <c r="E3447" s="8"/>
      <c r="F3447" s="8"/>
      <c r="G3447" s="8"/>
      <c r="H3447" s="8"/>
      <c r="I3447" s="8"/>
      <c r="J3447" s="8"/>
      <c r="K3447" s="8"/>
    </row>
    <row r="3448" spans="2:11" s="7" customFormat="1" x14ac:dyDescent="0.2">
      <c r="B3448" s="8"/>
      <c r="C3448" s="8"/>
      <c r="D3448" s="8"/>
      <c r="E3448" s="8"/>
      <c r="F3448" s="8"/>
      <c r="G3448" s="8"/>
      <c r="H3448" s="8"/>
      <c r="I3448" s="8"/>
      <c r="J3448" s="8"/>
      <c r="K3448" s="8"/>
    </row>
    <row r="3449" spans="2:11" s="7" customFormat="1" x14ac:dyDescent="0.2">
      <c r="B3449" s="8"/>
      <c r="C3449" s="8"/>
      <c r="D3449" s="8"/>
      <c r="E3449" s="8"/>
      <c r="F3449" s="8"/>
      <c r="G3449" s="8"/>
      <c r="H3449" s="8"/>
      <c r="I3449" s="8"/>
      <c r="J3449" s="8"/>
      <c r="K3449" s="8"/>
    </row>
    <row r="3450" spans="2:11" s="7" customFormat="1" x14ac:dyDescent="0.2">
      <c r="B3450" s="8"/>
      <c r="C3450" s="8"/>
      <c r="D3450" s="8"/>
      <c r="E3450" s="8"/>
      <c r="F3450" s="8"/>
      <c r="G3450" s="8"/>
      <c r="H3450" s="8"/>
      <c r="I3450" s="8"/>
      <c r="J3450" s="8"/>
      <c r="K3450" s="8"/>
    </row>
    <row r="3451" spans="2:11" s="7" customFormat="1" x14ac:dyDescent="0.2">
      <c r="B3451" s="8"/>
      <c r="C3451" s="8"/>
      <c r="D3451" s="8"/>
      <c r="E3451" s="8"/>
      <c r="F3451" s="8"/>
      <c r="G3451" s="8"/>
      <c r="H3451" s="8"/>
      <c r="I3451" s="8"/>
      <c r="J3451" s="8"/>
      <c r="K3451" s="8"/>
    </row>
    <row r="3452" spans="2:11" s="7" customFormat="1" x14ac:dyDescent="0.2">
      <c r="B3452" s="8"/>
      <c r="C3452" s="8"/>
      <c r="D3452" s="8"/>
      <c r="E3452" s="8"/>
      <c r="F3452" s="8"/>
      <c r="G3452" s="8"/>
      <c r="H3452" s="8"/>
      <c r="I3452" s="8"/>
      <c r="J3452" s="8"/>
      <c r="K3452" s="8"/>
    </row>
    <row r="3453" spans="2:11" s="7" customFormat="1" x14ac:dyDescent="0.2">
      <c r="B3453" s="8"/>
      <c r="C3453" s="8"/>
      <c r="D3453" s="8"/>
      <c r="E3453" s="8"/>
      <c r="F3453" s="8"/>
      <c r="G3453" s="8"/>
      <c r="H3453" s="8"/>
      <c r="I3453" s="8"/>
      <c r="J3453" s="8"/>
      <c r="K3453" s="8"/>
    </row>
    <row r="3454" spans="2:11" s="7" customFormat="1" x14ac:dyDescent="0.2">
      <c r="B3454" s="8"/>
      <c r="C3454" s="8"/>
      <c r="D3454" s="8"/>
      <c r="E3454" s="8"/>
      <c r="F3454" s="8"/>
      <c r="G3454" s="8"/>
      <c r="H3454" s="8"/>
      <c r="I3454" s="8"/>
      <c r="J3454" s="8"/>
      <c r="K3454" s="8"/>
    </row>
    <row r="3455" spans="2:11" s="7" customFormat="1" x14ac:dyDescent="0.2">
      <c r="B3455" s="8"/>
      <c r="C3455" s="8"/>
      <c r="D3455" s="8"/>
      <c r="E3455" s="8"/>
      <c r="F3455" s="8"/>
      <c r="G3455" s="8"/>
      <c r="H3455" s="8"/>
      <c r="I3455" s="8"/>
      <c r="J3455" s="8"/>
      <c r="K3455" s="8"/>
    </row>
    <row r="3456" spans="2:11" s="7" customFormat="1" x14ac:dyDescent="0.2">
      <c r="B3456" s="8"/>
      <c r="C3456" s="8"/>
      <c r="D3456" s="8"/>
      <c r="E3456" s="8"/>
      <c r="F3456" s="8"/>
      <c r="G3456" s="8"/>
      <c r="H3456" s="8"/>
      <c r="I3456" s="8"/>
      <c r="J3456" s="8"/>
      <c r="K3456" s="8"/>
    </row>
    <row r="3457" spans="2:11" s="7" customFormat="1" x14ac:dyDescent="0.2">
      <c r="B3457" s="8"/>
      <c r="C3457" s="8"/>
      <c r="D3457" s="8"/>
      <c r="E3457" s="8"/>
      <c r="F3457" s="8"/>
      <c r="G3457" s="8"/>
      <c r="H3457" s="8"/>
      <c r="I3457" s="8"/>
      <c r="J3457" s="8"/>
      <c r="K3457" s="8"/>
    </row>
    <row r="3458" spans="2:11" s="7" customFormat="1" x14ac:dyDescent="0.2">
      <c r="B3458" s="8"/>
      <c r="C3458" s="8"/>
      <c r="D3458" s="8"/>
      <c r="E3458" s="8"/>
      <c r="F3458" s="8"/>
      <c r="G3458" s="8"/>
      <c r="H3458" s="8"/>
      <c r="I3458" s="8"/>
      <c r="J3458" s="8"/>
      <c r="K3458" s="8"/>
    </row>
    <row r="3459" spans="2:11" s="7" customFormat="1" x14ac:dyDescent="0.2">
      <c r="B3459" s="8"/>
      <c r="C3459" s="8"/>
      <c r="D3459" s="8"/>
      <c r="E3459" s="8"/>
      <c r="F3459" s="8"/>
      <c r="G3459" s="8"/>
      <c r="H3459" s="8"/>
      <c r="I3459" s="8"/>
      <c r="J3459" s="8"/>
      <c r="K3459" s="8"/>
    </row>
    <row r="3460" spans="2:11" s="7" customFormat="1" x14ac:dyDescent="0.2">
      <c r="B3460" s="8"/>
      <c r="C3460" s="8"/>
      <c r="D3460" s="8"/>
      <c r="E3460" s="8"/>
      <c r="F3460" s="8"/>
      <c r="G3460" s="8"/>
      <c r="H3460" s="8"/>
      <c r="I3460" s="8"/>
      <c r="J3460" s="8"/>
      <c r="K3460" s="8"/>
    </row>
    <row r="3461" spans="2:11" s="7" customFormat="1" x14ac:dyDescent="0.2">
      <c r="B3461" s="8"/>
      <c r="C3461" s="8"/>
      <c r="D3461" s="8"/>
      <c r="E3461" s="8"/>
      <c r="F3461" s="8"/>
      <c r="G3461" s="8"/>
      <c r="H3461" s="8"/>
      <c r="I3461" s="8"/>
      <c r="J3461" s="8"/>
      <c r="K3461" s="8"/>
    </row>
    <row r="3462" spans="2:11" s="7" customFormat="1" x14ac:dyDescent="0.2">
      <c r="B3462" s="8"/>
      <c r="C3462" s="8"/>
      <c r="D3462" s="8"/>
      <c r="E3462" s="8"/>
      <c r="F3462" s="8"/>
      <c r="G3462" s="8"/>
      <c r="H3462" s="8"/>
      <c r="I3462" s="8"/>
      <c r="J3462" s="8"/>
      <c r="K3462" s="8"/>
    </row>
    <row r="3463" spans="2:11" s="7" customFormat="1" x14ac:dyDescent="0.2">
      <c r="B3463" s="8"/>
      <c r="C3463" s="8"/>
      <c r="D3463" s="8"/>
      <c r="E3463" s="8"/>
      <c r="F3463" s="8"/>
      <c r="G3463" s="8"/>
      <c r="H3463" s="8"/>
      <c r="I3463" s="8"/>
      <c r="J3463" s="8"/>
      <c r="K3463" s="8"/>
    </row>
    <row r="3464" spans="2:11" s="7" customFormat="1" x14ac:dyDescent="0.2">
      <c r="B3464" s="8"/>
      <c r="C3464" s="8"/>
      <c r="D3464" s="8"/>
      <c r="E3464" s="8"/>
      <c r="F3464" s="8"/>
      <c r="G3464" s="8"/>
      <c r="H3464" s="8"/>
      <c r="I3464" s="8"/>
      <c r="J3464" s="8"/>
      <c r="K3464" s="8"/>
    </row>
    <row r="3465" spans="2:11" s="7" customFormat="1" x14ac:dyDescent="0.2">
      <c r="B3465" s="8"/>
      <c r="C3465" s="8"/>
      <c r="D3465" s="8"/>
      <c r="E3465" s="8"/>
      <c r="F3465" s="8"/>
      <c r="G3465" s="8"/>
      <c r="H3465" s="8"/>
      <c r="I3465" s="8"/>
      <c r="J3465" s="8"/>
      <c r="K3465" s="8"/>
    </row>
    <row r="3466" spans="2:11" s="7" customFormat="1" x14ac:dyDescent="0.2">
      <c r="B3466" s="8"/>
      <c r="C3466" s="8"/>
      <c r="D3466" s="8"/>
      <c r="E3466" s="8"/>
      <c r="F3466" s="8"/>
      <c r="G3466" s="8"/>
      <c r="H3466" s="8"/>
      <c r="I3466" s="8"/>
      <c r="J3466" s="8"/>
      <c r="K3466" s="8"/>
    </row>
    <row r="3467" spans="2:11" s="7" customFormat="1" x14ac:dyDescent="0.2">
      <c r="B3467" s="8"/>
      <c r="C3467" s="8"/>
      <c r="D3467" s="8"/>
      <c r="E3467" s="8"/>
      <c r="F3467" s="8"/>
      <c r="G3467" s="8"/>
      <c r="H3467" s="8"/>
      <c r="I3467" s="8"/>
      <c r="J3467" s="8"/>
      <c r="K3467" s="8"/>
    </row>
    <row r="3468" spans="2:11" s="7" customFormat="1" x14ac:dyDescent="0.2">
      <c r="B3468" s="8"/>
      <c r="C3468" s="8"/>
      <c r="D3468" s="8"/>
      <c r="E3468" s="8"/>
      <c r="F3468" s="8"/>
      <c r="G3468" s="8"/>
      <c r="H3468" s="8"/>
      <c r="I3468" s="8"/>
      <c r="J3468" s="8"/>
      <c r="K3468" s="8"/>
    </row>
    <row r="3469" spans="2:11" s="7" customFormat="1" x14ac:dyDescent="0.2">
      <c r="B3469" s="8"/>
      <c r="C3469" s="8"/>
      <c r="D3469" s="8"/>
      <c r="E3469" s="8"/>
      <c r="F3469" s="8"/>
      <c r="G3469" s="8"/>
      <c r="H3469" s="8"/>
      <c r="I3469" s="8"/>
      <c r="J3469" s="8"/>
      <c r="K3469" s="8"/>
    </row>
    <row r="3470" spans="2:11" s="7" customFormat="1" x14ac:dyDescent="0.2">
      <c r="B3470" s="8"/>
      <c r="C3470" s="8"/>
      <c r="D3470" s="8"/>
      <c r="E3470" s="8"/>
      <c r="F3470" s="8"/>
      <c r="G3470" s="8"/>
      <c r="H3470" s="8"/>
      <c r="I3470" s="8"/>
      <c r="J3470" s="8"/>
      <c r="K3470" s="8"/>
    </row>
    <row r="3471" spans="2:11" s="7" customFormat="1" x14ac:dyDescent="0.2">
      <c r="B3471" s="8"/>
      <c r="C3471" s="8"/>
      <c r="D3471" s="8"/>
      <c r="E3471" s="8"/>
      <c r="F3471" s="8"/>
      <c r="G3471" s="8"/>
      <c r="H3471" s="8"/>
      <c r="I3471" s="8"/>
      <c r="J3471" s="8"/>
      <c r="K3471" s="8"/>
    </row>
    <row r="3472" spans="2:11" s="7" customFormat="1" x14ac:dyDescent="0.2">
      <c r="B3472" s="8"/>
      <c r="C3472" s="8"/>
      <c r="D3472" s="8"/>
      <c r="E3472" s="8"/>
      <c r="F3472" s="8"/>
      <c r="G3472" s="8"/>
      <c r="H3472" s="8"/>
      <c r="I3472" s="8"/>
      <c r="J3472" s="8"/>
      <c r="K3472" s="8"/>
    </row>
    <row r="3473" spans="2:11" s="7" customFormat="1" x14ac:dyDescent="0.2">
      <c r="B3473" s="8"/>
      <c r="C3473" s="8"/>
      <c r="D3473" s="8"/>
      <c r="E3473" s="8"/>
      <c r="F3473" s="8"/>
      <c r="G3473" s="8"/>
      <c r="H3473" s="8"/>
      <c r="I3473" s="8"/>
      <c r="J3473" s="8"/>
      <c r="K3473" s="8"/>
    </row>
    <row r="3474" spans="2:11" s="7" customFormat="1" x14ac:dyDescent="0.2">
      <c r="B3474" s="8"/>
      <c r="C3474" s="8"/>
      <c r="D3474" s="8"/>
      <c r="E3474" s="8"/>
      <c r="F3474" s="8"/>
      <c r="G3474" s="8"/>
      <c r="H3474" s="8"/>
      <c r="I3474" s="8"/>
      <c r="J3474" s="8"/>
      <c r="K3474" s="8"/>
    </row>
    <row r="3475" spans="2:11" s="7" customFormat="1" x14ac:dyDescent="0.2">
      <c r="B3475" s="8"/>
      <c r="C3475" s="8"/>
      <c r="D3475" s="8"/>
      <c r="E3475" s="8"/>
      <c r="F3475" s="8"/>
      <c r="G3475" s="8"/>
      <c r="H3475" s="8"/>
      <c r="I3475" s="8"/>
      <c r="J3475" s="8"/>
      <c r="K3475" s="8"/>
    </row>
    <row r="3476" spans="2:11" s="7" customFormat="1" x14ac:dyDescent="0.2">
      <c r="B3476" s="8"/>
      <c r="C3476" s="8"/>
      <c r="D3476" s="8"/>
      <c r="E3476" s="8"/>
      <c r="F3476" s="8"/>
      <c r="G3476" s="8"/>
      <c r="H3476" s="8"/>
      <c r="I3476" s="8"/>
      <c r="J3476" s="8"/>
      <c r="K3476" s="8"/>
    </row>
    <row r="3477" spans="2:11" s="7" customFormat="1" x14ac:dyDescent="0.2">
      <c r="B3477" s="8"/>
      <c r="C3477" s="8"/>
      <c r="D3477" s="8"/>
      <c r="E3477" s="8"/>
      <c r="F3477" s="8"/>
      <c r="G3477" s="8"/>
      <c r="H3477" s="8"/>
      <c r="I3477" s="8"/>
      <c r="J3477" s="8"/>
      <c r="K3477" s="8"/>
    </row>
    <row r="3478" spans="2:11" s="7" customFormat="1" x14ac:dyDescent="0.2">
      <c r="B3478" s="8"/>
      <c r="C3478" s="8"/>
      <c r="D3478" s="8"/>
      <c r="E3478" s="8"/>
      <c r="F3478" s="8"/>
      <c r="G3478" s="8"/>
      <c r="H3478" s="8"/>
      <c r="I3478" s="8"/>
      <c r="J3478" s="8"/>
      <c r="K3478" s="8"/>
    </row>
    <row r="3479" spans="2:11" s="7" customFormat="1" x14ac:dyDescent="0.2">
      <c r="B3479" s="8"/>
      <c r="C3479" s="8"/>
      <c r="D3479" s="8"/>
      <c r="E3479" s="8"/>
      <c r="F3479" s="8"/>
      <c r="G3479" s="8"/>
      <c r="H3479" s="8"/>
      <c r="I3479" s="8"/>
      <c r="J3479" s="8"/>
      <c r="K3479" s="8"/>
    </row>
    <row r="3480" spans="2:11" s="7" customFormat="1" x14ac:dyDescent="0.2">
      <c r="B3480" s="8"/>
      <c r="C3480" s="8"/>
      <c r="D3480" s="8"/>
      <c r="E3480" s="8"/>
      <c r="F3480" s="8"/>
      <c r="G3480" s="8"/>
      <c r="H3480" s="8"/>
      <c r="I3480" s="8"/>
      <c r="J3480" s="8"/>
      <c r="K3480" s="8"/>
    </row>
    <row r="3481" spans="2:11" s="7" customFormat="1" x14ac:dyDescent="0.2">
      <c r="B3481" s="8"/>
      <c r="C3481" s="8"/>
      <c r="D3481" s="8"/>
      <c r="E3481" s="8"/>
      <c r="F3481" s="8"/>
      <c r="G3481" s="8"/>
      <c r="H3481" s="8"/>
      <c r="I3481" s="8"/>
      <c r="J3481" s="8"/>
      <c r="K3481" s="8"/>
    </row>
    <row r="3482" spans="2:11" s="7" customFormat="1" x14ac:dyDescent="0.2">
      <c r="B3482" s="8"/>
      <c r="C3482" s="8"/>
      <c r="D3482" s="8"/>
      <c r="E3482" s="8"/>
      <c r="F3482" s="8"/>
      <c r="G3482" s="8"/>
      <c r="H3482" s="8"/>
      <c r="I3482" s="8"/>
      <c r="J3482" s="8"/>
      <c r="K3482" s="8"/>
    </row>
    <row r="3483" spans="2:11" s="7" customFormat="1" x14ac:dyDescent="0.2">
      <c r="B3483" s="8"/>
      <c r="C3483" s="8"/>
      <c r="D3483" s="8"/>
      <c r="E3483" s="8"/>
      <c r="F3483" s="8"/>
      <c r="G3483" s="8"/>
      <c r="H3483" s="8"/>
      <c r="I3483" s="8"/>
      <c r="J3483" s="8"/>
      <c r="K3483" s="8"/>
    </row>
    <row r="3484" spans="2:11" s="7" customFormat="1" x14ac:dyDescent="0.2">
      <c r="B3484" s="8"/>
      <c r="C3484" s="8"/>
      <c r="D3484" s="8"/>
      <c r="E3484" s="8"/>
      <c r="F3484" s="8"/>
      <c r="G3484" s="8"/>
      <c r="H3484" s="8"/>
      <c r="I3484" s="8"/>
      <c r="J3484" s="8"/>
      <c r="K3484" s="8"/>
    </row>
    <row r="3485" spans="2:11" s="7" customFormat="1" x14ac:dyDescent="0.2">
      <c r="B3485" s="8"/>
      <c r="C3485" s="8"/>
      <c r="D3485" s="8"/>
      <c r="E3485" s="8"/>
      <c r="F3485" s="8"/>
      <c r="G3485" s="8"/>
      <c r="H3485" s="8"/>
      <c r="I3485" s="8"/>
      <c r="J3485" s="8"/>
      <c r="K3485" s="8"/>
    </row>
    <row r="3486" spans="2:11" s="7" customFormat="1" x14ac:dyDescent="0.2">
      <c r="B3486" s="8"/>
      <c r="C3486" s="8"/>
      <c r="D3486" s="8"/>
      <c r="E3486" s="8"/>
      <c r="F3486" s="8"/>
      <c r="G3486" s="8"/>
      <c r="H3486" s="8"/>
      <c r="I3486" s="8"/>
      <c r="J3486" s="8"/>
      <c r="K3486" s="8"/>
    </row>
    <row r="3487" spans="2:11" s="7" customFormat="1" x14ac:dyDescent="0.2">
      <c r="B3487" s="8"/>
      <c r="C3487" s="8"/>
      <c r="D3487" s="8"/>
      <c r="E3487" s="8"/>
      <c r="F3487" s="8"/>
      <c r="G3487" s="8"/>
      <c r="H3487" s="8"/>
      <c r="I3487" s="8"/>
      <c r="J3487" s="8"/>
      <c r="K3487" s="8"/>
    </row>
    <row r="3488" spans="2:11" s="7" customFormat="1" x14ac:dyDescent="0.2">
      <c r="B3488" s="8"/>
      <c r="C3488" s="8"/>
      <c r="D3488" s="8"/>
      <c r="E3488" s="8"/>
      <c r="F3488" s="8"/>
      <c r="G3488" s="8"/>
      <c r="H3488" s="8"/>
      <c r="I3488" s="8"/>
      <c r="J3488" s="8"/>
      <c r="K3488" s="8"/>
    </row>
    <row r="3489" spans="2:11" s="7" customFormat="1" x14ac:dyDescent="0.2">
      <c r="B3489" s="8"/>
      <c r="C3489" s="8"/>
      <c r="D3489" s="8"/>
      <c r="E3489" s="8"/>
      <c r="F3489" s="8"/>
      <c r="G3489" s="8"/>
      <c r="H3489" s="8"/>
      <c r="I3489" s="8"/>
      <c r="J3489" s="8"/>
      <c r="K3489" s="8"/>
    </row>
    <row r="3490" spans="2:11" s="7" customFormat="1" x14ac:dyDescent="0.2">
      <c r="B3490" s="8"/>
      <c r="C3490" s="8"/>
      <c r="D3490" s="8"/>
      <c r="E3490" s="8"/>
      <c r="F3490" s="8"/>
      <c r="G3490" s="8"/>
      <c r="H3490" s="8"/>
      <c r="I3490" s="8"/>
      <c r="J3490" s="8"/>
      <c r="K3490" s="8"/>
    </row>
    <row r="3491" spans="2:11" s="7" customFormat="1" x14ac:dyDescent="0.2">
      <c r="B3491" s="8"/>
      <c r="C3491" s="8"/>
      <c r="D3491" s="8"/>
      <c r="E3491" s="8"/>
      <c r="F3491" s="8"/>
      <c r="G3491" s="8"/>
      <c r="H3491" s="8"/>
      <c r="I3491" s="8"/>
      <c r="J3491" s="8"/>
      <c r="K3491" s="8"/>
    </row>
    <row r="3492" spans="2:11" s="7" customFormat="1" x14ac:dyDescent="0.2">
      <c r="B3492" s="8"/>
      <c r="C3492" s="8"/>
      <c r="D3492" s="8"/>
      <c r="E3492" s="8"/>
      <c r="F3492" s="8"/>
      <c r="G3492" s="8"/>
      <c r="H3492" s="8"/>
      <c r="I3492" s="8"/>
      <c r="J3492" s="8"/>
      <c r="K3492" s="8"/>
    </row>
    <row r="3493" spans="2:11" s="7" customFormat="1" x14ac:dyDescent="0.2">
      <c r="B3493" s="8"/>
      <c r="C3493" s="8"/>
      <c r="D3493" s="8"/>
      <c r="E3493" s="8"/>
      <c r="F3493" s="8"/>
      <c r="G3493" s="8"/>
      <c r="H3493" s="8"/>
      <c r="I3493" s="8"/>
      <c r="J3493" s="8"/>
      <c r="K3493" s="8"/>
    </row>
    <row r="3494" spans="2:11" s="7" customFormat="1" x14ac:dyDescent="0.2">
      <c r="B3494" s="8"/>
      <c r="C3494" s="8"/>
      <c r="D3494" s="8"/>
      <c r="E3494" s="8"/>
      <c r="F3494" s="8"/>
      <c r="G3494" s="8"/>
      <c r="H3494" s="8"/>
      <c r="I3494" s="8"/>
      <c r="J3494" s="8"/>
      <c r="K3494" s="8"/>
    </row>
    <row r="3495" spans="2:11" s="7" customFormat="1" x14ac:dyDescent="0.2">
      <c r="B3495" s="8"/>
      <c r="C3495" s="8"/>
      <c r="D3495" s="8"/>
      <c r="E3495" s="8"/>
      <c r="F3495" s="8"/>
      <c r="G3495" s="8"/>
      <c r="H3495" s="8"/>
      <c r="I3495" s="8"/>
      <c r="J3495" s="8"/>
      <c r="K3495" s="8"/>
    </row>
    <row r="3496" spans="2:11" s="7" customFormat="1" x14ac:dyDescent="0.2">
      <c r="B3496" s="8"/>
      <c r="C3496" s="8"/>
      <c r="D3496" s="8"/>
      <c r="E3496" s="8"/>
      <c r="F3496" s="8"/>
      <c r="G3496" s="8"/>
      <c r="H3496" s="8"/>
      <c r="I3496" s="8"/>
      <c r="J3496" s="8"/>
      <c r="K3496" s="8"/>
    </row>
    <row r="3497" spans="2:11" s="7" customFormat="1" x14ac:dyDescent="0.2">
      <c r="B3497" s="8"/>
      <c r="C3497" s="8"/>
      <c r="D3497" s="8"/>
      <c r="E3497" s="8"/>
      <c r="F3497" s="8"/>
      <c r="G3497" s="8"/>
      <c r="H3497" s="8"/>
      <c r="I3497" s="8"/>
      <c r="J3497" s="8"/>
      <c r="K3497" s="8"/>
    </row>
    <row r="3498" spans="2:11" s="7" customFormat="1" x14ac:dyDescent="0.2">
      <c r="B3498" s="8"/>
      <c r="C3498" s="8"/>
      <c r="D3498" s="8"/>
      <c r="E3498" s="8"/>
      <c r="F3498" s="8"/>
      <c r="G3498" s="8"/>
      <c r="H3498" s="8"/>
      <c r="I3498" s="8"/>
      <c r="J3498" s="8"/>
      <c r="K3498" s="8"/>
    </row>
    <row r="3499" spans="2:11" s="7" customFormat="1" x14ac:dyDescent="0.2">
      <c r="B3499" s="8"/>
      <c r="C3499" s="8"/>
      <c r="D3499" s="8"/>
      <c r="E3499" s="8"/>
      <c r="F3499" s="8"/>
      <c r="G3499" s="8"/>
      <c r="H3499" s="8"/>
      <c r="I3499" s="8"/>
      <c r="J3499" s="8"/>
      <c r="K3499" s="8"/>
    </row>
    <row r="3500" spans="2:11" s="7" customFormat="1" x14ac:dyDescent="0.2">
      <c r="B3500" s="8"/>
      <c r="C3500" s="8"/>
      <c r="D3500" s="8"/>
      <c r="E3500" s="8"/>
      <c r="F3500" s="8"/>
      <c r="G3500" s="8"/>
      <c r="H3500" s="8"/>
      <c r="I3500" s="8"/>
      <c r="J3500" s="8"/>
      <c r="K3500" s="8"/>
    </row>
    <row r="3501" spans="2:11" s="7" customFormat="1" x14ac:dyDescent="0.2">
      <c r="B3501" s="8"/>
      <c r="C3501" s="8"/>
      <c r="D3501" s="8"/>
      <c r="E3501" s="8"/>
      <c r="F3501" s="8"/>
      <c r="G3501" s="8"/>
      <c r="H3501" s="8"/>
      <c r="I3501" s="8"/>
      <c r="J3501" s="8"/>
      <c r="K3501" s="8"/>
    </row>
    <row r="3502" spans="2:11" s="7" customFormat="1" x14ac:dyDescent="0.2">
      <c r="B3502" s="8"/>
      <c r="C3502" s="8"/>
      <c r="D3502" s="8"/>
      <c r="E3502" s="8"/>
      <c r="F3502" s="8"/>
      <c r="G3502" s="8"/>
      <c r="H3502" s="8"/>
      <c r="I3502" s="8"/>
      <c r="J3502" s="8"/>
      <c r="K3502" s="8"/>
    </row>
    <row r="3503" spans="2:11" s="7" customFormat="1" x14ac:dyDescent="0.2">
      <c r="B3503" s="8"/>
      <c r="C3503" s="8"/>
      <c r="D3503" s="8"/>
      <c r="E3503" s="8"/>
      <c r="F3503" s="8"/>
      <c r="G3503" s="8"/>
      <c r="H3503" s="8"/>
      <c r="I3503" s="8"/>
      <c r="J3503" s="8"/>
      <c r="K3503" s="8"/>
    </row>
    <row r="3504" spans="2:11" s="7" customFormat="1" x14ac:dyDescent="0.2">
      <c r="B3504" s="8"/>
      <c r="C3504" s="8"/>
      <c r="D3504" s="8"/>
      <c r="E3504" s="8"/>
      <c r="F3504" s="8"/>
      <c r="G3504" s="8"/>
      <c r="H3504" s="8"/>
      <c r="I3504" s="8"/>
      <c r="J3504" s="8"/>
      <c r="K3504" s="8"/>
    </row>
    <row r="3505" spans="2:11" s="7" customFormat="1" x14ac:dyDescent="0.2">
      <c r="B3505" s="8"/>
      <c r="C3505" s="8"/>
      <c r="D3505" s="8"/>
      <c r="E3505" s="8"/>
      <c r="F3505" s="8"/>
      <c r="G3505" s="8"/>
      <c r="H3505" s="8"/>
      <c r="I3505" s="8"/>
      <c r="J3505" s="8"/>
      <c r="K3505" s="8"/>
    </row>
    <row r="3506" spans="2:11" s="7" customFormat="1" x14ac:dyDescent="0.2">
      <c r="B3506" s="8"/>
      <c r="C3506" s="8"/>
      <c r="D3506" s="8"/>
      <c r="E3506" s="8"/>
      <c r="F3506" s="8"/>
      <c r="G3506" s="8"/>
      <c r="H3506" s="8"/>
      <c r="I3506" s="8"/>
      <c r="J3506" s="8"/>
      <c r="K3506" s="8"/>
    </row>
    <row r="3507" spans="2:11" s="7" customFormat="1" x14ac:dyDescent="0.2">
      <c r="B3507" s="8"/>
      <c r="C3507" s="8"/>
      <c r="D3507" s="8"/>
      <c r="E3507" s="8"/>
      <c r="F3507" s="8"/>
      <c r="G3507" s="8"/>
      <c r="H3507" s="8"/>
      <c r="I3507" s="8"/>
      <c r="J3507" s="8"/>
      <c r="K3507" s="8"/>
    </row>
    <row r="3508" spans="2:11" s="7" customFormat="1" x14ac:dyDescent="0.2">
      <c r="B3508" s="8"/>
      <c r="C3508" s="8"/>
      <c r="D3508" s="8"/>
      <c r="E3508" s="8"/>
      <c r="F3508" s="8"/>
      <c r="G3508" s="8"/>
      <c r="H3508" s="8"/>
      <c r="I3508" s="8"/>
      <c r="J3508" s="8"/>
      <c r="K3508" s="8"/>
    </row>
    <row r="3509" spans="2:11" s="7" customFormat="1" x14ac:dyDescent="0.2">
      <c r="B3509" s="8"/>
      <c r="C3509" s="8"/>
      <c r="D3509" s="8"/>
      <c r="E3509" s="8"/>
      <c r="F3509" s="8"/>
      <c r="G3509" s="8"/>
      <c r="H3509" s="8"/>
      <c r="I3509" s="8"/>
      <c r="J3509" s="8"/>
      <c r="K3509" s="8"/>
    </row>
    <row r="3510" spans="2:11" s="7" customFormat="1" x14ac:dyDescent="0.2">
      <c r="B3510" s="8"/>
      <c r="C3510" s="8"/>
      <c r="D3510" s="8"/>
      <c r="E3510" s="8"/>
      <c r="F3510" s="8"/>
      <c r="G3510" s="8"/>
      <c r="H3510" s="8"/>
      <c r="I3510" s="8"/>
      <c r="J3510" s="8"/>
      <c r="K3510" s="8"/>
    </row>
    <row r="3511" spans="2:11" s="7" customFormat="1" x14ac:dyDescent="0.2">
      <c r="B3511" s="8"/>
      <c r="C3511" s="8"/>
      <c r="D3511" s="8"/>
      <c r="E3511" s="8"/>
      <c r="F3511" s="8"/>
      <c r="G3511" s="8"/>
      <c r="H3511" s="8"/>
      <c r="I3511" s="8"/>
      <c r="J3511" s="8"/>
      <c r="K3511" s="8"/>
    </row>
    <row r="3512" spans="2:11" s="7" customFormat="1" x14ac:dyDescent="0.2">
      <c r="B3512" s="8"/>
      <c r="C3512" s="8"/>
      <c r="D3512" s="8"/>
      <c r="E3512" s="8"/>
      <c r="F3512" s="8"/>
      <c r="G3512" s="8"/>
      <c r="H3512" s="8"/>
      <c r="I3512" s="8"/>
      <c r="J3512" s="8"/>
      <c r="K3512" s="8"/>
    </row>
    <row r="3513" spans="2:11" s="7" customFormat="1" x14ac:dyDescent="0.2">
      <c r="B3513" s="8"/>
      <c r="C3513" s="8"/>
      <c r="D3513" s="8"/>
      <c r="E3513" s="8"/>
      <c r="F3513" s="8"/>
      <c r="G3513" s="8"/>
      <c r="H3513" s="8"/>
      <c r="I3513" s="8"/>
      <c r="J3513" s="8"/>
      <c r="K3513" s="8"/>
    </row>
    <row r="3514" spans="2:11" s="7" customFormat="1" x14ac:dyDescent="0.2">
      <c r="B3514" s="8"/>
      <c r="C3514" s="8"/>
      <c r="D3514" s="8"/>
      <c r="E3514" s="8"/>
      <c r="F3514" s="8"/>
      <c r="G3514" s="8"/>
      <c r="H3514" s="8"/>
      <c r="I3514" s="8"/>
      <c r="J3514" s="8"/>
      <c r="K3514" s="8"/>
    </row>
    <row r="3515" spans="2:11" s="7" customFormat="1" x14ac:dyDescent="0.2">
      <c r="B3515" s="8"/>
      <c r="C3515" s="8"/>
      <c r="D3515" s="8"/>
      <c r="E3515" s="8"/>
      <c r="F3515" s="8"/>
      <c r="G3515" s="8"/>
      <c r="H3515" s="8"/>
      <c r="I3515" s="8"/>
      <c r="J3515" s="8"/>
      <c r="K3515" s="8"/>
    </row>
    <row r="3516" spans="2:11" s="7" customFormat="1" x14ac:dyDescent="0.2">
      <c r="B3516" s="8"/>
      <c r="C3516" s="8"/>
      <c r="D3516" s="8"/>
      <c r="E3516" s="8"/>
      <c r="F3516" s="8"/>
      <c r="G3516" s="8"/>
      <c r="H3516" s="8"/>
      <c r="I3516" s="8"/>
      <c r="J3516" s="8"/>
      <c r="K3516" s="8"/>
    </row>
    <row r="3517" spans="2:11" s="7" customFormat="1" x14ac:dyDescent="0.2">
      <c r="B3517" s="8"/>
      <c r="C3517" s="8"/>
      <c r="D3517" s="8"/>
      <c r="E3517" s="8"/>
      <c r="F3517" s="8"/>
      <c r="G3517" s="8"/>
      <c r="H3517" s="8"/>
      <c r="I3517" s="8"/>
      <c r="J3517" s="8"/>
      <c r="K3517" s="8"/>
    </row>
    <row r="3518" spans="2:11" s="7" customFormat="1" x14ac:dyDescent="0.2">
      <c r="B3518" s="8"/>
      <c r="C3518" s="8"/>
      <c r="D3518" s="8"/>
      <c r="E3518" s="8"/>
      <c r="F3518" s="8"/>
      <c r="G3518" s="8"/>
      <c r="H3518" s="8"/>
      <c r="I3518" s="8"/>
      <c r="J3518" s="8"/>
      <c r="K3518" s="8"/>
    </row>
    <row r="3519" spans="2:11" s="7" customFormat="1" x14ac:dyDescent="0.2">
      <c r="B3519" s="8"/>
      <c r="C3519" s="8"/>
      <c r="D3519" s="8"/>
      <c r="E3519" s="8"/>
      <c r="F3519" s="8"/>
      <c r="G3519" s="8"/>
      <c r="H3519" s="8"/>
      <c r="I3519" s="8"/>
      <c r="J3519" s="8"/>
      <c r="K3519" s="8"/>
    </row>
    <row r="3520" spans="2:11" s="7" customFormat="1" x14ac:dyDescent="0.2">
      <c r="B3520" s="8"/>
      <c r="C3520" s="8"/>
      <c r="D3520" s="8"/>
      <c r="E3520" s="8"/>
      <c r="F3520" s="8"/>
      <c r="G3520" s="8"/>
      <c r="H3520" s="8"/>
      <c r="I3520" s="8"/>
      <c r="J3520" s="8"/>
      <c r="K3520" s="8"/>
    </row>
    <row r="3521" spans="2:11" s="7" customFormat="1" x14ac:dyDescent="0.2">
      <c r="B3521" s="8"/>
      <c r="C3521" s="8"/>
      <c r="D3521" s="8"/>
      <c r="E3521" s="8"/>
      <c r="F3521" s="8"/>
      <c r="G3521" s="8"/>
      <c r="H3521" s="8"/>
      <c r="I3521" s="8"/>
      <c r="J3521" s="8"/>
      <c r="K3521" s="8"/>
    </row>
    <row r="3522" spans="2:11" s="7" customFormat="1" x14ac:dyDescent="0.2">
      <c r="B3522" s="8"/>
      <c r="C3522" s="8"/>
      <c r="D3522" s="8"/>
      <c r="E3522" s="8"/>
      <c r="F3522" s="8"/>
      <c r="G3522" s="8"/>
      <c r="H3522" s="8"/>
      <c r="I3522" s="8"/>
      <c r="J3522" s="8"/>
      <c r="K3522" s="8"/>
    </row>
    <row r="3523" spans="2:11" s="7" customFormat="1" x14ac:dyDescent="0.2">
      <c r="B3523" s="8"/>
      <c r="C3523" s="8"/>
      <c r="D3523" s="8"/>
      <c r="E3523" s="8"/>
      <c r="F3523" s="8"/>
      <c r="G3523" s="8"/>
      <c r="H3523" s="8"/>
      <c r="I3523" s="8"/>
      <c r="J3523" s="8"/>
      <c r="K3523" s="8"/>
    </row>
    <row r="3524" spans="2:11" s="7" customFormat="1" x14ac:dyDescent="0.2">
      <c r="B3524" s="8"/>
      <c r="C3524" s="8"/>
      <c r="D3524" s="8"/>
      <c r="E3524" s="8"/>
      <c r="F3524" s="8"/>
      <c r="G3524" s="8"/>
      <c r="H3524" s="8"/>
      <c r="I3524" s="8"/>
      <c r="J3524" s="8"/>
      <c r="K3524" s="8"/>
    </row>
    <row r="3525" spans="2:11" s="7" customFormat="1" x14ac:dyDescent="0.2">
      <c r="B3525" s="8"/>
      <c r="C3525" s="8"/>
      <c r="D3525" s="8"/>
      <c r="E3525" s="8"/>
      <c r="F3525" s="8"/>
      <c r="G3525" s="8"/>
      <c r="H3525" s="8"/>
      <c r="I3525" s="8"/>
      <c r="J3525" s="8"/>
      <c r="K3525" s="8"/>
    </row>
    <row r="3526" spans="2:11" s="7" customFormat="1" x14ac:dyDescent="0.2">
      <c r="B3526" s="8"/>
      <c r="C3526" s="8"/>
      <c r="D3526" s="8"/>
      <c r="E3526" s="8"/>
      <c r="F3526" s="8"/>
      <c r="G3526" s="8"/>
      <c r="H3526" s="8"/>
      <c r="I3526" s="8"/>
      <c r="J3526" s="8"/>
      <c r="K3526" s="8"/>
    </row>
    <row r="3527" spans="2:11" s="7" customFormat="1" x14ac:dyDescent="0.2">
      <c r="B3527" s="8"/>
      <c r="C3527" s="8"/>
      <c r="D3527" s="8"/>
      <c r="E3527" s="8"/>
      <c r="F3527" s="8"/>
      <c r="G3527" s="8"/>
      <c r="H3527" s="8"/>
      <c r="I3527" s="8"/>
      <c r="J3527" s="8"/>
      <c r="K3527" s="8"/>
    </row>
    <row r="3528" spans="2:11" s="7" customFormat="1" x14ac:dyDescent="0.2">
      <c r="B3528" s="8"/>
      <c r="C3528" s="8"/>
      <c r="D3528" s="8"/>
      <c r="E3528" s="8"/>
      <c r="F3528" s="8"/>
      <c r="G3528" s="8"/>
      <c r="H3528" s="8"/>
      <c r="I3528" s="8"/>
      <c r="J3528" s="8"/>
      <c r="K3528" s="8"/>
    </row>
    <row r="3529" spans="2:11" s="7" customFormat="1" x14ac:dyDescent="0.2">
      <c r="B3529" s="8"/>
      <c r="C3529" s="8"/>
      <c r="D3529" s="8"/>
      <c r="E3529" s="8"/>
      <c r="F3529" s="8"/>
      <c r="G3529" s="8"/>
      <c r="H3529" s="8"/>
      <c r="I3529" s="8"/>
      <c r="J3529" s="8"/>
      <c r="K3529" s="8"/>
    </row>
    <row r="3530" spans="2:11" s="7" customFormat="1" x14ac:dyDescent="0.2">
      <c r="B3530" s="8"/>
      <c r="C3530" s="8"/>
      <c r="D3530" s="8"/>
      <c r="E3530" s="8"/>
      <c r="F3530" s="8"/>
      <c r="G3530" s="8"/>
      <c r="H3530" s="8"/>
      <c r="I3530" s="8"/>
      <c r="J3530" s="8"/>
      <c r="K3530" s="8"/>
    </row>
    <row r="3531" spans="2:11" s="7" customFormat="1" x14ac:dyDescent="0.2">
      <c r="B3531" s="8"/>
      <c r="C3531" s="8"/>
      <c r="D3531" s="8"/>
      <c r="E3531" s="8"/>
      <c r="F3531" s="8"/>
      <c r="G3531" s="8"/>
      <c r="H3531" s="8"/>
      <c r="I3531" s="8"/>
      <c r="J3531" s="8"/>
      <c r="K3531" s="8"/>
    </row>
    <row r="3532" spans="2:11" s="7" customFormat="1" x14ac:dyDescent="0.2">
      <c r="B3532" s="8"/>
      <c r="C3532" s="8"/>
      <c r="D3532" s="8"/>
      <c r="E3532" s="8"/>
      <c r="F3532" s="8"/>
      <c r="G3532" s="8"/>
      <c r="H3532" s="8"/>
      <c r="I3532" s="8"/>
      <c r="J3532" s="8"/>
      <c r="K3532" s="8"/>
    </row>
    <row r="3533" spans="2:11" s="7" customFormat="1" x14ac:dyDescent="0.2">
      <c r="B3533" s="8"/>
      <c r="C3533" s="8"/>
      <c r="D3533" s="8"/>
      <c r="E3533" s="8"/>
      <c r="F3533" s="8"/>
      <c r="G3533" s="8"/>
      <c r="H3533" s="8"/>
      <c r="I3533" s="8"/>
      <c r="J3533" s="8"/>
      <c r="K3533" s="8"/>
    </row>
    <row r="3534" spans="2:11" s="7" customFormat="1" x14ac:dyDescent="0.2">
      <c r="B3534" s="8"/>
      <c r="C3534" s="8"/>
      <c r="D3534" s="8"/>
      <c r="E3534" s="8"/>
      <c r="F3534" s="8"/>
      <c r="G3534" s="8"/>
      <c r="H3534" s="8"/>
      <c r="I3534" s="8"/>
      <c r="J3534" s="8"/>
      <c r="K3534" s="8"/>
    </row>
    <row r="3535" spans="2:11" s="7" customFormat="1" x14ac:dyDescent="0.2">
      <c r="B3535" s="8"/>
      <c r="C3535" s="8"/>
      <c r="D3535" s="8"/>
      <c r="E3535" s="8"/>
      <c r="F3535" s="8"/>
      <c r="G3535" s="8"/>
      <c r="H3535" s="8"/>
      <c r="I3535" s="8"/>
      <c r="J3535" s="8"/>
      <c r="K3535" s="8"/>
    </row>
    <row r="3536" spans="2:11" s="7" customFormat="1" x14ac:dyDescent="0.2">
      <c r="B3536" s="8"/>
      <c r="C3536" s="8"/>
      <c r="D3536" s="8"/>
      <c r="E3536" s="8"/>
      <c r="F3536" s="8"/>
      <c r="G3536" s="8"/>
      <c r="H3536" s="8"/>
      <c r="I3536" s="8"/>
      <c r="J3536" s="8"/>
      <c r="K3536" s="8"/>
    </row>
    <row r="3537" spans="2:11" s="7" customFormat="1" x14ac:dyDescent="0.2">
      <c r="B3537" s="8"/>
      <c r="C3537" s="8"/>
      <c r="D3537" s="8"/>
      <c r="E3537" s="8"/>
      <c r="F3537" s="8"/>
      <c r="G3537" s="8"/>
      <c r="H3537" s="8"/>
      <c r="I3537" s="8"/>
      <c r="J3537" s="8"/>
      <c r="K3537" s="8"/>
    </row>
    <row r="3538" spans="2:11" s="7" customFormat="1" x14ac:dyDescent="0.2">
      <c r="B3538" s="8"/>
      <c r="C3538" s="8"/>
      <c r="D3538" s="8"/>
      <c r="E3538" s="8"/>
      <c r="F3538" s="8"/>
      <c r="G3538" s="8"/>
      <c r="H3538" s="8"/>
      <c r="I3538" s="8"/>
      <c r="J3538" s="8"/>
      <c r="K3538" s="8"/>
    </row>
    <row r="3539" spans="2:11" s="7" customFormat="1" x14ac:dyDescent="0.2">
      <c r="B3539" s="8"/>
      <c r="C3539" s="8"/>
      <c r="D3539" s="8"/>
      <c r="E3539" s="8"/>
      <c r="F3539" s="8"/>
      <c r="G3539" s="8"/>
      <c r="H3539" s="8"/>
      <c r="I3539" s="8"/>
      <c r="J3539" s="8"/>
      <c r="K3539" s="8"/>
    </row>
    <row r="3540" spans="2:11" s="7" customFormat="1" x14ac:dyDescent="0.2">
      <c r="B3540" s="8"/>
      <c r="C3540" s="8"/>
      <c r="D3540" s="8"/>
      <c r="E3540" s="8"/>
      <c r="F3540" s="8"/>
      <c r="G3540" s="8"/>
      <c r="H3540" s="8"/>
      <c r="I3540" s="8"/>
      <c r="J3540" s="8"/>
      <c r="K3540" s="8"/>
    </row>
    <row r="3541" spans="2:11" s="7" customFormat="1" x14ac:dyDescent="0.2">
      <c r="B3541" s="8"/>
      <c r="C3541" s="8"/>
      <c r="D3541" s="8"/>
      <c r="E3541" s="8"/>
      <c r="F3541" s="8"/>
      <c r="G3541" s="8"/>
      <c r="H3541" s="8"/>
      <c r="I3541" s="8"/>
      <c r="J3541" s="8"/>
      <c r="K3541" s="8"/>
    </row>
    <row r="3542" spans="2:11" s="7" customFormat="1" x14ac:dyDescent="0.2">
      <c r="B3542" s="8"/>
      <c r="C3542" s="8"/>
      <c r="D3542" s="8"/>
      <c r="E3542" s="8"/>
      <c r="F3542" s="8"/>
      <c r="G3542" s="8"/>
      <c r="H3542" s="8"/>
      <c r="I3542" s="8"/>
      <c r="J3542" s="8"/>
      <c r="K3542" s="8"/>
    </row>
    <row r="3543" spans="2:11" s="7" customFormat="1" x14ac:dyDescent="0.2">
      <c r="B3543" s="8"/>
      <c r="C3543" s="8"/>
      <c r="D3543" s="8"/>
      <c r="E3543" s="8"/>
      <c r="F3543" s="8"/>
      <c r="G3543" s="8"/>
      <c r="H3543" s="8"/>
      <c r="I3543" s="8"/>
      <c r="J3543" s="8"/>
      <c r="K3543" s="8"/>
    </row>
    <row r="3544" spans="2:11" s="7" customFormat="1" x14ac:dyDescent="0.2">
      <c r="B3544" s="8"/>
      <c r="C3544" s="8"/>
      <c r="D3544" s="8"/>
      <c r="E3544" s="8"/>
      <c r="F3544" s="8"/>
      <c r="G3544" s="8"/>
      <c r="H3544" s="8"/>
      <c r="I3544" s="8"/>
      <c r="J3544" s="8"/>
      <c r="K3544" s="8"/>
    </row>
    <row r="3545" spans="2:11" s="7" customFormat="1" x14ac:dyDescent="0.2">
      <c r="B3545" s="8"/>
      <c r="C3545" s="8"/>
      <c r="D3545" s="8"/>
      <c r="E3545" s="8"/>
      <c r="F3545" s="8"/>
      <c r="G3545" s="8"/>
      <c r="H3545" s="8"/>
      <c r="I3545" s="8"/>
      <c r="J3545" s="8"/>
      <c r="K3545" s="8"/>
    </row>
    <row r="3546" spans="2:11" s="7" customFormat="1" x14ac:dyDescent="0.2">
      <c r="B3546" s="8"/>
      <c r="C3546" s="8"/>
      <c r="D3546" s="8"/>
      <c r="E3546" s="8"/>
      <c r="F3546" s="8"/>
      <c r="G3546" s="8"/>
      <c r="H3546" s="8"/>
      <c r="I3546" s="8"/>
      <c r="J3546" s="8"/>
      <c r="K3546" s="8"/>
    </row>
    <row r="3547" spans="2:11" s="7" customFormat="1" x14ac:dyDescent="0.2">
      <c r="B3547" s="8"/>
      <c r="C3547" s="8"/>
      <c r="D3547" s="8"/>
      <c r="E3547" s="8"/>
      <c r="F3547" s="8"/>
      <c r="G3547" s="8"/>
      <c r="H3547" s="8"/>
      <c r="I3547" s="8"/>
      <c r="J3547" s="8"/>
      <c r="K3547" s="8"/>
    </row>
    <row r="3548" spans="2:11" s="7" customFormat="1" x14ac:dyDescent="0.2">
      <c r="B3548" s="8"/>
      <c r="C3548" s="8"/>
      <c r="D3548" s="8"/>
      <c r="E3548" s="8"/>
      <c r="F3548" s="8"/>
      <c r="G3548" s="8"/>
      <c r="H3548" s="8"/>
      <c r="I3548" s="8"/>
      <c r="J3548" s="8"/>
      <c r="K3548" s="8"/>
    </row>
    <row r="3549" spans="2:11" s="7" customFormat="1" x14ac:dyDescent="0.2">
      <c r="B3549" s="8"/>
      <c r="C3549" s="8"/>
      <c r="D3549" s="8"/>
      <c r="E3549" s="8"/>
      <c r="F3549" s="8"/>
      <c r="G3549" s="8"/>
      <c r="H3549" s="8"/>
      <c r="I3549" s="8"/>
      <c r="J3549" s="8"/>
      <c r="K3549" s="8"/>
    </row>
    <row r="3550" spans="2:11" s="7" customFormat="1" x14ac:dyDescent="0.2">
      <c r="B3550" s="8"/>
      <c r="C3550" s="8"/>
      <c r="D3550" s="8"/>
      <c r="E3550" s="8"/>
      <c r="F3550" s="8"/>
      <c r="G3550" s="8"/>
      <c r="H3550" s="8"/>
      <c r="I3550" s="8"/>
      <c r="J3550" s="8"/>
      <c r="K3550" s="8"/>
    </row>
    <row r="3551" spans="2:11" s="7" customFormat="1" x14ac:dyDescent="0.2">
      <c r="B3551" s="8"/>
      <c r="C3551" s="8"/>
      <c r="D3551" s="8"/>
      <c r="E3551" s="8"/>
      <c r="F3551" s="8"/>
      <c r="G3551" s="8"/>
      <c r="H3551" s="8"/>
      <c r="I3551" s="8"/>
      <c r="J3551" s="8"/>
      <c r="K3551" s="8"/>
    </row>
    <row r="3552" spans="2:11" s="7" customFormat="1" x14ac:dyDescent="0.2">
      <c r="B3552" s="8"/>
      <c r="C3552" s="8"/>
      <c r="D3552" s="8"/>
      <c r="E3552" s="8"/>
      <c r="F3552" s="8"/>
      <c r="G3552" s="8"/>
      <c r="H3552" s="8"/>
      <c r="I3552" s="8"/>
      <c r="J3552" s="8"/>
      <c r="K3552" s="8"/>
    </row>
    <row r="3553" spans="2:11" s="7" customFormat="1" x14ac:dyDescent="0.2">
      <c r="B3553" s="8"/>
      <c r="C3553" s="8"/>
      <c r="D3553" s="8"/>
      <c r="E3553" s="8"/>
      <c r="F3553" s="8"/>
      <c r="G3553" s="8"/>
      <c r="H3553" s="8"/>
      <c r="I3553" s="8"/>
      <c r="J3553" s="8"/>
      <c r="K3553" s="8"/>
    </row>
    <row r="3554" spans="2:11" s="7" customFormat="1" x14ac:dyDescent="0.2">
      <c r="B3554" s="8"/>
      <c r="C3554" s="8"/>
      <c r="D3554" s="8"/>
      <c r="E3554" s="8"/>
      <c r="F3554" s="8"/>
      <c r="G3554" s="8"/>
      <c r="H3554" s="8"/>
      <c r="I3554" s="8"/>
      <c r="J3554" s="8"/>
      <c r="K3554" s="8"/>
    </row>
    <row r="3555" spans="2:11" s="7" customFormat="1" x14ac:dyDescent="0.2">
      <c r="B3555" s="8"/>
      <c r="C3555" s="8"/>
      <c r="D3555" s="8"/>
      <c r="E3555" s="8"/>
      <c r="F3555" s="8"/>
      <c r="G3555" s="8"/>
      <c r="H3555" s="8"/>
      <c r="I3555" s="8"/>
      <c r="J3555" s="8"/>
      <c r="K3555" s="8"/>
    </row>
    <row r="3556" spans="2:11" s="7" customFormat="1" x14ac:dyDescent="0.2">
      <c r="B3556" s="8"/>
      <c r="C3556" s="8"/>
      <c r="D3556" s="8"/>
      <c r="E3556" s="8"/>
      <c r="F3556" s="8"/>
      <c r="G3556" s="8"/>
      <c r="H3556" s="8"/>
      <c r="I3556" s="8"/>
      <c r="J3556" s="8"/>
      <c r="K3556" s="8"/>
    </row>
    <row r="3557" spans="2:11" s="7" customFormat="1" x14ac:dyDescent="0.2">
      <c r="B3557" s="8"/>
      <c r="C3557" s="8"/>
      <c r="D3557" s="8"/>
      <c r="E3557" s="8"/>
      <c r="F3557" s="8"/>
      <c r="G3557" s="8"/>
      <c r="H3557" s="8"/>
      <c r="I3557" s="8"/>
      <c r="J3557" s="8"/>
      <c r="K3557" s="8"/>
    </row>
    <row r="3558" spans="2:11" s="7" customFormat="1" x14ac:dyDescent="0.2">
      <c r="B3558" s="8"/>
      <c r="C3558" s="8"/>
      <c r="D3558" s="8"/>
      <c r="E3558" s="8"/>
      <c r="F3558" s="8"/>
      <c r="G3558" s="8"/>
      <c r="H3558" s="8"/>
      <c r="I3558" s="8"/>
      <c r="J3558" s="8"/>
      <c r="K3558" s="8"/>
    </row>
    <row r="3559" spans="2:11" s="7" customFormat="1" x14ac:dyDescent="0.2">
      <c r="B3559" s="8"/>
      <c r="C3559" s="8"/>
      <c r="D3559" s="8"/>
      <c r="E3559" s="8"/>
      <c r="F3559" s="8"/>
      <c r="G3559" s="8"/>
      <c r="H3559" s="8"/>
      <c r="I3559" s="8"/>
      <c r="J3559" s="8"/>
      <c r="K3559" s="8"/>
    </row>
    <row r="3560" spans="2:11" s="7" customFormat="1" x14ac:dyDescent="0.2">
      <c r="B3560" s="8"/>
      <c r="C3560" s="8"/>
      <c r="D3560" s="8"/>
      <c r="E3560" s="8"/>
      <c r="F3560" s="8"/>
      <c r="G3560" s="8"/>
      <c r="H3560" s="8"/>
      <c r="I3560" s="8"/>
      <c r="J3560" s="8"/>
      <c r="K3560" s="8"/>
    </row>
    <row r="3561" spans="2:11" s="7" customFormat="1" x14ac:dyDescent="0.2">
      <c r="B3561" s="8"/>
      <c r="C3561" s="8"/>
      <c r="D3561" s="8"/>
      <c r="E3561" s="8"/>
      <c r="F3561" s="8"/>
      <c r="G3561" s="8"/>
      <c r="H3561" s="8"/>
      <c r="I3561" s="8"/>
      <c r="J3561" s="8"/>
      <c r="K3561" s="8"/>
    </row>
    <row r="3562" spans="2:11" s="7" customFormat="1" x14ac:dyDescent="0.2">
      <c r="B3562" s="8"/>
      <c r="C3562" s="8"/>
      <c r="D3562" s="8"/>
      <c r="E3562" s="8"/>
      <c r="F3562" s="8"/>
      <c r="G3562" s="8"/>
      <c r="H3562" s="8"/>
      <c r="I3562" s="8"/>
      <c r="J3562" s="8"/>
      <c r="K3562" s="8"/>
    </row>
    <row r="3563" spans="2:11" s="7" customFormat="1" x14ac:dyDescent="0.2">
      <c r="B3563" s="8"/>
      <c r="C3563" s="8"/>
      <c r="D3563" s="8"/>
      <c r="E3563" s="8"/>
      <c r="F3563" s="8"/>
      <c r="G3563" s="8"/>
      <c r="H3563" s="8"/>
      <c r="I3563" s="8"/>
      <c r="J3563" s="8"/>
      <c r="K3563" s="8"/>
    </row>
    <row r="3564" spans="2:11" s="7" customFormat="1" x14ac:dyDescent="0.2">
      <c r="B3564" s="8"/>
      <c r="C3564" s="8"/>
      <c r="D3564" s="8"/>
      <c r="E3564" s="8"/>
      <c r="F3564" s="8"/>
      <c r="G3564" s="8"/>
      <c r="H3564" s="8"/>
      <c r="I3564" s="8"/>
      <c r="J3564" s="8"/>
      <c r="K3564" s="8"/>
    </row>
    <row r="3565" spans="2:11" s="7" customFormat="1" x14ac:dyDescent="0.2">
      <c r="B3565" s="8"/>
      <c r="C3565" s="8"/>
      <c r="D3565" s="8"/>
      <c r="E3565" s="8"/>
      <c r="F3565" s="8"/>
      <c r="G3565" s="8"/>
      <c r="H3565" s="8"/>
      <c r="I3565" s="8"/>
      <c r="J3565" s="8"/>
      <c r="K3565" s="8"/>
    </row>
    <row r="3566" spans="2:11" s="7" customFormat="1" x14ac:dyDescent="0.2">
      <c r="B3566" s="8"/>
      <c r="C3566" s="8"/>
      <c r="D3566" s="8"/>
      <c r="E3566" s="8"/>
      <c r="F3566" s="8"/>
      <c r="G3566" s="8"/>
      <c r="H3566" s="8"/>
      <c r="I3566" s="8"/>
      <c r="J3566" s="8"/>
      <c r="K3566" s="8"/>
    </row>
    <row r="3567" spans="2:11" s="7" customFormat="1" x14ac:dyDescent="0.2">
      <c r="B3567" s="8"/>
      <c r="C3567" s="8"/>
      <c r="D3567" s="8"/>
      <c r="E3567" s="8"/>
      <c r="F3567" s="8"/>
      <c r="G3567" s="8"/>
      <c r="H3567" s="8"/>
      <c r="I3567" s="8"/>
      <c r="J3567" s="8"/>
      <c r="K3567" s="8"/>
    </row>
    <row r="3568" spans="2:11" s="7" customFormat="1" x14ac:dyDescent="0.2">
      <c r="B3568" s="8"/>
      <c r="C3568" s="8"/>
      <c r="D3568" s="8"/>
      <c r="E3568" s="8"/>
      <c r="F3568" s="8"/>
      <c r="G3568" s="8"/>
      <c r="H3568" s="8"/>
      <c r="I3568" s="8"/>
      <c r="J3568" s="8"/>
      <c r="K3568" s="8"/>
    </row>
    <row r="3569" spans="2:11" s="7" customFormat="1" x14ac:dyDescent="0.2">
      <c r="B3569" s="8"/>
      <c r="C3569" s="8"/>
      <c r="D3569" s="8"/>
      <c r="E3569" s="8"/>
      <c r="F3569" s="8"/>
      <c r="G3569" s="8"/>
      <c r="H3569" s="8"/>
      <c r="I3569" s="8"/>
      <c r="J3569" s="8"/>
      <c r="K3569" s="8"/>
    </row>
    <row r="3570" spans="2:11" s="7" customFormat="1" x14ac:dyDescent="0.2">
      <c r="B3570" s="8"/>
      <c r="C3570" s="8"/>
      <c r="D3570" s="8"/>
      <c r="E3570" s="8"/>
      <c r="F3570" s="8"/>
      <c r="G3570" s="8"/>
      <c r="H3570" s="8"/>
      <c r="I3570" s="8"/>
      <c r="J3570" s="8"/>
      <c r="K3570" s="8"/>
    </row>
    <row r="3571" spans="2:11" s="7" customFormat="1" x14ac:dyDescent="0.2">
      <c r="B3571" s="8"/>
      <c r="C3571" s="8"/>
      <c r="D3571" s="8"/>
      <c r="E3571" s="8"/>
      <c r="F3571" s="8"/>
      <c r="G3571" s="8"/>
      <c r="H3571" s="8"/>
      <c r="I3571" s="8"/>
      <c r="J3571" s="8"/>
      <c r="K3571" s="8"/>
    </row>
    <row r="3572" spans="2:11" s="7" customFormat="1" x14ac:dyDescent="0.2">
      <c r="B3572" s="8"/>
      <c r="C3572" s="8"/>
      <c r="D3572" s="8"/>
      <c r="E3572" s="8"/>
      <c r="F3572" s="8"/>
      <c r="G3572" s="8"/>
      <c r="H3572" s="8"/>
      <c r="I3572" s="8"/>
      <c r="J3572" s="8"/>
      <c r="K3572" s="8"/>
    </row>
    <row r="3573" spans="2:11" s="7" customFormat="1" x14ac:dyDescent="0.2">
      <c r="B3573" s="8"/>
      <c r="C3573" s="8"/>
      <c r="D3573" s="8"/>
      <c r="E3573" s="8"/>
      <c r="F3573" s="8"/>
      <c r="G3573" s="8"/>
      <c r="H3573" s="8"/>
      <c r="I3573" s="8"/>
      <c r="J3573" s="8"/>
      <c r="K3573" s="8"/>
    </row>
    <row r="3574" spans="2:11" s="7" customFormat="1" x14ac:dyDescent="0.2">
      <c r="B3574" s="8"/>
      <c r="C3574" s="8"/>
      <c r="D3574" s="8"/>
      <c r="E3574" s="8"/>
      <c r="F3574" s="8"/>
      <c r="G3574" s="8"/>
      <c r="H3574" s="8"/>
      <c r="I3574" s="8"/>
      <c r="J3574" s="8"/>
      <c r="K3574" s="8"/>
    </row>
    <row r="3575" spans="2:11" s="7" customFormat="1" x14ac:dyDescent="0.2">
      <c r="B3575" s="8"/>
      <c r="C3575" s="8"/>
      <c r="D3575" s="8"/>
      <c r="E3575" s="8"/>
      <c r="F3575" s="8"/>
      <c r="G3575" s="8"/>
      <c r="H3575" s="8"/>
      <c r="I3575" s="8"/>
      <c r="J3575" s="8"/>
      <c r="K3575" s="8"/>
    </row>
    <row r="3576" spans="2:11" s="7" customFormat="1" x14ac:dyDescent="0.2">
      <c r="B3576" s="8"/>
      <c r="C3576" s="8"/>
      <c r="D3576" s="8"/>
      <c r="E3576" s="8"/>
      <c r="F3576" s="8"/>
      <c r="G3576" s="8"/>
      <c r="H3576" s="8"/>
      <c r="I3576" s="8"/>
      <c r="J3576" s="8"/>
      <c r="K3576" s="8"/>
    </row>
    <row r="3577" spans="2:11" s="7" customFormat="1" x14ac:dyDescent="0.2">
      <c r="B3577" s="8"/>
      <c r="C3577" s="8"/>
      <c r="D3577" s="8"/>
      <c r="E3577" s="8"/>
      <c r="F3577" s="8"/>
      <c r="G3577" s="8"/>
      <c r="H3577" s="8"/>
      <c r="I3577" s="8"/>
      <c r="J3577" s="8"/>
      <c r="K3577" s="8"/>
    </row>
    <row r="3578" spans="2:11" s="7" customFormat="1" x14ac:dyDescent="0.2">
      <c r="B3578" s="8"/>
      <c r="C3578" s="8"/>
      <c r="D3578" s="8"/>
      <c r="E3578" s="8"/>
      <c r="F3578" s="8"/>
      <c r="G3578" s="8"/>
      <c r="H3578" s="8"/>
      <c r="I3578" s="8"/>
      <c r="J3578" s="8"/>
      <c r="K3578" s="8"/>
    </row>
    <row r="3579" spans="2:11" s="7" customFormat="1" x14ac:dyDescent="0.2">
      <c r="B3579" s="8"/>
      <c r="C3579" s="8"/>
      <c r="D3579" s="8"/>
      <c r="E3579" s="8"/>
      <c r="F3579" s="8"/>
      <c r="G3579" s="8"/>
      <c r="H3579" s="8"/>
      <c r="I3579" s="8"/>
      <c r="J3579" s="8"/>
      <c r="K3579" s="8"/>
    </row>
    <row r="3580" spans="2:11" s="7" customFormat="1" x14ac:dyDescent="0.2">
      <c r="B3580" s="8"/>
      <c r="C3580" s="8"/>
      <c r="D3580" s="8"/>
      <c r="E3580" s="8"/>
      <c r="F3580" s="8"/>
      <c r="G3580" s="8"/>
      <c r="H3580" s="8"/>
      <c r="I3580" s="8"/>
      <c r="J3580" s="8"/>
      <c r="K3580" s="8"/>
    </row>
    <row r="3581" spans="2:11" s="7" customFormat="1" x14ac:dyDescent="0.2">
      <c r="B3581" s="8"/>
      <c r="C3581" s="8"/>
      <c r="D3581" s="8"/>
      <c r="E3581" s="8"/>
      <c r="F3581" s="8"/>
      <c r="G3581" s="8"/>
      <c r="H3581" s="8"/>
      <c r="I3581" s="8"/>
      <c r="J3581" s="8"/>
      <c r="K3581" s="8"/>
    </row>
    <row r="3582" spans="2:11" s="7" customFormat="1" x14ac:dyDescent="0.2">
      <c r="B3582" s="8"/>
      <c r="C3582" s="8"/>
      <c r="D3582" s="8"/>
      <c r="E3582" s="8"/>
      <c r="F3582" s="8"/>
      <c r="G3582" s="8"/>
      <c r="H3582" s="8"/>
      <c r="I3582" s="8"/>
      <c r="J3582" s="8"/>
      <c r="K3582" s="8"/>
    </row>
    <row r="3583" spans="2:11" s="7" customFormat="1" x14ac:dyDescent="0.2">
      <c r="B3583" s="8"/>
      <c r="C3583" s="8"/>
      <c r="D3583" s="8"/>
      <c r="E3583" s="8"/>
      <c r="F3583" s="8"/>
      <c r="G3583" s="8"/>
      <c r="H3583" s="8"/>
      <c r="I3583" s="8"/>
      <c r="J3583" s="8"/>
      <c r="K3583" s="8"/>
    </row>
    <row r="3584" spans="2:11" s="7" customFormat="1" x14ac:dyDescent="0.2">
      <c r="B3584" s="8"/>
      <c r="C3584" s="8"/>
      <c r="D3584" s="8"/>
      <c r="E3584" s="8"/>
      <c r="F3584" s="8"/>
      <c r="G3584" s="8"/>
      <c r="H3584" s="8"/>
      <c r="I3584" s="8"/>
      <c r="J3584" s="8"/>
      <c r="K3584" s="8"/>
    </row>
    <row r="3585" spans="2:11" s="7" customFormat="1" x14ac:dyDescent="0.2">
      <c r="B3585" s="8"/>
      <c r="C3585" s="8"/>
      <c r="D3585" s="8"/>
      <c r="E3585" s="8"/>
      <c r="F3585" s="8"/>
      <c r="G3585" s="8"/>
      <c r="H3585" s="8"/>
      <c r="I3585" s="8"/>
      <c r="J3585" s="8"/>
      <c r="K3585" s="8"/>
    </row>
    <row r="3586" spans="2:11" s="7" customFormat="1" x14ac:dyDescent="0.2">
      <c r="B3586" s="8"/>
      <c r="C3586" s="8"/>
      <c r="D3586" s="8"/>
      <c r="E3586" s="8"/>
      <c r="F3586" s="8"/>
      <c r="G3586" s="8"/>
      <c r="H3586" s="8"/>
      <c r="I3586" s="8"/>
      <c r="J3586" s="8"/>
      <c r="K3586" s="8"/>
    </row>
    <row r="3587" spans="2:11" s="7" customFormat="1" x14ac:dyDescent="0.2">
      <c r="B3587" s="8"/>
      <c r="C3587" s="8"/>
      <c r="D3587" s="8"/>
      <c r="E3587" s="8"/>
      <c r="F3587" s="8"/>
      <c r="G3587" s="8"/>
      <c r="H3587" s="8"/>
      <c r="I3587" s="8"/>
      <c r="J3587" s="8"/>
      <c r="K3587" s="8"/>
    </row>
    <row r="3588" spans="2:11" s="7" customFormat="1" x14ac:dyDescent="0.2">
      <c r="B3588" s="8"/>
      <c r="C3588" s="8"/>
      <c r="D3588" s="8"/>
      <c r="E3588" s="8"/>
      <c r="F3588" s="8"/>
      <c r="G3588" s="8"/>
      <c r="H3588" s="8"/>
      <c r="I3588" s="8"/>
      <c r="J3588" s="8"/>
      <c r="K3588" s="8"/>
    </row>
    <row r="3589" spans="2:11" s="7" customFormat="1" x14ac:dyDescent="0.2">
      <c r="B3589" s="8"/>
      <c r="C3589" s="8"/>
      <c r="D3589" s="8"/>
      <c r="E3589" s="8"/>
      <c r="F3589" s="8"/>
      <c r="G3589" s="8"/>
      <c r="H3589" s="8"/>
      <c r="I3589" s="8"/>
      <c r="J3589" s="8"/>
      <c r="K3589" s="8"/>
    </row>
    <row r="3590" spans="2:11" s="7" customFormat="1" x14ac:dyDescent="0.2">
      <c r="B3590" s="8"/>
      <c r="C3590" s="8"/>
      <c r="D3590" s="8"/>
      <c r="E3590" s="8"/>
      <c r="F3590" s="8"/>
      <c r="G3590" s="8"/>
      <c r="H3590" s="8"/>
      <c r="I3590" s="8"/>
      <c r="J3590" s="8"/>
      <c r="K3590" s="8"/>
    </row>
    <row r="3591" spans="2:11" s="7" customFormat="1" x14ac:dyDescent="0.2">
      <c r="B3591" s="8"/>
      <c r="C3591" s="8"/>
      <c r="D3591" s="8"/>
      <c r="E3591" s="8"/>
      <c r="F3591" s="8"/>
      <c r="G3591" s="8"/>
      <c r="H3591" s="8"/>
      <c r="I3591" s="8"/>
      <c r="J3591" s="8"/>
      <c r="K3591" s="8"/>
    </row>
    <row r="3592" spans="2:11" s="7" customFormat="1" x14ac:dyDescent="0.2">
      <c r="B3592" s="8"/>
      <c r="C3592" s="8"/>
      <c r="D3592" s="8"/>
      <c r="E3592" s="8"/>
      <c r="F3592" s="8"/>
      <c r="G3592" s="8"/>
      <c r="H3592" s="8"/>
      <c r="I3592" s="8"/>
      <c r="J3592" s="8"/>
      <c r="K3592" s="8"/>
    </row>
    <row r="3593" spans="2:11" s="7" customFormat="1" x14ac:dyDescent="0.2">
      <c r="B3593" s="8"/>
      <c r="C3593" s="8"/>
      <c r="D3593" s="8"/>
      <c r="E3593" s="8"/>
      <c r="F3593" s="8"/>
      <c r="G3593" s="8"/>
      <c r="H3593" s="8"/>
      <c r="I3593" s="8"/>
      <c r="J3593" s="8"/>
      <c r="K3593" s="8"/>
    </row>
    <row r="3594" spans="2:11" s="7" customFormat="1" x14ac:dyDescent="0.2">
      <c r="B3594" s="8"/>
      <c r="C3594" s="8"/>
      <c r="D3594" s="8"/>
      <c r="E3594" s="8"/>
      <c r="F3594" s="8"/>
      <c r="G3594" s="8"/>
      <c r="H3594" s="8"/>
      <c r="I3594" s="8"/>
      <c r="J3594" s="8"/>
      <c r="K3594" s="8"/>
    </row>
    <row r="3595" spans="2:11" s="7" customFormat="1" x14ac:dyDescent="0.2">
      <c r="B3595" s="8"/>
      <c r="C3595" s="8"/>
      <c r="D3595" s="8"/>
      <c r="E3595" s="8"/>
      <c r="F3595" s="8"/>
      <c r="G3595" s="8"/>
      <c r="H3595" s="8"/>
      <c r="I3595" s="8"/>
      <c r="J3595" s="8"/>
      <c r="K3595" s="8"/>
    </row>
    <row r="3596" spans="2:11" s="7" customFormat="1" x14ac:dyDescent="0.2">
      <c r="B3596" s="8"/>
      <c r="C3596" s="8"/>
      <c r="D3596" s="8"/>
      <c r="E3596" s="8"/>
      <c r="F3596" s="8"/>
      <c r="G3596" s="8"/>
      <c r="H3596" s="8"/>
      <c r="I3596" s="8"/>
      <c r="J3596" s="8"/>
      <c r="K3596" s="8"/>
    </row>
    <row r="3597" spans="2:11" s="7" customFormat="1" x14ac:dyDescent="0.2">
      <c r="B3597" s="8"/>
      <c r="C3597" s="8"/>
      <c r="D3597" s="8"/>
      <c r="E3597" s="8"/>
      <c r="F3597" s="8"/>
      <c r="G3597" s="8"/>
      <c r="H3597" s="8"/>
      <c r="I3597" s="8"/>
      <c r="J3597" s="8"/>
      <c r="K3597" s="8"/>
    </row>
    <row r="3598" spans="2:11" s="7" customFormat="1" x14ac:dyDescent="0.2">
      <c r="B3598" s="8"/>
      <c r="C3598" s="8"/>
      <c r="D3598" s="8"/>
      <c r="E3598" s="8"/>
      <c r="F3598" s="8"/>
      <c r="G3598" s="8"/>
      <c r="H3598" s="8"/>
      <c r="I3598" s="8"/>
      <c r="J3598" s="8"/>
      <c r="K3598" s="8"/>
    </row>
    <row r="3599" spans="2:11" s="7" customFormat="1" x14ac:dyDescent="0.2">
      <c r="B3599" s="8"/>
      <c r="C3599" s="8"/>
      <c r="D3599" s="8"/>
      <c r="E3599" s="8"/>
      <c r="F3599" s="8"/>
      <c r="G3599" s="8"/>
      <c r="H3599" s="8"/>
      <c r="I3599" s="8"/>
      <c r="J3599" s="8"/>
      <c r="K3599" s="8"/>
    </row>
    <row r="3600" spans="2:11" s="7" customFormat="1" x14ac:dyDescent="0.2">
      <c r="B3600" s="8"/>
      <c r="C3600" s="8"/>
      <c r="D3600" s="8"/>
      <c r="E3600" s="8"/>
      <c r="F3600" s="8"/>
      <c r="G3600" s="8"/>
      <c r="H3600" s="8"/>
      <c r="I3600" s="8"/>
      <c r="J3600" s="8"/>
      <c r="K3600" s="8"/>
    </row>
    <row r="3601" spans="2:11" s="7" customFormat="1" x14ac:dyDescent="0.2">
      <c r="B3601" s="8"/>
      <c r="C3601" s="8"/>
      <c r="D3601" s="8"/>
      <c r="E3601" s="8"/>
      <c r="F3601" s="8"/>
      <c r="G3601" s="8"/>
      <c r="H3601" s="8"/>
      <c r="I3601" s="8"/>
      <c r="J3601" s="8"/>
      <c r="K3601" s="8"/>
    </row>
    <row r="3602" spans="2:11" s="7" customFormat="1" x14ac:dyDescent="0.2">
      <c r="B3602" s="8"/>
      <c r="C3602" s="8"/>
      <c r="D3602" s="8"/>
      <c r="E3602" s="8"/>
      <c r="F3602" s="8"/>
      <c r="G3602" s="8"/>
      <c r="H3602" s="8"/>
      <c r="I3602" s="8"/>
      <c r="J3602" s="8"/>
      <c r="K3602" s="8"/>
    </row>
    <row r="3603" spans="2:11" s="7" customFormat="1" x14ac:dyDescent="0.2">
      <c r="B3603" s="8"/>
      <c r="C3603" s="8"/>
      <c r="D3603" s="8"/>
      <c r="E3603" s="8"/>
      <c r="F3603" s="8"/>
      <c r="G3603" s="8"/>
      <c r="H3603" s="8"/>
      <c r="I3603" s="8"/>
      <c r="J3603" s="8"/>
      <c r="K3603" s="8"/>
    </row>
    <row r="3604" spans="2:11" s="7" customFormat="1" x14ac:dyDescent="0.2">
      <c r="B3604" s="8"/>
      <c r="C3604" s="8"/>
      <c r="D3604" s="8"/>
      <c r="E3604" s="8"/>
      <c r="F3604" s="8"/>
      <c r="G3604" s="8"/>
      <c r="H3604" s="8"/>
      <c r="I3604" s="8"/>
      <c r="J3604" s="8"/>
      <c r="K3604" s="8"/>
    </row>
    <row r="3605" spans="2:11" s="7" customFormat="1" x14ac:dyDescent="0.2">
      <c r="B3605" s="8"/>
      <c r="C3605" s="8"/>
      <c r="D3605" s="8"/>
      <c r="E3605" s="8"/>
      <c r="F3605" s="8"/>
      <c r="G3605" s="8"/>
      <c r="H3605" s="8"/>
      <c r="I3605" s="8"/>
      <c r="J3605" s="8"/>
      <c r="K3605" s="8"/>
    </row>
    <row r="3606" spans="2:11" s="7" customFormat="1" x14ac:dyDescent="0.2">
      <c r="B3606" s="8"/>
      <c r="C3606" s="8"/>
      <c r="D3606" s="8"/>
      <c r="E3606" s="8"/>
      <c r="F3606" s="8"/>
      <c r="G3606" s="8"/>
      <c r="H3606" s="8"/>
      <c r="I3606" s="8"/>
      <c r="J3606" s="8"/>
      <c r="K3606" s="8"/>
    </row>
    <row r="3607" spans="2:11" s="7" customFormat="1" x14ac:dyDescent="0.2">
      <c r="B3607" s="8"/>
      <c r="C3607" s="8"/>
      <c r="D3607" s="8"/>
      <c r="E3607" s="8"/>
      <c r="F3607" s="8"/>
      <c r="G3607" s="8"/>
      <c r="H3607" s="8"/>
      <c r="I3607" s="8"/>
      <c r="J3607" s="8"/>
      <c r="K3607" s="8"/>
    </row>
    <row r="3608" spans="2:11" s="7" customFormat="1" x14ac:dyDescent="0.2">
      <c r="B3608" s="8"/>
      <c r="C3608" s="8"/>
      <c r="D3608" s="8"/>
      <c r="E3608" s="8"/>
      <c r="F3608" s="8"/>
      <c r="G3608" s="8"/>
      <c r="H3608" s="8"/>
      <c r="I3608" s="8"/>
      <c r="J3608" s="8"/>
      <c r="K3608" s="8"/>
    </row>
    <row r="3609" spans="2:11" s="7" customFormat="1" x14ac:dyDescent="0.2">
      <c r="B3609" s="8"/>
      <c r="C3609" s="8"/>
      <c r="D3609" s="8"/>
      <c r="E3609" s="8"/>
      <c r="F3609" s="8"/>
      <c r="G3609" s="8"/>
      <c r="H3609" s="8"/>
      <c r="I3609" s="8"/>
      <c r="J3609" s="8"/>
      <c r="K3609" s="8"/>
    </row>
    <row r="3610" spans="2:11" s="7" customFormat="1" x14ac:dyDescent="0.2">
      <c r="B3610" s="8"/>
      <c r="C3610" s="8"/>
      <c r="D3610" s="8"/>
      <c r="E3610" s="8"/>
      <c r="F3610" s="8"/>
      <c r="G3610" s="8"/>
      <c r="H3610" s="8"/>
      <c r="I3610" s="8"/>
      <c r="J3610" s="8"/>
      <c r="K3610" s="8"/>
    </row>
    <row r="3611" spans="2:11" s="7" customFormat="1" x14ac:dyDescent="0.2">
      <c r="B3611" s="8"/>
      <c r="C3611" s="8"/>
      <c r="D3611" s="8"/>
      <c r="E3611" s="8"/>
      <c r="F3611" s="8"/>
      <c r="G3611" s="8"/>
      <c r="H3611" s="8"/>
      <c r="I3611" s="8"/>
      <c r="J3611" s="8"/>
      <c r="K3611" s="8"/>
    </row>
    <row r="3612" spans="2:11" s="7" customFormat="1" x14ac:dyDescent="0.2">
      <c r="B3612" s="8"/>
      <c r="C3612" s="8"/>
      <c r="D3612" s="8"/>
      <c r="E3612" s="8"/>
      <c r="F3612" s="8"/>
      <c r="G3612" s="8"/>
      <c r="H3612" s="8"/>
      <c r="I3612" s="8"/>
      <c r="J3612" s="8"/>
      <c r="K3612" s="8"/>
    </row>
    <row r="3613" spans="2:11" s="7" customFormat="1" x14ac:dyDescent="0.2">
      <c r="B3613" s="8"/>
      <c r="C3613" s="8"/>
      <c r="D3613" s="8"/>
      <c r="E3613" s="8"/>
      <c r="F3613" s="8"/>
      <c r="G3613" s="8"/>
      <c r="H3613" s="8"/>
      <c r="I3613" s="8"/>
      <c r="J3613" s="8"/>
      <c r="K3613" s="8"/>
    </row>
    <row r="3614" spans="2:11" s="7" customFormat="1" x14ac:dyDescent="0.2">
      <c r="B3614" s="8"/>
      <c r="C3614" s="8"/>
      <c r="D3614" s="8"/>
      <c r="E3614" s="8"/>
      <c r="F3614" s="8"/>
      <c r="G3614" s="8"/>
      <c r="H3614" s="8"/>
      <c r="I3614" s="8"/>
      <c r="J3614" s="8"/>
      <c r="K3614" s="8"/>
    </row>
    <row r="3615" spans="2:11" s="7" customFormat="1" x14ac:dyDescent="0.2">
      <c r="B3615" s="8"/>
      <c r="C3615" s="8"/>
      <c r="D3615" s="8"/>
      <c r="E3615" s="8"/>
      <c r="F3615" s="8"/>
      <c r="G3615" s="8"/>
      <c r="H3615" s="8"/>
      <c r="I3615" s="8"/>
      <c r="J3615" s="8"/>
      <c r="K3615" s="8"/>
    </row>
    <row r="3616" spans="2:11" s="7" customFormat="1" x14ac:dyDescent="0.2">
      <c r="B3616" s="8"/>
      <c r="C3616" s="8"/>
      <c r="D3616" s="8"/>
      <c r="E3616" s="8"/>
      <c r="F3616" s="8"/>
      <c r="G3616" s="8"/>
      <c r="H3616" s="8"/>
      <c r="I3616" s="8"/>
      <c r="J3616" s="8"/>
      <c r="K3616" s="8"/>
    </row>
    <row r="3617" spans="2:11" s="7" customFormat="1" x14ac:dyDescent="0.2">
      <c r="B3617" s="8"/>
      <c r="C3617" s="8"/>
      <c r="D3617" s="8"/>
      <c r="E3617" s="8"/>
      <c r="F3617" s="8"/>
      <c r="G3617" s="8"/>
      <c r="H3617" s="8"/>
      <c r="I3617" s="8"/>
      <c r="J3617" s="8"/>
      <c r="K3617" s="8"/>
    </row>
    <row r="3618" spans="2:11" s="7" customFormat="1" x14ac:dyDescent="0.2">
      <c r="B3618" s="8"/>
      <c r="C3618" s="8"/>
      <c r="D3618" s="8"/>
      <c r="E3618" s="8"/>
      <c r="F3618" s="8"/>
      <c r="G3618" s="8"/>
      <c r="H3618" s="8"/>
      <c r="I3618" s="8"/>
      <c r="J3618" s="8"/>
      <c r="K3618" s="8"/>
    </row>
    <row r="3619" spans="2:11" s="7" customFormat="1" x14ac:dyDescent="0.2">
      <c r="B3619" s="8"/>
      <c r="C3619" s="8"/>
      <c r="D3619" s="8"/>
      <c r="E3619" s="8"/>
      <c r="F3619" s="8"/>
      <c r="G3619" s="8"/>
      <c r="H3619" s="8"/>
      <c r="I3619" s="8"/>
      <c r="J3619" s="8"/>
      <c r="K3619" s="8"/>
    </row>
    <row r="3620" spans="2:11" s="7" customFormat="1" x14ac:dyDescent="0.2">
      <c r="B3620" s="8"/>
      <c r="C3620" s="8"/>
      <c r="D3620" s="8"/>
      <c r="E3620" s="8"/>
      <c r="F3620" s="8"/>
      <c r="G3620" s="8"/>
      <c r="H3620" s="8"/>
      <c r="I3620" s="8"/>
      <c r="J3620" s="8"/>
      <c r="K3620" s="8"/>
    </row>
    <row r="3621" spans="2:11" s="7" customFormat="1" x14ac:dyDescent="0.2">
      <c r="B3621" s="8"/>
      <c r="C3621" s="8"/>
      <c r="D3621" s="8"/>
      <c r="E3621" s="8"/>
      <c r="F3621" s="8"/>
      <c r="G3621" s="8"/>
      <c r="H3621" s="8"/>
      <c r="I3621" s="8"/>
      <c r="J3621" s="8"/>
      <c r="K3621" s="8"/>
    </row>
    <row r="3622" spans="2:11" s="7" customFormat="1" x14ac:dyDescent="0.2">
      <c r="B3622" s="8"/>
      <c r="C3622" s="8"/>
      <c r="D3622" s="8"/>
      <c r="E3622" s="8"/>
      <c r="F3622" s="8"/>
      <c r="G3622" s="8"/>
      <c r="H3622" s="8"/>
      <c r="I3622" s="8"/>
      <c r="J3622" s="8"/>
      <c r="K3622" s="8"/>
    </row>
    <row r="3623" spans="2:11" s="7" customFormat="1" x14ac:dyDescent="0.2">
      <c r="B3623" s="8"/>
      <c r="C3623" s="8"/>
      <c r="D3623" s="8"/>
      <c r="E3623" s="8"/>
      <c r="F3623" s="8"/>
      <c r="G3623" s="8"/>
      <c r="H3623" s="8"/>
      <c r="I3623" s="8"/>
      <c r="J3623" s="8"/>
      <c r="K3623" s="8"/>
    </row>
    <row r="3624" spans="2:11" s="7" customFormat="1" x14ac:dyDescent="0.2">
      <c r="B3624" s="8"/>
      <c r="C3624" s="8"/>
      <c r="D3624" s="8"/>
      <c r="E3624" s="8"/>
      <c r="F3624" s="8"/>
      <c r="G3624" s="8"/>
      <c r="H3624" s="8"/>
      <c r="I3624" s="8"/>
      <c r="J3624" s="8"/>
      <c r="K3624" s="8"/>
    </row>
    <row r="3625" spans="2:11" s="7" customFormat="1" x14ac:dyDescent="0.2">
      <c r="B3625" s="8"/>
      <c r="C3625" s="8"/>
      <c r="D3625" s="8"/>
      <c r="E3625" s="8"/>
      <c r="F3625" s="8"/>
      <c r="G3625" s="8"/>
      <c r="H3625" s="8"/>
      <c r="I3625" s="8"/>
      <c r="J3625" s="8"/>
      <c r="K3625" s="8"/>
    </row>
    <row r="3626" spans="2:11" s="7" customFormat="1" x14ac:dyDescent="0.2">
      <c r="B3626" s="8"/>
      <c r="C3626" s="8"/>
      <c r="D3626" s="8"/>
      <c r="E3626" s="8"/>
      <c r="F3626" s="8"/>
      <c r="G3626" s="8"/>
      <c r="H3626" s="8"/>
      <c r="I3626" s="8"/>
      <c r="J3626" s="8"/>
      <c r="K3626" s="8"/>
    </row>
    <row r="3627" spans="2:11" s="7" customFormat="1" x14ac:dyDescent="0.2">
      <c r="B3627" s="8"/>
      <c r="C3627" s="8"/>
      <c r="D3627" s="8"/>
      <c r="E3627" s="8"/>
      <c r="F3627" s="8"/>
      <c r="G3627" s="8"/>
      <c r="H3627" s="8"/>
      <c r="I3627" s="8"/>
      <c r="J3627" s="8"/>
      <c r="K3627" s="8"/>
    </row>
    <row r="3628" spans="2:11" s="7" customFormat="1" x14ac:dyDescent="0.2">
      <c r="B3628" s="8"/>
      <c r="C3628" s="8"/>
      <c r="D3628" s="8"/>
      <c r="E3628" s="8"/>
      <c r="F3628" s="8"/>
      <c r="G3628" s="8"/>
      <c r="H3628" s="8"/>
      <c r="I3628" s="8"/>
      <c r="J3628" s="8"/>
      <c r="K3628" s="8"/>
    </row>
    <row r="3629" spans="2:11" s="7" customFormat="1" x14ac:dyDescent="0.2">
      <c r="B3629" s="8"/>
      <c r="C3629" s="8"/>
      <c r="D3629" s="8"/>
      <c r="E3629" s="8"/>
      <c r="F3629" s="8"/>
      <c r="G3629" s="8"/>
      <c r="H3629" s="8"/>
      <c r="I3629" s="8"/>
      <c r="J3629" s="8"/>
      <c r="K3629" s="8"/>
    </row>
    <row r="3630" spans="2:11" s="7" customFormat="1" x14ac:dyDescent="0.2">
      <c r="B3630" s="8"/>
      <c r="C3630" s="8"/>
      <c r="D3630" s="8"/>
      <c r="E3630" s="8"/>
      <c r="F3630" s="8"/>
      <c r="G3630" s="8"/>
      <c r="H3630" s="8"/>
      <c r="I3630" s="8"/>
      <c r="J3630" s="8"/>
      <c r="K3630" s="8"/>
    </row>
    <row r="3631" spans="2:11" s="7" customFormat="1" x14ac:dyDescent="0.2">
      <c r="B3631" s="8"/>
      <c r="C3631" s="8"/>
      <c r="D3631" s="8"/>
      <c r="E3631" s="8"/>
      <c r="F3631" s="8"/>
      <c r="G3631" s="8"/>
      <c r="H3631" s="8"/>
      <c r="I3631" s="8"/>
      <c r="J3631" s="8"/>
      <c r="K3631" s="8"/>
    </row>
    <row r="3632" spans="2:11" s="7" customFormat="1" x14ac:dyDescent="0.2">
      <c r="B3632" s="8"/>
      <c r="C3632" s="8"/>
      <c r="D3632" s="8"/>
      <c r="E3632" s="8"/>
      <c r="F3632" s="8"/>
      <c r="G3632" s="8"/>
      <c r="H3632" s="8"/>
      <c r="I3632" s="8"/>
      <c r="J3632" s="8"/>
      <c r="K3632" s="8"/>
    </row>
    <row r="3633" spans="2:11" s="7" customFormat="1" x14ac:dyDescent="0.2">
      <c r="B3633" s="8"/>
      <c r="C3633" s="8"/>
      <c r="D3633" s="8"/>
      <c r="E3633" s="8"/>
      <c r="F3633" s="8"/>
      <c r="G3633" s="8"/>
      <c r="H3633" s="8"/>
      <c r="I3633" s="8"/>
      <c r="J3633" s="8"/>
      <c r="K3633" s="8"/>
    </row>
    <row r="3634" spans="2:11" s="7" customFormat="1" x14ac:dyDescent="0.2">
      <c r="B3634" s="8"/>
      <c r="C3634" s="8"/>
      <c r="D3634" s="8"/>
      <c r="E3634" s="8"/>
      <c r="F3634" s="8"/>
      <c r="G3634" s="8"/>
      <c r="H3634" s="8"/>
      <c r="I3634" s="8"/>
      <c r="J3634" s="8"/>
      <c r="K3634" s="8"/>
    </row>
    <row r="3635" spans="2:11" s="7" customFormat="1" x14ac:dyDescent="0.2">
      <c r="B3635" s="8"/>
      <c r="C3635" s="8"/>
      <c r="D3635" s="8"/>
      <c r="E3635" s="8"/>
      <c r="F3635" s="8"/>
      <c r="G3635" s="8"/>
      <c r="H3635" s="8"/>
      <c r="I3635" s="8"/>
      <c r="J3635" s="8"/>
      <c r="K3635" s="8"/>
    </row>
    <row r="3636" spans="2:11" s="7" customFormat="1" x14ac:dyDescent="0.2">
      <c r="B3636" s="8"/>
      <c r="C3636" s="8"/>
      <c r="D3636" s="8"/>
      <c r="E3636" s="8"/>
      <c r="F3636" s="8"/>
      <c r="G3636" s="8"/>
      <c r="H3636" s="8"/>
      <c r="I3636" s="8"/>
      <c r="J3636" s="8"/>
      <c r="K3636" s="8"/>
    </row>
    <row r="3637" spans="2:11" s="7" customFormat="1" x14ac:dyDescent="0.2">
      <c r="B3637" s="8"/>
      <c r="C3637" s="8"/>
      <c r="D3637" s="8"/>
      <c r="E3637" s="8"/>
      <c r="F3637" s="8"/>
      <c r="G3637" s="8"/>
      <c r="H3637" s="8"/>
      <c r="I3637" s="8"/>
      <c r="J3637" s="8"/>
      <c r="K3637" s="8"/>
    </row>
    <row r="3638" spans="2:11" s="7" customFormat="1" x14ac:dyDescent="0.2">
      <c r="B3638" s="8"/>
      <c r="C3638" s="8"/>
      <c r="D3638" s="8"/>
      <c r="E3638" s="8"/>
      <c r="F3638" s="8"/>
      <c r="G3638" s="8"/>
      <c r="H3638" s="8"/>
      <c r="I3638" s="8"/>
      <c r="J3638" s="8"/>
      <c r="K3638" s="8"/>
    </row>
    <row r="3639" spans="2:11" s="7" customFormat="1" x14ac:dyDescent="0.2">
      <c r="B3639" s="8"/>
      <c r="C3639" s="8"/>
      <c r="D3639" s="8"/>
      <c r="E3639" s="8"/>
      <c r="F3639" s="8"/>
      <c r="G3639" s="8"/>
      <c r="H3639" s="8"/>
      <c r="I3639" s="8"/>
      <c r="J3639" s="8"/>
      <c r="K3639" s="8"/>
    </row>
    <row r="3640" spans="2:11" s="7" customFormat="1" x14ac:dyDescent="0.2">
      <c r="B3640" s="8"/>
      <c r="C3640" s="8"/>
      <c r="D3640" s="8"/>
      <c r="E3640" s="8"/>
      <c r="F3640" s="8"/>
      <c r="G3640" s="8"/>
      <c r="H3640" s="8"/>
      <c r="I3640" s="8"/>
      <c r="J3640" s="8"/>
      <c r="K3640" s="8"/>
    </row>
    <row r="3641" spans="2:11" s="7" customFormat="1" x14ac:dyDescent="0.2">
      <c r="B3641" s="8"/>
      <c r="C3641" s="8"/>
      <c r="D3641" s="8"/>
      <c r="E3641" s="8"/>
      <c r="F3641" s="8"/>
      <c r="G3641" s="8"/>
      <c r="H3641" s="8"/>
      <c r="I3641" s="8"/>
      <c r="J3641" s="8"/>
      <c r="K3641" s="8"/>
    </row>
    <row r="3642" spans="2:11" s="7" customFormat="1" x14ac:dyDescent="0.2">
      <c r="B3642" s="8"/>
      <c r="C3642" s="8"/>
      <c r="D3642" s="8"/>
      <c r="E3642" s="8"/>
      <c r="F3642" s="8"/>
      <c r="G3642" s="8"/>
      <c r="H3642" s="8"/>
      <c r="I3642" s="8"/>
      <c r="J3642" s="8"/>
      <c r="K3642" s="8"/>
    </row>
    <row r="3643" spans="2:11" s="7" customFormat="1" x14ac:dyDescent="0.2">
      <c r="B3643" s="8"/>
      <c r="C3643" s="8"/>
      <c r="D3643" s="8"/>
      <c r="E3643" s="8"/>
      <c r="F3643" s="8"/>
      <c r="G3643" s="8"/>
      <c r="H3643" s="8"/>
      <c r="I3643" s="8"/>
      <c r="J3643" s="8"/>
      <c r="K3643" s="8"/>
    </row>
    <row r="3644" spans="2:11" s="7" customFormat="1" x14ac:dyDescent="0.2">
      <c r="B3644" s="8"/>
      <c r="C3644" s="8"/>
      <c r="D3644" s="8"/>
      <c r="E3644" s="8"/>
      <c r="F3644" s="8"/>
      <c r="G3644" s="8"/>
      <c r="H3644" s="8"/>
      <c r="I3644" s="8"/>
      <c r="J3644" s="8"/>
      <c r="K3644" s="8"/>
    </row>
    <row r="3645" spans="2:11" s="7" customFormat="1" x14ac:dyDescent="0.2">
      <c r="B3645" s="8"/>
      <c r="C3645" s="8"/>
      <c r="D3645" s="8"/>
      <c r="E3645" s="8"/>
      <c r="F3645" s="8"/>
      <c r="G3645" s="8"/>
      <c r="H3645" s="8"/>
      <c r="I3645" s="8"/>
      <c r="J3645" s="8"/>
      <c r="K3645" s="8"/>
    </row>
    <row r="3646" spans="2:11" s="7" customFormat="1" x14ac:dyDescent="0.2">
      <c r="B3646" s="8"/>
      <c r="C3646" s="8"/>
      <c r="D3646" s="8"/>
      <c r="E3646" s="8"/>
      <c r="F3646" s="8"/>
      <c r="G3646" s="8"/>
      <c r="H3646" s="8"/>
      <c r="I3646" s="8"/>
      <c r="J3646" s="8"/>
      <c r="K3646" s="8"/>
    </row>
    <row r="3647" spans="2:11" s="7" customFormat="1" x14ac:dyDescent="0.2">
      <c r="B3647" s="8"/>
      <c r="C3647" s="8"/>
      <c r="D3647" s="8"/>
      <c r="E3647" s="8"/>
      <c r="F3647" s="8"/>
      <c r="G3647" s="8"/>
      <c r="H3647" s="8"/>
      <c r="I3647" s="8"/>
      <c r="J3647" s="8"/>
      <c r="K3647" s="8"/>
    </row>
    <row r="3648" spans="2:11" s="7" customFormat="1" x14ac:dyDescent="0.2">
      <c r="B3648" s="8"/>
      <c r="C3648" s="8"/>
      <c r="D3648" s="8"/>
      <c r="E3648" s="8"/>
      <c r="F3648" s="8"/>
      <c r="G3648" s="8"/>
      <c r="H3648" s="8"/>
      <c r="I3648" s="8"/>
      <c r="J3648" s="8"/>
      <c r="K3648" s="8"/>
    </row>
    <row r="3649" spans="2:11" s="7" customFormat="1" x14ac:dyDescent="0.2">
      <c r="B3649" s="8"/>
      <c r="C3649" s="8"/>
      <c r="D3649" s="8"/>
      <c r="E3649" s="8"/>
      <c r="F3649" s="8"/>
      <c r="G3649" s="8"/>
      <c r="H3649" s="8"/>
      <c r="I3649" s="8"/>
      <c r="J3649" s="8"/>
      <c r="K3649" s="8"/>
    </row>
    <row r="3650" spans="2:11" s="7" customFormat="1" x14ac:dyDescent="0.2">
      <c r="B3650" s="8"/>
      <c r="C3650" s="8"/>
      <c r="D3650" s="8"/>
      <c r="E3650" s="8"/>
      <c r="F3650" s="8"/>
      <c r="G3650" s="8"/>
      <c r="H3650" s="8"/>
      <c r="I3650" s="8"/>
      <c r="J3650" s="8"/>
      <c r="K3650" s="8"/>
    </row>
    <row r="3651" spans="2:11" s="7" customFormat="1" x14ac:dyDescent="0.2">
      <c r="B3651" s="8"/>
      <c r="C3651" s="8"/>
      <c r="D3651" s="8"/>
      <c r="E3651" s="8"/>
      <c r="F3651" s="8"/>
      <c r="G3651" s="8"/>
      <c r="H3651" s="8"/>
      <c r="I3651" s="8"/>
      <c r="J3651" s="8"/>
      <c r="K3651" s="8"/>
    </row>
    <row r="3652" spans="2:11" s="7" customFormat="1" x14ac:dyDescent="0.2">
      <c r="B3652" s="8"/>
      <c r="C3652" s="8"/>
      <c r="D3652" s="8"/>
      <c r="E3652" s="8"/>
      <c r="F3652" s="8"/>
      <c r="G3652" s="8"/>
      <c r="H3652" s="8"/>
      <c r="I3652" s="8"/>
      <c r="J3652" s="8"/>
      <c r="K3652" s="8"/>
    </row>
    <row r="3653" spans="2:11" s="7" customFormat="1" x14ac:dyDescent="0.2">
      <c r="B3653" s="8"/>
      <c r="C3653" s="8"/>
      <c r="D3653" s="8"/>
      <c r="E3653" s="8"/>
      <c r="F3653" s="8"/>
      <c r="G3653" s="8"/>
      <c r="H3653" s="8"/>
      <c r="I3653" s="8"/>
      <c r="J3653" s="8"/>
      <c r="K3653" s="8"/>
    </row>
    <row r="3654" spans="2:11" s="7" customFormat="1" x14ac:dyDescent="0.2">
      <c r="B3654" s="8"/>
      <c r="C3654" s="8"/>
      <c r="D3654" s="8"/>
      <c r="E3654" s="8"/>
      <c r="F3654" s="8"/>
      <c r="G3654" s="8"/>
      <c r="H3654" s="8"/>
      <c r="I3654" s="8"/>
      <c r="J3654" s="8"/>
      <c r="K3654" s="8"/>
    </row>
    <row r="3655" spans="2:11" s="7" customFormat="1" x14ac:dyDescent="0.2">
      <c r="B3655" s="8"/>
      <c r="C3655" s="8"/>
      <c r="D3655" s="8"/>
      <c r="E3655" s="8"/>
      <c r="F3655" s="8"/>
      <c r="G3655" s="8"/>
      <c r="H3655" s="8"/>
      <c r="I3655" s="8"/>
      <c r="J3655" s="8"/>
      <c r="K3655" s="8"/>
    </row>
    <row r="3656" spans="2:11" s="7" customFormat="1" x14ac:dyDescent="0.2">
      <c r="B3656" s="8"/>
      <c r="C3656" s="8"/>
      <c r="D3656" s="8"/>
      <c r="E3656" s="8"/>
      <c r="F3656" s="8"/>
      <c r="G3656" s="8"/>
      <c r="H3656" s="8"/>
      <c r="I3656" s="8"/>
      <c r="J3656" s="8"/>
      <c r="K3656" s="8"/>
    </row>
    <row r="3657" spans="2:11" s="7" customFormat="1" x14ac:dyDescent="0.2">
      <c r="B3657" s="8"/>
      <c r="C3657" s="8"/>
      <c r="D3657" s="8"/>
      <c r="E3657" s="8"/>
      <c r="F3657" s="8"/>
      <c r="G3657" s="8"/>
      <c r="H3657" s="8"/>
      <c r="I3657" s="8"/>
      <c r="J3657" s="8"/>
      <c r="K3657" s="8"/>
    </row>
    <row r="3658" spans="2:11" s="7" customFormat="1" x14ac:dyDescent="0.2">
      <c r="B3658" s="8"/>
      <c r="C3658" s="8"/>
      <c r="D3658" s="8"/>
      <c r="E3658" s="8"/>
      <c r="F3658" s="8"/>
      <c r="G3658" s="8"/>
      <c r="H3658" s="8"/>
      <c r="I3658" s="8"/>
      <c r="J3658" s="8"/>
      <c r="K3658" s="8"/>
    </row>
    <row r="3659" spans="2:11" s="7" customFormat="1" x14ac:dyDescent="0.2">
      <c r="B3659" s="8"/>
      <c r="C3659" s="8"/>
      <c r="D3659" s="8"/>
      <c r="E3659" s="8"/>
      <c r="F3659" s="8"/>
      <c r="G3659" s="8"/>
      <c r="H3659" s="8"/>
      <c r="I3659" s="8"/>
      <c r="J3659" s="8"/>
      <c r="K3659" s="8"/>
    </row>
    <row r="3660" spans="2:11" s="7" customFormat="1" x14ac:dyDescent="0.2">
      <c r="B3660" s="8"/>
      <c r="C3660" s="8"/>
      <c r="D3660" s="8"/>
      <c r="E3660" s="8"/>
      <c r="F3660" s="8"/>
      <c r="G3660" s="8"/>
      <c r="H3660" s="8"/>
      <c r="I3660" s="8"/>
      <c r="J3660" s="8"/>
      <c r="K3660" s="8"/>
    </row>
    <row r="3661" spans="2:11" s="7" customFormat="1" x14ac:dyDescent="0.2">
      <c r="B3661" s="8"/>
      <c r="C3661" s="8"/>
      <c r="D3661" s="8"/>
      <c r="E3661" s="8"/>
      <c r="F3661" s="8"/>
      <c r="G3661" s="8"/>
      <c r="H3661" s="8"/>
      <c r="I3661" s="8"/>
      <c r="J3661" s="8"/>
      <c r="K3661" s="8"/>
    </row>
    <row r="3662" spans="2:11" s="7" customFormat="1" x14ac:dyDescent="0.2">
      <c r="B3662" s="8"/>
      <c r="C3662" s="8"/>
      <c r="D3662" s="8"/>
      <c r="E3662" s="8"/>
      <c r="F3662" s="8"/>
      <c r="G3662" s="8"/>
      <c r="H3662" s="8"/>
      <c r="I3662" s="8"/>
      <c r="J3662" s="8"/>
      <c r="K3662" s="8"/>
    </row>
    <row r="3663" spans="2:11" s="7" customFormat="1" x14ac:dyDescent="0.2">
      <c r="B3663" s="8"/>
      <c r="C3663" s="8"/>
      <c r="D3663" s="8"/>
      <c r="E3663" s="8"/>
      <c r="F3663" s="8"/>
      <c r="G3663" s="8"/>
      <c r="H3663" s="8"/>
      <c r="I3663" s="8"/>
      <c r="J3663" s="8"/>
      <c r="K3663" s="8"/>
    </row>
    <row r="3664" spans="2:11" s="7" customFormat="1" x14ac:dyDescent="0.2">
      <c r="B3664" s="8"/>
      <c r="C3664" s="8"/>
      <c r="D3664" s="8"/>
      <c r="E3664" s="8"/>
      <c r="F3664" s="8"/>
      <c r="G3664" s="8"/>
      <c r="H3664" s="8"/>
      <c r="I3664" s="8"/>
      <c r="J3664" s="8"/>
      <c r="K3664" s="8"/>
    </row>
    <row r="3665" spans="2:11" s="7" customFormat="1" x14ac:dyDescent="0.2">
      <c r="B3665" s="8"/>
      <c r="C3665" s="8"/>
      <c r="D3665" s="8"/>
      <c r="E3665" s="8"/>
      <c r="F3665" s="8"/>
      <c r="G3665" s="8"/>
      <c r="H3665" s="8"/>
      <c r="I3665" s="8"/>
      <c r="J3665" s="8"/>
      <c r="K3665" s="8"/>
    </row>
    <row r="3666" spans="2:11" s="7" customFormat="1" x14ac:dyDescent="0.2">
      <c r="B3666" s="8"/>
      <c r="C3666" s="8"/>
      <c r="D3666" s="8"/>
      <c r="E3666" s="8"/>
      <c r="F3666" s="8"/>
      <c r="G3666" s="8"/>
      <c r="H3666" s="8"/>
      <c r="I3666" s="8"/>
      <c r="J3666" s="8"/>
      <c r="K3666" s="8"/>
    </row>
    <row r="3667" spans="2:11" s="7" customFormat="1" x14ac:dyDescent="0.2">
      <c r="B3667" s="8"/>
      <c r="C3667" s="8"/>
      <c r="D3667" s="8"/>
      <c r="E3667" s="8"/>
      <c r="F3667" s="8"/>
      <c r="G3667" s="8"/>
      <c r="H3667" s="8"/>
      <c r="I3667" s="8"/>
      <c r="J3667" s="8"/>
      <c r="K3667" s="8"/>
    </row>
    <row r="3668" spans="2:11" s="7" customFormat="1" x14ac:dyDescent="0.2">
      <c r="B3668" s="8"/>
      <c r="C3668" s="8"/>
      <c r="D3668" s="8"/>
      <c r="E3668" s="8"/>
      <c r="F3668" s="8"/>
      <c r="G3668" s="8"/>
      <c r="H3668" s="8"/>
      <c r="I3668" s="8"/>
      <c r="J3668" s="8"/>
      <c r="K3668" s="8"/>
    </row>
    <row r="3669" spans="2:11" s="7" customFormat="1" x14ac:dyDescent="0.2">
      <c r="B3669" s="8"/>
      <c r="C3669" s="8"/>
      <c r="D3669" s="8"/>
      <c r="E3669" s="8"/>
      <c r="F3669" s="8"/>
      <c r="G3669" s="8"/>
      <c r="H3669" s="8"/>
      <c r="I3669" s="8"/>
      <c r="J3669" s="8"/>
      <c r="K3669" s="8"/>
    </row>
    <row r="3670" spans="2:11" s="7" customFormat="1" x14ac:dyDescent="0.2">
      <c r="B3670" s="8"/>
      <c r="C3670" s="8"/>
      <c r="D3670" s="8"/>
      <c r="E3670" s="8"/>
      <c r="F3670" s="8"/>
      <c r="G3670" s="8"/>
      <c r="H3670" s="8"/>
      <c r="I3670" s="8"/>
      <c r="J3670" s="8"/>
      <c r="K3670" s="8"/>
    </row>
    <row r="3671" spans="2:11" s="7" customFormat="1" x14ac:dyDescent="0.2">
      <c r="B3671" s="8"/>
      <c r="C3671" s="8"/>
      <c r="D3671" s="8"/>
      <c r="E3671" s="8"/>
      <c r="F3671" s="8"/>
      <c r="G3671" s="8"/>
      <c r="H3671" s="8"/>
      <c r="I3671" s="8"/>
      <c r="J3671" s="8"/>
      <c r="K3671" s="8"/>
    </row>
    <row r="3672" spans="2:11" s="7" customFormat="1" x14ac:dyDescent="0.2">
      <c r="B3672" s="8"/>
      <c r="C3672" s="8"/>
      <c r="D3672" s="8"/>
      <c r="E3672" s="8"/>
      <c r="F3672" s="8"/>
      <c r="G3672" s="8"/>
      <c r="H3672" s="8"/>
      <c r="I3672" s="8"/>
      <c r="J3672" s="8"/>
      <c r="K3672" s="8"/>
    </row>
    <row r="3673" spans="2:11" s="7" customFormat="1" x14ac:dyDescent="0.2">
      <c r="B3673" s="8"/>
      <c r="C3673" s="8"/>
      <c r="D3673" s="8"/>
      <c r="E3673" s="8"/>
      <c r="F3673" s="8"/>
      <c r="G3673" s="8"/>
      <c r="H3673" s="8"/>
      <c r="I3673" s="8"/>
      <c r="J3673" s="8"/>
      <c r="K3673" s="8"/>
    </row>
    <row r="3674" spans="2:11" s="7" customFormat="1" x14ac:dyDescent="0.2">
      <c r="B3674" s="8"/>
      <c r="C3674" s="8"/>
      <c r="D3674" s="8"/>
      <c r="E3674" s="8"/>
      <c r="F3674" s="8"/>
      <c r="G3674" s="8"/>
      <c r="H3674" s="8"/>
      <c r="I3674" s="8"/>
      <c r="J3674" s="8"/>
      <c r="K3674" s="8"/>
    </row>
    <row r="3675" spans="2:11" s="7" customFormat="1" x14ac:dyDescent="0.2">
      <c r="B3675" s="8"/>
      <c r="C3675" s="8"/>
      <c r="D3675" s="8"/>
      <c r="E3675" s="8"/>
      <c r="F3675" s="8"/>
      <c r="G3675" s="8"/>
      <c r="H3675" s="8"/>
      <c r="I3675" s="8"/>
      <c r="J3675" s="8"/>
      <c r="K3675" s="8"/>
    </row>
    <row r="3676" spans="2:11" s="7" customFormat="1" x14ac:dyDescent="0.2">
      <c r="B3676" s="8"/>
      <c r="C3676" s="8"/>
      <c r="D3676" s="8"/>
      <c r="E3676" s="8"/>
      <c r="F3676" s="8"/>
      <c r="G3676" s="8"/>
      <c r="H3676" s="8"/>
      <c r="I3676" s="8"/>
      <c r="J3676" s="8"/>
      <c r="K3676" s="8"/>
    </row>
    <row r="3677" spans="2:11" s="7" customFormat="1" x14ac:dyDescent="0.2">
      <c r="B3677" s="8"/>
      <c r="C3677" s="8"/>
      <c r="D3677" s="8"/>
      <c r="E3677" s="8"/>
      <c r="F3677" s="8"/>
      <c r="G3677" s="8"/>
      <c r="H3677" s="8"/>
      <c r="I3677" s="8"/>
      <c r="J3677" s="8"/>
      <c r="K3677" s="8"/>
    </row>
    <row r="3678" spans="2:11" s="7" customFormat="1" x14ac:dyDescent="0.2">
      <c r="B3678" s="8"/>
      <c r="C3678" s="8"/>
      <c r="D3678" s="8"/>
      <c r="E3678" s="8"/>
      <c r="F3678" s="8"/>
      <c r="G3678" s="8"/>
      <c r="H3678" s="8"/>
      <c r="I3678" s="8"/>
      <c r="J3678" s="8"/>
      <c r="K3678" s="8"/>
    </row>
    <row r="3679" spans="2:11" s="7" customFormat="1" x14ac:dyDescent="0.2">
      <c r="B3679" s="8"/>
      <c r="C3679" s="8"/>
      <c r="D3679" s="8"/>
      <c r="E3679" s="8"/>
      <c r="F3679" s="8"/>
      <c r="G3679" s="8"/>
      <c r="H3679" s="8"/>
      <c r="I3679" s="8"/>
      <c r="J3679" s="8"/>
      <c r="K3679" s="8"/>
    </row>
    <row r="3680" spans="2:11" s="7" customFormat="1" x14ac:dyDescent="0.2">
      <c r="B3680" s="8"/>
      <c r="C3680" s="8"/>
      <c r="D3680" s="8"/>
      <c r="E3680" s="8"/>
      <c r="F3680" s="8"/>
      <c r="G3680" s="8"/>
      <c r="H3680" s="8"/>
      <c r="I3680" s="8"/>
      <c r="J3680" s="8"/>
      <c r="K3680" s="8"/>
    </row>
    <row r="3681" spans="2:11" s="7" customFormat="1" x14ac:dyDescent="0.2">
      <c r="B3681" s="8"/>
      <c r="C3681" s="8"/>
      <c r="D3681" s="8"/>
      <c r="E3681" s="8"/>
      <c r="F3681" s="8"/>
      <c r="G3681" s="8"/>
      <c r="H3681" s="8"/>
      <c r="I3681" s="8"/>
      <c r="J3681" s="8"/>
      <c r="K3681" s="8"/>
    </row>
    <row r="3682" spans="2:11" s="7" customFormat="1" x14ac:dyDescent="0.2">
      <c r="B3682" s="8"/>
      <c r="C3682" s="8"/>
      <c r="D3682" s="8"/>
      <c r="E3682" s="8"/>
      <c r="F3682" s="8"/>
      <c r="G3682" s="8"/>
      <c r="H3682" s="8"/>
      <c r="I3682" s="8"/>
      <c r="J3682" s="8"/>
      <c r="K3682" s="8"/>
    </row>
    <row r="3683" spans="2:11" s="7" customFormat="1" x14ac:dyDescent="0.2">
      <c r="B3683" s="8"/>
      <c r="C3683" s="8"/>
      <c r="D3683" s="8"/>
      <c r="E3683" s="8"/>
      <c r="F3683" s="8"/>
      <c r="G3683" s="8"/>
      <c r="H3683" s="8"/>
      <c r="I3683" s="8"/>
      <c r="J3683" s="8"/>
      <c r="K3683" s="8"/>
    </row>
    <row r="3684" spans="2:11" s="7" customFormat="1" x14ac:dyDescent="0.2">
      <c r="B3684" s="8"/>
      <c r="C3684" s="8"/>
      <c r="D3684" s="8"/>
      <c r="E3684" s="8"/>
      <c r="F3684" s="8"/>
      <c r="G3684" s="8"/>
      <c r="H3684" s="8"/>
      <c r="I3684" s="8"/>
      <c r="J3684" s="8"/>
      <c r="K3684" s="8"/>
    </row>
    <row r="3685" spans="2:11" s="7" customFormat="1" x14ac:dyDescent="0.2">
      <c r="B3685" s="8"/>
      <c r="C3685" s="8"/>
      <c r="D3685" s="8"/>
      <c r="E3685" s="8"/>
      <c r="F3685" s="8"/>
      <c r="G3685" s="8"/>
      <c r="H3685" s="8"/>
      <c r="I3685" s="8"/>
      <c r="J3685" s="8"/>
      <c r="K3685" s="8"/>
    </row>
    <row r="3686" spans="2:11" s="7" customFormat="1" x14ac:dyDescent="0.2">
      <c r="B3686" s="8"/>
      <c r="C3686" s="8"/>
      <c r="D3686" s="8"/>
      <c r="E3686" s="8"/>
      <c r="F3686" s="8"/>
      <c r="G3686" s="8"/>
      <c r="H3686" s="8"/>
      <c r="I3686" s="8"/>
      <c r="J3686" s="8"/>
      <c r="K3686" s="8"/>
    </row>
    <row r="3687" spans="2:11" s="7" customFormat="1" x14ac:dyDescent="0.2">
      <c r="B3687" s="8"/>
      <c r="C3687" s="8"/>
      <c r="D3687" s="8"/>
      <c r="E3687" s="8"/>
      <c r="F3687" s="8"/>
      <c r="G3687" s="8"/>
      <c r="H3687" s="8"/>
      <c r="I3687" s="8"/>
      <c r="J3687" s="8"/>
      <c r="K3687" s="8"/>
    </row>
    <row r="3688" spans="2:11" s="7" customFormat="1" x14ac:dyDescent="0.2">
      <c r="B3688" s="8"/>
      <c r="C3688" s="8"/>
      <c r="D3688" s="8"/>
      <c r="E3688" s="8"/>
      <c r="F3688" s="8"/>
      <c r="G3688" s="8"/>
      <c r="H3688" s="8"/>
      <c r="I3688" s="8"/>
      <c r="J3688" s="8"/>
      <c r="K3688" s="8"/>
    </row>
    <row r="3689" spans="2:11" s="7" customFormat="1" x14ac:dyDescent="0.2">
      <c r="B3689" s="8"/>
      <c r="C3689" s="8"/>
      <c r="D3689" s="8"/>
      <c r="E3689" s="8"/>
      <c r="F3689" s="8"/>
      <c r="G3689" s="8"/>
      <c r="H3689" s="8"/>
      <c r="I3689" s="8"/>
      <c r="J3689" s="8"/>
      <c r="K3689" s="8"/>
    </row>
    <row r="3690" spans="2:11" s="7" customFormat="1" x14ac:dyDescent="0.2">
      <c r="B3690" s="8"/>
      <c r="C3690" s="8"/>
      <c r="D3690" s="8"/>
      <c r="E3690" s="8"/>
      <c r="F3690" s="8"/>
      <c r="G3690" s="8"/>
      <c r="H3690" s="8"/>
      <c r="I3690" s="8"/>
      <c r="J3690" s="8"/>
      <c r="K3690" s="8"/>
    </row>
    <row r="3691" spans="2:11" s="7" customFormat="1" x14ac:dyDescent="0.2">
      <c r="B3691" s="8"/>
      <c r="C3691" s="8"/>
      <c r="D3691" s="8"/>
      <c r="E3691" s="8"/>
      <c r="F3691" s="8"/>
      <c r="G3691" s="8"/>
      <c r="H3691" s="8"/>
      <c r="I3691" s="8"/>
      <c r="J3691" s="8"/>
      <c r="K3691" s="8"/>
    </row>
    <row r="3692" spans="2:11" s="7" customFormat="1" x14ac:dyDescent="0.2">
      <c r="B3692" s="8"/>
      <c r="C3692" s="8"/>
      <c r="D3692" s="8"/>
      <c r="E3692" s="8"/>
      <c r="F3692" s="8"/>
      <c r="G3692" s="8"/>
      <c r="H3692" s="8"/>
      <c r="I3692" s="8"/>
      <c r="J3692" s="8"/>
      <c r="K3692" s="8"/>
    </row>
    <row r="3693" spans="2:11" s="7" customFormat="1" x14ac:dyDescent="0.2">
      <c r="B3693" s="8"/>
      <c r="C3693" s="8"/>
      <c r="D3693" s="8"/>
      <c r="E3693" s="8"/>
      <c r="F3693" s="8"/>
      <c r="G3693" s="8"/>
      <c r="H3693" s="8"/>
      <c r="I3693" s="8"/>
      <c r="J3693" s="8"/>
      <c r="K3693" s="8"/>
    </row>
    <row r="3694" spans="2:11" s="7" customFormat="1" x14ac:dyDescent="0.2">
      <c r="B3694" s="8"/>
      <c r="C3694" s="8"/>
      <c r="D3694" s="8"/>
      <c r="E3694" s="8"/>
      <c r="F3694" s="8"/>
      <c r="G3694" s="8"/>
      <c r="H3694" s="8"/>
      <c r="I3694" s="8"/>
      <c r="J3694" s="8"/>
      <c r="K3694" s="8"/>
    </row>
    <row r="3695" spans="2:11" s="7" customFormat="1" x14ac:dyDescent="0.2">
      <c r="B3695" s="8"/>
      <c r="C3695" s="8"/>
      <c r="D3695" s="8"/>
      <c r="E3695" s="8"/>
      <c r="F3695" s="8"/>
      <c r="G3695" s="8"/>
      <c r="H3695" s="8"/>
      <c r="I3695" s="8"/>
      <c r="J3695" s="8"/>
      <c r="K3695" s="8"/>
    </row>
    <row r="3696" spans="2:11" s="7" customFormat="1" x14ac:dyDescent="0.2">
      <c r="B3696" s="8"/>
      <c r="C3696" s="8"/>
      <c r="D3696" s="8"/>
      <c r="E3696" s="8"/>
      <c r="F3696" s="8"/>
      <c r="G3696" s="8"/>
      <c r="H3696" s="8"/>
      <c r="I3696" s="8"/>
      <c r="J3696" s="8"/>
      <c r="K3696" s="8"/>
    </row>
    <row r="3697" spans="2:11" s="7" customFormat="1" x14ac:dyDescent="0.2">
      <c r="B3697" s="8"/>
      <c r="C3697" s="8"/>
      <c r="D3697" s="8"/>
      <c r="E3697" s="8"/>
      <c r="F3697" s="8"/>
      <c r="G3697" s="8"/>
      <c r="H3697" s="8"/>
      <c r="I3697" s="8"/>
      <c r="J3697" s="8"/>
      <c r="K3697" s="8"/>
    </row>
    <row r="3698" spans="2:11" s="7" customFormat="1" x14ac:dyDescent="0.2">
      <c r="B3698" s="8"/>
      <c r="C3698" s="8"/>
      <c r="D3698" s="8"/>
      <c r="E3698" s="8"/>
      <c r="F3698" s="8"/>
      <c r="G3698" s="8"/>
      <c r="H3698" s="8"/>
      <c r="I3698" s="8"/>
      <c r="J3698" s="8"/>
      <c r="K3698" s="8"/>
    </row>
    <row r="3699" spans="2:11" s="7" customFormat="1" x14ac:dyDescent="0.2">
      <c r="B3699" s="8"/>
      <c r="C3699" s="8"/>
      <c r="D3699" s="8"/>
      <c r="E3699" s="8"/>
      <c r="F3699" s="8"/>
      <c r="G3699" s="8"/>
      <c r="H3699" s="8"/>
      <c r="I3699" s="8"/>
      <c r="J3699" s="8"/>
      <c r="K3699" s="8"/>
    </row>
    <row r="3700" spans="2:11" s="7" customFormat="1" x14ac:dyDescent="0.2">
      <c r="B3700" s="8"/>
      <c r="C3700" s="8"/>
      <c r="D3700" s="8"/>
      <c r="E3700" s="8"/>
      <c r="F3700" s="8"/>
      <c r="G3700" s="8"/>
      <c r="H3700" s="8"/>
      <c r="I3700" s="8"/>
      <c r="J3700" s="8"/>
      <c r="K3700" s="8"/>
    </row>
    <row r="3701" spans="2:11" s="7" customFormat="1" x14ac:dyDescent="0.2">
      <c r="B3701" s="8"/>
      <c r="C3701" s="8"/>
      <c r="D3701" s="8"/>
      <c r="E3701" s="8"/>
      <c r="F3701" s="8"/>
      <c r="G3701" s="8"/>
      <c r="H3701" s="8"/>
      <c r="I3701" s="8"/>
      <c r="J3701" s="8"/>
      <c r="K3701" s="8"/>
    </row>
    <row r="3702" spans="2:11" s="7" customFormat="1" x14ac:dyDescent="0.2">
      <c r="B3702" s="8"/>
      <c r="C3702" s="8"/>
      <c r="D3702" s="8"/>
      <c r="E3702" s="8"/>
      <c r="F3702" s="8"/>
      <c r="G3702" s="8"/>
      <c r="H3702" s="8"/>
      <c r="I3702" s="8"/>
      <c r="J3702" s="8"/>
      <c r="K3702" s="8"/>
    </row>
    <row r="3703" spans="2:11" s="7" customFormat="1" x14ac:dyDescent="0.2">
      <c r="B3703" s="8"/>
      <c r="C3703" s="8"/>
      <c r="D3703" s="8"/>
      <c r="E3703" s="8"/>
      <c r="F3703" s="8"/>
      <c r="G3703" s="8"/>
      <c r="H3703" s="8"/>
      <c r="I3703" s="8"/>
      <c r="J3703" s="8"/>
      <c r="K3703" s="8"/>
    </row>
    <row r="3704" spans="2:11" s="7" customFormat="1" x14ac:dyDescent="0.2">
      <c r="B3704" s="8"/>
      <c r="C3704" s="8"/>
      <c r="D3704" s="8"/>
      <c r="E3704" s="8"/>
      <c r="F3704" s="8"/>
      <c r="G3704" s="8"/>
      <c r="H3704" s="8"/>
      <c r="I3704" s="8"/>
      <c r="J3704" s="8"/>
      <c r="K3704" s="8"/>
    </row>
    <row r="3705" spans="2:11" s="7" customFormat="1" x14ac:dyDescent="0.2">
      <c r="B3705" s="8"/>
      <c r="C3705" s="8"/>
      <c r="D3705" s="8"/>
      <c r="E3705" s="8"/>
      <c r="F3705" s="8"/>
      <c r="G3705" s="8"/>
      <c r="H3705" s="8"/>
      <c r="I3705" s="8"/>
      <c r="J3705" s="8"/>
      <c r="K3705" s="8"/>
    </row>
    <row r="3706" spans="2:11" s="7" customFormat="1" x14ac:dyDescent="0.2">
      <c r="B3706" s="8"/>
      <c r="C3706" s="8"/>
      <c r="D3706" s="8"/>
      <c r="E3706" s="8"/>
      <c r="F3706" s="8"/>
      <c r="G3706" s="8"/>
      <c r="H3706" s="8"/>
      <c r="I3706" s="8"/>
      <c r="J3706" s="8"/>
      <c r="K3706" s="8"/>
    </row>
    <row r="3707" spans="2:11" s="7" customFormat="1" x14ac:dyDescent="0.2">
      <c r="B3707" s="8"/>
      <c r="C3707" s="8"/>
      <c r="D3707" s="8"/>
      <c r="E3707" s="8"/>
      <c r="F3707" s="8"/>
      <c r="G3707" s="8"/>
      <c r="H3707" s="8"/>
      <c r="I3707" s="8"/>
      <c r="J3707" s="8"/>
      <c r="K3707" s="8"/>
    </row>
    <row r="3708" spans="2:11" s="7" customFormat="1" x14ac:dyDescent="0.2">
      <c r="B3708" s="8"/>
      <c r="C3708" s="8"/>
      <c r="D3708" s="8"/>
      <c r="E3708" s="8"/>
      <c r="F3708" s="8"/>
      <c r="G3708" s="8"/>
      <c r="H3708" s="8"/>
      <c r="I3708" s="8"/>
      <c r="J3708" s="8"/>
      <c r="K3708" s="8"/>
    </row>
    <row r="3709" spans="2:11" s="7" customFormat="1" x14ac:dyDescent="0.2">
      <c r="B3709" s="8"/>
      <c r="C3709" s="8"/>
      <c r="D3709" s="8"/>
      <c r="E3709" s="8"/>
      <c r="F3709" s="8"/>
      <c r="G3709" s="8"/>
      <c r="H3709" s="8"/>
      <c r="I3709" s="8"/>
      <c r="J3709" s="8"/>
      <c r="K3709" s="8"/>
    </row>
    <row r="3710" spans="2:11" s="7" customFormat="1" x14ac:dyDescent="0.2">
      <c r="B3710" s="8"/>
      <c r="C3710" s="8"/>
      <c r="D3710" s="8"/>
      <c r="E3710" s="8"/>
      <c r="F3710" s="8"/>
      <c r="G3710" s="8"/>
      <c r="H3710" s="8"/>
      <c r="I3710" s="8"/>
      <c r="J3710" s="8"/>
      <c r="K3710" s="8"/>
    </row>
    <row r="3711" spans="2:11" s="7" customFormat="1" x14ac:dyDescent="0.2">
      <c r="B3711" s="8"/>
      <c r="C3711" s="8"/>
      <c r="D3711" s="8"/>
      <c r="E3711" s="8"/>
      <c r="F3711" s="8"/>
      <c r="G3711" s="8"/>
      <c r="H3711" s="8"/>
      <c r="I3711" s="8"/>
      <c r="J3711" s="8"/>
      <c r="K3711" s="8"/>
    </row>
    <row r="3712" spans="2:11" s="7" customFormat="1" x14ac:dyDescent="0.2">
      <c r="B3712" s="8"/>
      <c r="C3712" s="8"/>
      <c r="D3712" s="8"/>
      <c r="E3712" s="8"/>
      <c r="F3712" s="8"/>
      <c r="G3712" s="8"/>
      <c r="H3712" s="8"/>
      <c r="I3712" s="8"/>
      <c r="J3712" s="8"/>
      <c r="K3712" s="8"/>
    </row>
    <row r="3713" spans="2:11" s="7" customFormat="1" x14ac:dyDescent="0.2">
      <c r="B3713" s="8"/>
      <c r="C3713" s="8"/>
      <c r="D3713" s="8"/>
      <c r="E3713" s="8"/>
      <c r="F3713" s="8"/>
      <c r="G3713" s="8"/>
      <c r="H3713" s="8"/>
      <c r="I3713" s="8"/>
      <c r="J3713" s="8"/>
      <c r="K3713" s="8"/>
    </row>
    <row r="3714" spans="2:11" s="7" customFormat="1" x14ac:dyDescent="0.2">
      <c r="B3714" s="8"/>
      <c r="C3714" s="8"/>
      <c r="D3714" s="8"/>
      <c r="E3714" s="8"/>
      <c r="F3714" s="8"/>
      <c r="G3714" s="8"/>
      <c r="H3714" s="8"/>
      <c r="I3714" s="8"/>
      <c r="J3714" s="8"/>
      <c r="K3714" s="8"/>
    </row>
    <row r="3715" spans="2:11" s="7" customFormat="1" x14ac:dyDescent="0.2">
      <c r="B3715" s="8"/>
      <c r="C3715" s="8"/>
      <c r="D3715" s="8"/>
      <c r="E3715" s="8"/>
      <c r="F3715" s="8"/>
      <c r="G3715" s="8"/>
      <c r="H3715" s="8"/>
      <c r="I3715" s="8"/>
      <c r="J3715" s="8"/>
      <c r="K3715" s="8"/>
    </row>
    <row r="3716" spans="2:11" s="7" customFormat="1" x14ac:dyDescent="0.2">
      <c r="B3716" s="8"/>
      <c r="C3716" s="8"/>
      <c r="D3716" s="8"/>
      <c r="E3716" s="8"/>
      <c r="F3716" s="8"/>
      <c r="G3716" s="8"/>
      <c r="H3716" s="8"/>
      <c r="I3716" s="8"/>
      <c r="J3716" s="8"/>
      <c r="K3716" s="8"/>
    </row>
    <row r="3717" spans="2:11" s="7" customFormat="1" x14ac:dyDescent="0.2">
      <c r="B3717" s="8"/>
      <c r="C3717" s="8"/>
      <c r="D3717" s="8"/>
      <c r="E3717" s="8"/>
      <c r="F3717" s="8"/>
      <c r="G3717" s="8"/>
      <c r="H3717" s="8"/>
      <c r="I3717" s="8"/>
      <c r="J3717" s="8"/>
      <c r="K3717" s="8"/>
    </row>
    <row r="3718" spans="2:11" s="7" customFormat="1" x14ac:dyDescent="0.2">
      <c r="B3718" s="8"/>
      <c r="C3718" s="8"/>
      <c r="D3718" s="8"/>
      <c r="E3718" s="8"/>
      <c r="F3718" s="8"/>
      <c r="G3718" s="8"/>
      <c r="H3718" s="8"/>
      <c r="I3718" s="8"/>
      <c r="J3718" s="8"/>
      <c r="K3718" s="8"/>
    </row>
    <row r="3719" spans="2:11" s="7" customFormat="1" x14ac:dyDescent="0.2">
      <c r="B3719" s="8"/>
      <c r="C3719" s="8"/>
      <c r="D3719" s="8"/>
      <c r="E3719" s="8"/>
      <c r="F3719" s="8"/>
      <c r="G3719" s="8"/>
      <c r="H3719" s="8"/>
      <c r="I3719" s="8"/>
      <c r="J3719" s="8"/>
      <c r="K3719" s="8"/>
    </row>
    <row r="3720" spans="2:11" s="7" customFormat="1" x14ac:dyDescent="0.2">
      <c r="B3720" s="8"/>
      <c r="C3720" s="8"/>
      <c r="D3720" s="8"/>
      <c r="E3720" s="8"/>
      <c r="F3720" s="8"/>
      <c r="G3720" s="8"/>
      <c r="H3720" s="8"/>
      <c r="I3720" s="8"/>
      <c r="J3720" s="8"/>
      <c r="K3720" s="8"/>
    </row>
    <row r="3721" spans="2:11" s="7" customFormat="1" x14ac:dyDescent="0.2">
      <c r="B3721" s="8"/>
      <c r="C3721" s="8"/>
      <c r="D3721" s="8"/>
      <c r="E3721" s="8"/>
      <c r="F3721" s="8"/>
      <c r="G3721" s="8"/>
      <c r="H3721" s="8"/>
      <c r="I3721" s="8"/>
      <c r="J3721" s="8"/>
      <c r="K3721" s="8"/>
    </row>
    <row r="3722" spans="2:11" s="7" customFormat="1" x14ac:dyDescent="0.2">
      <c r="B3722" s="8"/>
      <c r="C3722" s="8"/>
      <c r="D3722" s="8"/>
      <c r="E3722" s="8"/>
      <c r="F3722" s="8"/>
      <c r="G3722" s="8"/>
      <c r="H3722" s="8"/>
      <c r="I3722" s="8"/>
      <c r="J3722" s="8"/>
      <c r="K3722" s="8"/>
    </row>
    <row r="3723" spans="2:11" s="7" customFormat="1" x14ac:dyDescent="0.2">
      <c r="B3723" s="8"/>
      <c r="C3723" s="8"/>
      <c r="D3723" s="8"/>
      <c r="E3723" s="8"/>
      <c r="F3723" s="8"/>
      <c r="G3723" s="8"/>
      <c r="H3723" s="8"/>
      <c r="I3723" s="8"/>
      <c r="J3723" s="8"/>
      <c r="K3723" s="8"/>
    </row>
    <row r="3724" spans="2:11" s="7" customFormat="1" x14ac:dyDescent="0.2">
      <c r="B3724" s="8"/>
      <c r="C3724" s="8"/>
      <c r="D3724" s="8"/>
      <c r="E3724" s="8"/>
      <c r="F3724" s="8"/>
      <c r="G3724" s="8"/>
      <c r="H3724" s="8"/>
      <c r="I3724" s="8"/>
      <c r="J3724" s="8"/>
      <c r="K3724" s="8"/>
    </row>
    <row r="3725" spans="2:11" s="7" customFormat="1" x14ac:dyDescent="0.2">
      <c r="B3725" s="8"/>
      <c r="C3725" s="8"/>
      <c r="D3725" s="8"/>
      <c r="E3725" s="8"/>
      <c r="F3725" s="8"/>
      <c r="G3725" s="8"/>
      <c r="H3725" s="8"/>
      <c r="I3725" s="8"/>
      <c r="J3725" s="8"/>
      <c r="K3725" s="8"/>
    </row>
    <row r="3726" spans="2:11" s="7" customFormat="1" x14ac:dyDescent="0.2">
      <c r="B3726" s="8"/>
      <c r="C3726" s="8"/>
      <c r="D3726" s="8"/>
      <c r="E3726" s="8"/>
      <c r="F3726" s="8"/>
      <c r="G3726" s="8"/>
      <c r="H3726" s="8"/>
      <c r="I3726" s="8"/>
      <c r="J3726" s="8"/>
      <c r="K3726" s="8"/>
    </row>
    <row r="3727" spans="2:11" s="7" customFormat="1" x14ac:dyDescent="0.2">
      <c r="B3727" s="8"/>
      <c r="C3727" s="8"/>
      <c r="D3727" s="8"/>
      <c r="E3727" s="8"/>
      <c r="F3727" s="8"/>
      <c r="G3727" s="8"/>
      <c r="H3727" s="8"/>
      <c r="I3727" s="8"/>
      <c r="J3727" s="8"/>
      <c r="K3727" s="8"/>
    </row>
    <row r="3728" spans="2:11" s="7" customFormat="1" x14ac:dyDescent="0.2">
      <c r="B3728" s="8"/>
      <c r="C3728" s="8"/>
      <c r="D3728" s="8"/>
      <c r="E3728" s="8"/>
      <c r="F3728" s="8"/>
      <c r="G3728" s="8"/>
      <c r="H3728" s="8"/>
      <c r="I3728" s="8"/>
      <c r="J3728" s="8"/>
      <c r="K3728" s="8"/>
    </row>
    <row r="3729" spans="2:11" s="7" customFormat="1" x14ac:dyDescent="0.2">
      <c r="B3729" s="8"/>
      <c r="C3729" s="8"/>
      <c r="D3729" s="8"/>
      <c r="E3729" s="8"/>
      <c r="F3729" s="8"/>
      <c r="G3729" s="8"/>
      <c r="H3729" s="8"/>
      <c r="I3729" s="8"/>
      <c r="J3729" s="8"/>
      <c r="K3729" s="8"/>
    </row>
    <row r="3730" spans="2:11" s="7" customFormat="1" x14ac:dyDescent="0.2">
      <c r="B3730" s="8"/>
      <c r="C3730" s="8"/>
      <c r="D3730" s="8"/>
      <c r="E3730" s="8"/>
      <c r="F3730" s="8"/>
      <c r="G3730" s="8"/>
      <c r="H3730" s="8"/>
      <c r="I3730" s="8"/>
      <c r="J3730" s="8"/>
      <c r="K3730" s="8"/>
    </row>
    <row r="3731" spans="2:11" s="7" customFormat="1" x14ac:dyDescent="0.2">
      <c r="B3731" s="8"/>
      <c r="C3731" s="8"/>
      <c r="D3731" s="8"/>
      <c r="E3731" s="8"/>
      <c r="F3731" s="8"/>
      <c r="G3731" s="8"/>
      <c r="H3731" s="8"/>
      <c r="I3731" s="8"/>
      <c r="J3731" s="8"/>
      <c r="K3731" s="8"/>
    </row>
    <row r="3732" spans="2:11" s="7" customFormat="1" x14ac:dyDescent="0.2">
      <c r="B3732" s="8"/>
      <c r="C3732" s="8"/>
      <c r="D3732" s="8"/>
      <c r="E3732" s="8"/>
      <c r="F3732" s="8"/>
      <c r="G3732" s="8"/>
      <c r="H3732" s="8"/>
      <c r="I3732" s="8"/>
      <c r="J3732" s="8"/>
      <c r="K3732" s="8"/>
    </row>
    <row r="3733" spans="2:11" s="7" customFormat="1" x14ac:dyDescent="0.2">
      <c r="B3733" s="8"/>
      <c r="C3733" s="8"/>
      <c r="D3733" s="8"/>
      <c r="E3733" s="8"/>
      <c r="F3733" s="8"/>
      <c r="G3733" s="8"/>
      <c r="H3733" s="8"/>
      <c r="I3733" s="8"/>
      <c r="J3733" s="8"/>
      <c r="K3733" s="8"/>
    </row>
    <row r="3734" spans="2:11" s="7" customFormat="1" x14ac:dyDescent="0.2">
      <c r="B3734" s="8"/>
      <c r="C3734" s="8"/>
      <c r="D3734" s="8"/>
      <c r="E3734" s="8"/>
      <c r="F3734" s="8"/>
      <c r="G3734" s="8"/>
      <c r="H3734" s="8"/>
      <c r="I3734" s="8"/>
      <c r="J3734" s="8"/>
      <c r="K3734" s="8"/>
    </row>
    <row r="3735" spans="2:11" s="7" customFormat="1" x14ac:dyDescent="0.2">
      <c r="B3735" s="8"/>
      <c r="C3735" s="8"/>
      <c r="D3735" s="8"/>
      <c r="E3735" s="8"/>
      <c r="F3735" s="8"/>
      <c r="G3735" s="8"/>
      <c r="H3735" s="8"/>
      <c r="I3735" s="8"/>
      <c r="J3735" s="8"/>
      <c r="K3735" s="8"/>
    </row>
    <row r="3736" spans="2:11" s="7" customFormat="1" x14ac:dyDescent="0.2">
      <c r="B3736" s="8"/>
      <c r="C3736" s="8"/>
      <c r="D3736" s="8"/>
      <c r="E3736" s="8"/>
      <c r="F3736" s="8"/>
      <c r="G3736" s="8"/>
      <c r="H3736" s="8"/>
      <c r="I3736" s="8"/>
      <c r="J3736" s="8"/>
      <c r="K3736" s="8"/>
    </row>
    <row r="3737" spans="2:11" s="7" customFormat="1" x14ac:dyDescent="0.2">
      <c r="B3737" s="8"/>
      <c r="C3737" s="8"/>
      <c r="D3737" s="8"/>
      <c r="E3737" s="8"/>
      <c r="F3737" s="8"/>
      <c r="G3737" s="8"/>
      <c r="H3737" s="8"/>
      <c r="I3737" s="8"/>
      <c r="J3737" s="8"/>
      <c r="K3737" s="8"/>
    </row>
    <row r="3738" spans="2:11" s="7" customFormat="1" x14ac:dyDescent="0.2">
      <c r="B3738" s="8"/>
      <c r="C3738" s="8"/>
      <c r="D3738" s="8"/>
      <c r="E3738" s="8"/>
      <c r="F3738" s="8"/>
      <c r="G3738" s="8"/>
      <c r="H3738" s="8"/>
      <c r="I3738" s="8"/>
      <c r="J3738" s="8"/>
      <c r="K3738" s="8"/>
    </row>
    <row r="3739" spans="2:11" s="7" customFormat="1" x14ac:dyDescent="0.2">
      <c r="B3739" s="8"/>
      <c r="C3739" s="8"/>
      <c r="D3739" s="8"/>
      <c r="E3739" s="8"/>
      <c r="F3739" s="8"/>
      <c r="G3739" s="8"/>
      <c r="H3739" s="8"/>
      <c r="I3739" s="8"/>
      <c r="J3739" s="8"/>
      <c r="K3739" s="8"/>
    </row>
    <row r="3740" spans="2:11" s="7" customFormat="1" x14ac:dyDescent="0.2">
      <c r="B3740" s="8"/>
      <c r="C3740" s="8"/>
      <c r="D3740" s="8"/>
      <c r="E3740" s="8"/>
      <c r="F3740" s="8"/>
      <c r="G3740" s="8"/>
      <c r="H3740" s="8"/>
      <c r="I3740" s="8"/>
      <c r="J3740" s="8"/>
      <c r="K3740" s="8"/>
    </row>
    <row r="3741" spans="2:11" s="7" customFormat="1" x14ac:dyDescent="0.2">
      <c r="B3741" s="8"/>
      <c r="C3741" s="8"/>
      <c r="D3741" s="8"/>
      <c r="E3741" s="8"/>
      <c r="F3741" s="8"/>
      <c r="G3741" s="8"/>
      <c r="H3741" s="8"/>
      <c r="I3741" s="8"/>
      <c r="J3741" s="8"/>
      <c r="K3741" s="8"/>
    </row>
    <row r="3742" spans="2:11" s="7" customFormat="1" x14ac:dyDescent="0.2">
      <c r="B3742" s="8"/>
      <c r="C3742" s="8"/>
      <c r="D3742" s="8"/>
      <c r="E3742" s="8"/>
      <c r="F3742" s="8"/>
      <c r="G3742" s="8"/>
      <c r="H3742" s="8"/>
      <c r="I3742" s="8"/>
      <c r="J3742" s="8"/>
      <c r="K3742" s="8"/>
    </row>
    <row r="3743" spans="2:11" s="7" customFormat="1" x14ac:dyDescent="0.2">
      <c r="B3743" s="8"/>
      <c r="C3743" s="8"/>
      <c r="D3743" s="8"/>
      <c r="E3743" s="8"/>
      <c r="F3743" s="8"/>
      <c r="G3743" s="8"/>
      <c r="H3743" s="8"/>
      <c r="I3743" s="8"/>
      <c r="J3743" s="8"/>
      <c r="K3743" s="8"/>
    </row>
    <row r="3744" spans="2:11" s="7" customFormat="1" x14ac:dyDescent="0.2">
      <c r="B3744" s="8"/>
      <c r="C3744" s="8"/>
      <c r="D3744" s="8"/>
      <c r="E3744" s="8"/>
      <c r="F3744" s="8"/>
      <c r="G3744" s="8"/>
      <c r="H3744" s="8"/>
      <c r="I3744" s="8"/>
      <c r="J3744" s="8"/>
      <c r="K3744" s="8"/>
    </row>
    <row r="3745" spans="2:11" s="7" customFormat="1" x14ac:dyDescent="0.2">
      <c r="B3745" s="8"/>
      <c r="C3745" s="8"/>
      <c r="D3745" s="8"/>
      <c r="E3745" s="8"/>
      <c r="F3745" s="8"/>
      <c r="G3745" s="8"/>
      <c r="H3745" s="8"/>
      <c r="I3745" s="8"/>
      <c r="J3745" s="8"/>
      <c r="K3745" s="8"/>
    </row>
    <row r="3746" spans="2:11" s="7" customFormat="1" x14ac:dyDescent="0.2">
      <c r="B3746" s="8"/>
      <c r="C3746" s="8"/>
      <c r="D3746" s="8"/>
      <c r="E3746" s="8"/>
      <c r="F3746" s="8"/>
      <c r="G3746" s="8"/>
      <c r="H3746" s="8"/>
      <c r="I3746" s="8"/>
      <c r="J3746" s="8"/>
      <c r="K3746" s="8"/>
    </row>
    <row r="3747" spans="2:11" s="7" customFormat="1" x14ac:dyDescent="0.2">
      <c r="B3747" s="8"/>
      <c r="C3747" s="8"/>
      <c r="D3747" s="8"/>
      <c r="E3747" s="8"/>
      <c r="F3747" s="8"/>
      <c r="G3747" s="8"/>
      <c r="H3747" s="8"/>
      <c r="I3747" s="8"/>
      <c r="J3747" s="8"/>
      <c r="K3747" s="8"/>
    </row>
    <row r="3748" spans="2:11" s="7" customFormat="1" x14ac:dyDescent="0.2">
      <c r="B3748" s="8"/>
      <c r="C3748" s="8"/>
      <c r="D3748" s="8"/>
      <c r="E3748" s="8"/>
      <c r="F3748" s="8"/>
      <c r="G3748" s="8"/>
      <c r="H3748" s="8"/>
      <c r="I3748" s="8"/>
      <c r="J3748" s="8"/>
      <c r="K3748" s="8"/>
    </row>
    <row r="3749" spans="2:11" s="7" customFormat="1" x14ac:dyDescent="0.2">
      <c r="B3749" s="8"/>
      <c r="C3749" s="8"/>
      <c r="D3749" s="8"/>
      <c r="E3749" s="8"/>
      <c r="F3749" s="8"/>
      <c r="G3749" s="8"/>
      <c r="H3749" s="8"/>
      <c r="I3749" s="8"/>
      <c r="J3749" s="8"/>
      <c r="K3749" s="8"/>
    </row>
    <row r="3750" spans="2:11" s="7" customFormat="1" x14ac:dyDescent="0.2">
      <c r="B3750" s="8"/>
      <c r="C3750" s="8"/>
      <c r="D3750" s="8"/>
      <c r="E3750" s="8"/>
      <c r="F3750" s="8"/>
      <c r="G3750" s="8"/>
      <c r="H3750" s="8"/>
      <c r="I3750" s="8"/>
      <c r="J3750" s="8"/>
      <c r="K3750" s="8"/>
    </row>
    <row r="3751" spans="2:11" s="7" customFormat="1" x14ac:dyDescent="0.2">
      <c r="B3751" s="8"/>
      <c r="C3751" s="8"/>
      <c r="D3751" s="8"/>
      <c r="E3751" s="8"/>
      <c r="F3751" s="8"/>
      <c r="G3751" s="8"/>
      <c r="H3751" s="8"/>
      <c r="I3751" s="8"/>
      <c r="J3751" s="8"/>
      <c r="K3751" s="8"/>
    </row>
    <row r="3752" spans="2:11" s="7" customFormat="1" x14ac:dyDescent="0.2">
      <c r="B3752" s="8"/>
      <c r="C3752" s="8"/>
      <c r="D3752" s="8"/>
      <c r="E3752" s="8"/>
      <c r="F3752" s="8"/>
      <c r="G3752" s="8"/>
      <c r="H3752" s="8"/>
      <c r="I3752" s="8"/>
      <c r="J3752" s="8"/>
      <c r="K3752" s="8"/>
    </row>
    <row r="3753" spans="2:11" s="7" customFormat="1" x14ac:dyDescent="0.2">
      <c r="B3753" s="8"/>
      <c r="C3753" s="8"/>
      <c r="D3753" s="8"/>
      <c r="E3753" s="8"/>
      <c r="F3753" s="8"/>
      <c r="G3753" s="8"/>
      <c r="H3753" s="8"/>
      <c r="I3753" s="8"/>
      <c r="J3753" s="8"/>
      <c r="K3753" s="8"/>
    </row>
    <row r="3754" spans="2:11" s="7" customFormat="1" x14ac:dyDescent="0.2">
      <c r="B3754" s="8"/>
      <c r="C3754" s="8"/>
      <c r="D3754" s="8"/>
      <c r="E3754" s="8"/>
      <c r="F3754" s="8"/>
      <c r="G3754" s="8"/>
      <c r="H3754" s="8"/>
      <c r="I3754" s="8"/>
      <c r="J3754" s="8"/>
      <c r="K3754" s="8"/>
    </row>
    <row r="3755" spans="2:11" s="7" customFormat="1" x14ac:dyDescent="0.2">
      <c r="B3755" s="8"/>
      <c r="C3755" s="8"/>
      <c r="D3755" s="8"/>
      <c r="E3755" s="8"/>
      <c r="F3755" s="8"/>
      <c r="G3755" s="8"/>
      <c r="H3755" s="8"/>
      <c r="I3755" s="8"/>
      <c r="J3755" s="8"/>
      <c r="K3755" s="8"/>
    </row>
    <row r="3756" spans="2:11" s="7" customFormat="1" x14ac:dyDescent="0.2">
      <c r="B3756" s="8"/>
      <c r="C3756" s="8"/>
      <c r="D3756" s="8"/>
      <c r="E3756" s="8"/>
      <c r="F3756" s="8"/>
      <c r="G3756" s="8"/>
      <c r="H3756" s="8"/>
      <c r="I3756" s="8"/>
      <c r="J3756" s="8"/>
      <c r="K3756" s="8"/>
    </row>
    <row r="3757" spans="2:11" s="7" customFormat="1" x14ac:dyDescent="0.2">
      <c r="B3757" s="8"/>
      <c r="C3757" s="8"/>
      <c r="D3757" s="8"/>
      <c r="E3757" s="8"/>
      <c r="F3757" s="8"/>
      <c r="G3757" s="8"/>
      <c r="H3757" s="8"/>
      <c r="I3757" s="8"/>
      <c r="J3757" s="8"/>
      <c r="K3757" s="8"/>
    </row>
    <row r="3758" spans="2:11" s="7" customFormat="1" x14ac:dyDescent="0.2">
      <c r="B3758" s="8"/>
      <c r="C3758" s="8"/>
      <c r="D3758" s="8"/>
      <c r="E3758" s="8"/>
      <c r="F3758" s="8"/>
      <c r="G3758" s="8"/>
      <c r="H3758" s="8"/>
      <c r="I3758" s="8"/>
      <c r="J3758" s="8"/>
      <c r="K3758" s="8"/>
    </row>
    <row r="3759" spans="2:11" s="7" customFormat="1" x14ac:dyDescent="0.2">
      <c r="B3759" s="8"/>
      <c r="C3759" s="8"/>
      <c r="D3759" s="8"/>
      <c r="E3759" s="8"/>
      <c r="F3759" s="8"/>
      <c r="G3759" s="8"/>
      <c r="H3759" s="8"/>
      <c r="I3759" s="8"/>
      <c r="J3759" s="8"/>
      <c r="K3759" s="8"/>
    </row>
    <row r="3760" spans="2:11" s="7" customFormat="1" x14ac:dyDescent="0.2">
      <c r="B3760" s="8"/>
      <c r="C3760" s="8"/>
      <c r="D3760" s="8"/>
      <c r="E3760" s="8"/>
      <c r="F3760" s="8"/>
      <c r="G3760" s="8"/>
      <c r="H3760" s="8"/>
      <c r="I3760" s="8"/>
      <c r="J3760" s="8"/>
      <c r="K3760" s="8"/>
    </row>
    <row r="3761" spans="2:11" s="7" customFormat="1" x14ac:dyDescent="0.2">
      <c r="B3761" s="8"/>
      <c r="C3761" s="8"/>
      <c r="D3761" s="8"/>
      <c r="E3761" s="8"/>
      <c r="F3761" s="8"/>
      <c r="G3761" s="8"/>
      <c r="H3761" s="8"/>
      <c r="I3761" s="8"/>
      <c r="J3761" s="8"/>
      <c r="K3761" s="8"/>
    </row>
    <row r="3762" spans="2:11" s="7" customFormat="1" x14ac:dyDescent="0.2">
      <c r="B3762" s="8"/>
      <c r="C3762" s="8"/>
      <c r="D3762" s="8"/>
      <c r="E3762" s="8"/>
      <c r="F3762" s="8"/>
      <c r="G3762" s="8"/>
      <c r="H3762" s="8"/>
      <c r="I3762" s="8"/>
      <c r="J3762" s="8"/>
      <c r="K3762" s="8"/>
    </row>
    <row r="3763" spans="2:11" s="7" customFormat="1" x14ac:dyDescent="0.2">
      <c r="B3763" s="8"/>
      <c r="C3763" s="8"/>
      <c r="D3763" s="8"/>
      <c r="E3763" s="8"/>
      <c r="F3763" s="8"/>
      <c r="G3763" s="8"/>
      <c r="H3763" s="8"/>
      <c r="I3763" s="8"/>
      <c r="J3763" s="8"/>
      <c r="K3763" s="8"/>
    </row>
    <row r="3764" spans="2:11" s="7" customFormat="1" x14ac:dyDescent="0.2">
      <c r="B3764" s="8"/>
      <c r="C3764" s="8"/>
      <c r="D3764" s="8"/>
      <c r="E3764" s="8"/>
      <c r="F3764" s="8"/>
      <c r="G3764" s="8"/>
      <c r="H3764" s="8"/>
      <c r="I3764" s="8"/>
      <c r="J3764" s="8"/>
      <c r="K3764" s="8"/>
    </row>
    <row r="3765" spans="2:11" s="7" customFormat="1" x14ac:dyDescent="0.2">
      <c r="B3765" s="8"/>
      <c r="C3765" s="8"/>
      <c r="D3765" s="8"/>
      <c r="E3765" s="8"/>
      <c r="F3765" s="8"/>
      <c r="G3765" s="8"/>
      <c r="H3765" s="8"/>
      <c r="I3765" s="8"/>
      <c r="J3765" s="8"/>
      <c r="K3765" s="8"/>
    </row>
    <row r="3766" spans="2:11" s="7" customFormat="1" x14ac:dyDescent="0.2">
      <c r="B3766" s="8"/>
      <c r="C3766" s="8"/>
      <c r="D3766" s="8"/>
      <c r="E3766" s="8"/>
      <c r="F3766" s="8"/>
      <c r="G3766" s="8"/>
      <c r="H3766" s="8"/>
      <c r="I3766" s="8"/>
      <c r="J3766" s="8"/>
      <c r="K3766" s="8"/>
    </row>
    <row r="3767" spans="2:11" s="7" customFormat="1" x14ac:dyDescent="0.2">
      <c r="B3767" s="8"/>
      <c r="C3767" s="8"/>
      <c r="D3767" s="8"/>
      <c r="E3767" s="8"/>
      <c r="F3767" s="8"/>
      <c r="G3767" s="8"/>
      <c r="H3767" s="8"/>
      <c r="I3767" s="8"/>
      <c r="J3767" s="8"/>
      <c r="K3767" s="8"/>
    </row>
    <row r="3768" spans="2:11" s="7" customFormat="1" x14ac:dyDescent="0.2">
      <c r="B3768" s="8"/>
      <c r="C3768" s="8"/>
      <c r="D3768" s="8"/>
      <c r="E3768" s="8"/>
      <c r="F3768" s="8"/>
      <c r="G3768" s="8"/>
      <c r="H3768" s="8"/>
      <c r="I3768" s="8"/>
      <c r="J3768" s="8"/>
      <c r="K3768" s="8"/>
    </row>
    <row r="3769" spans="2:11" s="7" customFormat="1" x14ac:dyDescent="0.2">
      <c r="B3769" s="8"/>
      <c r="C3769" s="8"/>
      <c r="D3769" s="8"/>
      <c r="E3769" s="8"/>
      <c r="F3769" s="8"/>
      <c r="G3769" s="8"/>
      <c r="H3769" s="8"/>
      <c r="I3769" s="8"/>
      <c r="J3769" s="8"/>
      <c r="K3769" s="8"/>
    </row>
    <row r="3770" spans="2:11" s="7" customFormat="1" x14ac:dyDescent="0.2">
      <c r="B3770" s="8"/>
      <c r="C3770" s="8"/>
      <c r="D3770" s="8"/>
      <c r="E3770" s="8"/>
      <c r="F3770" s="8"/>
      <c r="G3770" s="8"/>
      <c r="H3770" s="8"/>
      <c r="I3770" s="8"/>
      <c r="J3770" s="8"/>
      <c r="K3770" s="8"/>
    </row>
    <row r="3771" spans="2:11" s="7" customFormat="1" x14ac:dyDescent="0.2">
      <c r="B3771" s="8"/>
      <c r="C3771" s="8"/>
      <c r="D3771" s="8"/>
      <c r="E3771" s="8"/>
      <c r="F3771" s="8"/>
      <c r="G3771" s="8"/>
      <c r="H3771" s="8"/>
      <c r="I3771" s="8"/>
      <c r="J3771" s="8"/>
      <c r="K3771" s="8"/>
    </row>
    <row r="3772" spans="2:11" s="7" customFormat="1" x14ac:dyDescent="0.2">
      <c r="B3772" s="8"/>
      <c r="C3772" s="8"/>
      <c r="D3772" s="8"/>
      <c r="E3772" s="8"/>
      <c r="F3772" s="8"/>
      <c r="G3772" s="8"/>
      <c r="H3772" s="8"/>
      <c r="I3772" s="8"/>
      <c r="J3772" s="8"/>
      <c r="K3772" s="8"/>
    </row>
    <row r="3773" spans="2:11" s="7" customFormat="1" x14ac:dyDescent="0.2">
      <c r="B3773" s="8"/>
      <c r="C3773" s="8"/>
      <c r="D3773" s="8"/>
      <c r="E3773" s="8"/>
      <c r="F3773" s="8"/>
      <c r="G3773" s="8"/>
      <c r="H3773" s="8"/>
      <c r="I3773" s="8"/>
      <c r="J3773" s="8"/>
      <c r="K3773" s="8"/>
    </row>
    <row r="3774" spans="2:11" s="7" customFormat="1" x14ac:dyDescent="0.2">
      <c r="B3774" s="8"/>
      <c r="C3774" s="8"/>
      <c r="D3774" s="8"/>
      <c r="E3774" s="8"/>
      <c r="F3774" s="8"/>
      <c r="G3774" s="8"/>
      <c r="H3774" s="8"/>
      <c r="I3774" s="8"/>
      <c r="J3774" s="8"/>
      <c r="K3774" s="8"/>
    </row>
    <row r="3775" spans="2:11" s="7" customFormat="1" x14ac:dyDescent="0.2">
      <c r="B3775" s="8"/>
      <c r="C3775" s="8"/>
      <c r="D3775" s="8"/>
      <c r="E3775" s="8"/>
      <c r="F3775" s="8"/>
      <c r="G3775" s="8"/>
      <c r="H3775" s="8"/>
      <c r="I3775" s="8"/>
      <c r="J3775" s="8"/>
      <c r="K3775" s="8"/>
    </row>
    <row r="3776" spans="2:11" s="7" customFormat="1" x14ac:dyDescent="0.2">
      <c r="B3776" s="8"/>
      <c r="C3776" s="8"/>
      <c r="D3776" s="8"/>
      <c r="E3776" s="8"/>
      <c r="F3776" s="8"/>
      <c r="G3776" s="8"/>
      <c r="H3776" s="8"/>
      <c r="I3776" s="8"/>
      <c r="J3776" s="8"/>
      <c r="K3776" s="8"/>
    </row>
    <row r="3777" spans="2:11" s="7" customFormat="1" x14ac:dyDescent="0.2">
      <c r="B3777" s="8"/>
      <c r="C3777" s="8"/>
      <c r="D3777" s="8"/>
      <c r="E3777" s="8"/>
      <c r="F3777" s="8"/>
      <c r="G3777" s="8"/>
      <c r="H3777" s="8"/>
      <c r="I3777" s="8"/>
      <c r="J3777" s="8"/>
      <c r="K3777" s="8"/>
    </row>
    <row r="3778" spans="2:11" s="7" customFormat="1" x14ac:dyDescent="0.2">
      <c r="B3778" s="8"/>
      <c r="C3778" s="8"/>
      <c r="D3778" s="8"/>
      <c r="E3778" s="8"/>
      <c r="F3778" s="8"/>
      <c r="G3778" s="8"/>
      <c r="H3778" s="8"/>
      <c r="I3778" s="8"/>
      <c r="J3778" s="8"/>
      <c r="K3778" s="8"/>
    </row>
    <row r="3779" spans="2:11" s="7" customFormat="1" x14ac:dyDescent="0.2">
      <c r="B3779" s="8"/>
      <c r="C3779" s="8"/>
      <c r="D3779" s="8"/>
      <c r="E3779" s="8"/>
      <c r="F3779" s="8"/>
      <c r="G3779" s="8"/>
      <c r="H3779" s="8"/>
      <c r="I3779" s="8"/>
      <c r="J3779" s="8"/>
      <c r="K3779" s="8"/>
    </row>
    <row r="3780" spans="2:11" s="7" customFormat="1" x14ac:dyDescent="0.2">
      <c r="B3780" s="8"/>
      <c r="C3780" s="8"/>
      <c r="D3780" s="8"/>
      <c r="E3780" s="8"/>
      <c r="F3780" s="8"/>
      <c r="G3780" s="8"/>
      <c r="H3780" s="8"/>
      <c r="I3780" s="8"/>
      <c r="J3780" s="8"/>
      <c r="K3780" s="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5658F-D346-4FB3-B0BE-9358924BE619}">
  <dimension ref="A1:Q3780"/>
  <sheetViews>
    <sheetView tabSelected="1" topLeftCell="K1" workbookViewId="0">
      <selection activeCell="O17" sqref="O17"/>
    </sheetView>
  </sheetViews>
  <sheetFormatPr baseColWidth="10" defaultColWidth="8.83203125" defaultRowHeight="15" x14ac:dyDescent="0.2"/>
  <cols>
    <col min="2" max="2" width="16.5" style="3" customWidth="1"/>
    <col min="3" max="3" width="17.83203125" customWidth="1"/>
    <col min="4" max="4" width="30.5" style="3" customWidth="1"/>
    <col min="5" max="5" width="25.33203125" style="3" customWidth="1"/>
    <col min="6" max="7" width="24.83203125" style="3" customWidth="1"/>
    <col min="8" max="8" width="24.33203125" style="3" customWidth="1"/>
    <col min="9" max="9" width="24.6640625" style="3" customWidth="1"/>
    <col min="10" max="10" width="24.33203125" style="3" customWidth="1"/>
    <col min="11" max="11" width="20.33203125" style="3" customWidth="1"/>
    <col min="12" max="12" width="22.1640625" style="3" customWidth="1"/>
    <col min="13" max="13" width="21.33203125" style="3" customWidth="1"/>
    <col min="14" max="14" width="22.1640625" style="3" customWidth="1"/>
    <col min="15" max="15" width="21.6640625" style="3" customWidth="1"/>
    <col min="16" max="16" width="22.33203125" style="3" customWidth="1"/>
    <col min="17" max="17" width="63.6640625" style="3" customWidth="1"/>
  </cols>
  <sheetData>
    <row r="1" spans="1:17" ht="64" x14ac:dyDescent="0.2">
      <c r="A1" s="13" t="s">
        <v>5435</v>
      </c>
      <c r="B1" s="5" t="s">
        <v>5257</v>
      </c>
      <c r="C1" s="99" t="s">
        <v>5484</v>
      </c>
      <c r="D1" s="5" t="s">
        <v>5258</v>
      </c>
      <c r="E1" s="5" t="s">
        <v>5259</v>
      </c>
      <c r="F1" s="5" t="s">
        <v>5260</v>
      </c>
      <c r="G1" s="5" t="s">
        <v>5261</v>
      </c>
      <c r="H1" s="5" t="s">
        <v>5262</v>
      </c>
      <c r="I1" s="5" t="s">
        <v>5263</v>
      </c>
      <c r="J1" s="5" t="s">
        <v>5264</v>
      </c>
      <c r="K1" s="5" t="s">
        <v>5265</v>
      </c>
      <c r="L1" s="5" t="s">
        <v>5266</v>
      </c>
      <c r="M1" s="5" t="s">
        <v>5267</v>
      </c>
      <c r="N1" s="5" t="s">
        <v>5268</v>
      </c>
      <c r="O1" s="5" t="s">
        <v>5269</v>
      </c>
      <c r="P1" s="5" t="s">
        <v>5270</v>
      </c>
      <c r="Q1" s="5" t="s">
        <v>5271</v>
      </c>
    </row>
    <row r="2" spans="1:17" x14ac:dyDescent="0.2">
      <c r="A2" s="2">
        <v>3</v>
      </c>
      <c r="B2" s="6" t="s">
        <v>29</v>
      </c>
      <c r="C2" s="97" t="s">
        <v>5529</v>
      </c>
      <c r="D2" s="6" t="s">
        <v>30</v>
      </c>
      <c r="E2" s="6" t="b">
        <v>0</v>
      </c>
      <c r="F2" s="6" t="b">
        <v>0</v>
      </c>
      <c r="G2" s="6" t="b">
        <v>0</v>
      </c>
      <c r="H2" s="6" t="b">
        <v>0</v>
      </c>
      <c r="I2" s="6" t="b">
        <v>0</v>
      </c>
      <c r="J2" s="6" t="b">
        <v>0</v>
      </c>
      <c r="K2" s="6" t="b">
        <v>0</v>
      </c>
      <c r="L2" s="6" t="b">
        <v>0</v>
      </c>
      <c r="M2" s="6" t="b">
        <v>0</v>
      </c>
      <c r="N2" s="6" t="b">
        <v>0</v>
      </c>
      <c r="O2" s="6" t="b">
        <v>0</v>
      </c>
      <c r="P2" s="6" t="b">
        <v>0</v>
      </c>
      <c r="Q2" s="6" t="s">
        <v>31</v>
      </c>
    </row>
    <row r="3" spans="1:17" x14ac:dyDescent="0.2">
      <c r="A3" s="2">
        <v>4</v>
      </c>
      <c r="B3" s="6" t="s">
        <v>37</v>
      </c>
      <c r="C3" s="97" t="s">
        <v>5529</v>
      </c>
      <c r="D3" s="6" t="s">
        <v>38</v>
      </c>
      <c r="E3" s="6" t="b">
        <v>0</v>
      </c>
      <c r="F3" s="6" t="b">
        <v>0</v>
      </c>
      <c r="G3" s="6" t="b">
        <v>0</v>
      </c>
      <c r="H3" s="6" t="b">
        <v>0</v>
      </c>
      <c r="I3" s="6" t="b">
        <v>0</v>
      </c>
      <c r="J3" s="6" t="b">
        <v>0</v>
      </c>
      <c r="K3" s="6" t="b">
        <v>0</v>
      </c>
      <c r="L3" s="6" t="b">
        <v>0</v>
      </c>
      <c r="M3" s="6" t="b">
        <v>0</v>
      </c>
      <c r="N3" s="6" t="b">
        <v>0</v>
      </c>
      <c r="O3" s="6" t="b">
        <v>0</v>
      </c>
      <c r="P3" s="6" t="b">
        <v>0</v>
      </c>
      <c r="Q3" s="6" t="s">
        <v>39</v>
      </c>
    </row>
    <row r="4" spans="1:17" x14ac:dyDescent="0.2">
      <c r="A4" s="2">
        <v>5</v>
      </c>
      <c r="B4" s="6" t="s">
        <v>41</v>
      </c>
      <c r="C4" s="97" t="s">
        <v>5529</v>
      </c>
      <c r="D4" s="6" t="s">
        <v>42</v>
      </c>
      <c r="E4" s="6" t="b">
        <v>0</v>
      </c>
      <c r="F4" s="6" t="b">
        <v>0</v>
      </c>
      <c r="G4" s="6" t="b">
        <v>1</v>
      </c>
      <c r="H4" s="6" t="b">
        <v>0</v>
      </c>
      <c r="I4" s="6" t="b">
        <v>0</v>
      </c>
      <c r="J4" s="6" t="b">
        <v>0</v>
      </c>
      <c r="K4" s="6" t="b">
        <v>0</v>
      </c>
      <c r="L4" s="6" t="b">
        <v>0</v>
      </c>
      <c r="M4" s="6" t="b">
        <v>0</v>
      </c>
      <c r="N4" s="6" t="b">
        <v>0</v>
      </c>
      <c r="O4" s="6" t="b">
        <v>0</v>
      </c>
      <c r="P4" s="6" t="b">
        <v>0</v>
      </c>
      <c r="Q4" s="6" t="s">
        <v>43</v>
      </c>
    </row>
    <row r="5" spans="1:17" x14ac:dyDescent="0.2">
      <c r="A5" s="2">
        <v>6</v>
      </c>
      <c r="B5" s="6" t="s">
        <v>47</v>
      </c>
      <c r="C5" s="97" t="s">
        <v>5529</v>
      </c>
      <c r="D5" s="6" t="s">
        <v>48</v>
      </c>
      <c r="E5" s="6" t="b">
        <v>0</v>
      </c>
      <c r="F5" s="6" t="b">
        <v>0</v>
      </c>
      <c r="G5" s="6" t="b">
        <v>1</v>
      </c>
      <c r="H5" s="6" t="b">
        <v>0</v>
      </c>
      <c r="I5" s="6" t="b">
        <v>0</v>
      </c>
      <c r="J5" s="6" t="b">
        <v>0</v>
      </c>
      <c r="K5" s="6" t="b">
        <v>0</v>
      </c>
      <c r="L5" s="6" t="b">
        <v>0</v>
      </c>
      <c r="M5" s="6" t="b">
        <v>0</v>
      </c>
      <c r="N5" s="6" t="b">
        <v>0</v>
      </c>
      <c r="O5" s="6" t="b">
        <v>0</v>
      </c>
      <c r="P5" s="6" t="b">
        <v>0</v>
      </c>
      <c r="Q5" s="6" t="s">
        <v>49</v>
      </c>
    </row>
    <row r="6" spans="1:17" x14ac:dyDescent="0.2">
      <c r="A6" s="2">
        <v>7</v>
      </c>
      <c r="B6" s="6" t="s">
        <v>55</v>
      </c>
      <c r="C6" s="97" t="s">
        <v>5529</v>
      </c>
      <c r="D6" s="6" t="s">
        <v>56</v>
      </c>
      <c r="E6" s="6" t="b">
        <v>0</v>
      </c>
      <c r="F6" s="6" t="b">
        <v>0</v>
      </c>
      <c r="G6" s="6" t="b">
        <v>1</v>
      </c>
      <c r="H6" s="6" t="b">
        <v>0</v>
      </c>
      <c r="I6" s="6" t="b">
        <v>0</v>
      </c>
      <c r="J6" s="6" t="b">
        <v>0</v>
      </c>
      <c r="K6" s="6" t="b">
        <v>0</v>
      </c>
      <c r="L6" s="6" t="b">
        <v>0</v>
      </c>
      <c r="M6" s="6" t="b">
        <v>0</v>
      </c>
      <c r="N6" s="6" t="b">
        <v>0</v>
      </c>
      <c r="O6" s="6" t="b">
        <v>0</v>
      </c>
      <c r="P6" s="6" t="b">
        <v>0</v>
      </c>
      <c r="Q6" s="6" t="s">
        <v>57</v>
      </c>
    </row>
    <row r="7" spans="1:17" x14ac:dyDescent="0.2">
      <c r="A7" s="2">
        <v>8</v>
      </c>
      <c r="B7" s="6" t="s">
        <v>61</v>
      </c>
      <c r="C7" s="97" t="s">
        <v>5529</v>
      </c>
      <c r="D7" s="6" t="s">
        <v>62</v>
      </c>
      <c r="E7" s="6" t="b">
        <v>0</v>
      </c>
      <c r="F7" s="6" t="b">
        <v>0</v>
      </c>
      <c r="G7" s="6" t="b">
        <v>1</v>
      </c>
      <c r="H7" s="6" t="b">
        <v>0</v>
      </c>
      <c r="I7" s="6" t="b">
        <v>0</v>
      </c>
      <c r="J7" s="6" t="b">
        <v>0</v>
      </c>
      <c r="K7" s="6" t="b">
        <v>0</v>
      </c>
      <c r="L7" s="6" t="b">
        <v>0</v>
      </c>
      <c r="M7" s="6" t="b">
        <v>0</v>
      </c>
      <c r="N7" s="6" t="b">
        <v>0</v>
      </c>
      <c r="O7" s="6" t="b">
        <v>0</v>
      </c>
      <c r="P7" s="6" t="b">
        <v>0</v>
      </c>
      <c r="Q7" s="6" t="s">
        <v>63</v>
      </c>
    </row>
    <row r="8" spans="1:17" x14ac:dyDescent="0.2">
      <c r="A8" s="2">
        <v>9</v>
      </c>
      <c r="B8" s="6" t="s">
        <v>68</v>
      </c>
      <c r="C8" s="97" t="s">
        <v>5529</v>
      </c>
      <c r="D8" s="6" t="s">
        <v>69</v>
      </c>
      <c r="E8" s="6" t="b">
        <v>1</v>
      </c>
      <c r="F8" s="6" t="b">
        <v>0</v>
      </c>
      <c r="G8" s="6" t="b">
        <v>0</v>
      </c>
      <c r="H8" s="6" t="b">
        <v>0</v>
      </c>
      <c r="I8" s="6" t="b">
        <v>0</v>
      </c>
      <c r="J8" s="6" t="b">
        <v>0</v>
      </c>
      <c r="K8" s="6" t="b">
        <v>0</v>
      </c>
      <c r="L8" s="6" t="b">
        <v>0</v>
      </c>
      <c r="M8" s="6" t="b">
        <v>0</v>
      </c>
      <c r="N8" s="6" t="b">
        <v>0</v>
      </c>
      <c r="O8" s="6" t="b">
        <v>0</v>
      </c>
      <c r="P8" s="6" t="b">
        <v>0</v>
      </c>
      <c r="Q8" s="6" t="s">
        <v>70</v>
      </c>
    </row>
    <row r="9" spans="1:17" x14ac:dyDescent="0.2">
      <c r="A9" s="2">
        <v>10</v>
      </c>
      <c r="B9" s="6" t="s">
        <v>74</v>
      </c>
      <c r="C9" s="97" t="s">
        <v>5529</v>
      </c>
      <c r="D9" s="6" t="s">
        <v>75</v>
      </c>
      <c r="E9" s="6" t="b">
        <v>1</v>
      </c>
      <c r="F9" s="6" t="b">
        <v>0</v>
      </c>
      <c r="G9" s="6" t="b">
        <v>0</v>
      </c>
      <c r="H9" s="6" t="b">
        <v>0</v>
      </c>
      <c r="I9" s="6" t="b">
        <v>0</v>
      </c>
      <c r="J9" s="6" t="b">
        <v>0</v>
      </c>
      <c r="K9" s="6" t="b">
        <v>0</v>
      </c>
      <c r="L9" s="6" t="b">
        <v>0</v>
      </c>
      <c r="M9" s="6" t="b">
        <v>0</v>
      </c>
      <c r="N9" s="6" t="b">
        <v>1</v>
      </c>
      <c r="O9" s="6" t="b">
        <v>0</v>
      </c>
      <c r="P9" s="6" t="b">
        <v>0</v>
      </c>
      <c r="Q9" s="6" t="s">
        <v>76</v>
      </c>
    </row>
    <row r="10" spans="1:17" x14ac:dyDescent="0.2">
      <c r="A10" s="2">
        <v>11</v>
      </c>
      <c r="B10" s="6" t="s">
        <v>82</v>
      </c>
      <c r="C10" s="97" t="s">
        <v>5529</v>
      </c>
      <c r="D10" s="6" t="s">
        <v>83</v>
      </c>
      <c r="E10" s="6" t="b">
        <v>0</v>
      </c>
      <c r="F10" s="6" t="b">
        <v>0</v>
      </c>
      <c r="G10" s="6" t="b">
        <v>0</v>
      </c>
      <c r="H10" s="6" t="b">
        <v>0</v>
      </c>
      <c r="I10" s="6" t="b">
        <v>0</v>
      </c>
      <c r="J10" s="6" t="b">
        <v>1</v>
      </c>
      <c r="K10" s="6" t="b">
        <v>0</v>
      </c>
      <c r="L10" s="6" t="b">
        <v>0</v>
      </c>
      <c r="M10" s="6" t="b">
        <v>0</v>
      </c>
      <c r="N10" s="6" t="b">
        <v>0</v>
      </c>
      <c r="O10" s="6" t="b">
        <v>0</v>
      </c>
      <c r="P10" s="6" t="b">
        <v>0</v>
      </c>
      <c r="Q10" s="6" t="s">
        <v>84</v>
      </c>
    </row>
    <row r="11" spans="1:17" x14ac:dyDescent="0.2">
      <c r="A11" s="2">
        <v>12</v>
      </c>
      <c r="B11" s="6" t="s">
        <v>89</v>
      </c>
      <c r="C11" s="97" t="s">
        <v>5529</v>
      </c>
      <c r="D11" s="6" t="s">
        <v>90</v>
      </c>
      <c r="E11" s="6" t="b">
        <v>0</v>
      </c>
      <c r="F11" s="6" t="b">
        <v>0</v>
      </c>
      <c r="G11" s="6" t="b">
        <v>0</v>
      </c>
      <c r="H11" s="6" t="b">
        <v>0</v>
      </c>
      <c r="I11" s="6" t="b">
        <v>0</v>
      </c>
      <c r="J11" s="6" t="b">
        <v>0</v>
      </c>
      <c r="K11" s="6" t="b">
        <v>0</v>
      </c>
      <c r="L11" s="6" t="b">
        <v>0</v>
      </c>
      <c r="M11" s="6" t="b">
        <v>0</v>
      </c>
      <c r="N11" s="6" t="b">
        <v>0</v>
      </c>
      <c r="O11" s="6" t="b">
        <v>0</v>
      </c>
      <c r="P11" s="6" t="b">
        <v>0</v>
      </c>
      <c r="Q11" s="6" t="s">
        <v>91</v>
      </c>
    </row>
    <row r="12" spans="1:17" x14ac:dyDescent="0.2">
      <c r="A12" s="2">
        <v>13</v>
      </c>
      <c r="B12" s="6" t="s">
        <v>96</v>
      </c>
      <c r="C12" s="97" t="s">
        <v>5529</v>
      </c>
      <c r="D12" s="6" t="s">
        <v>97</v>
      </c>
      <c r="E12" s="6" t="b">
        <v>0</v>
      </c>
      <c r="F12" s="6" t="b">
        <v>0</v>
      </c>
      <c r="G12" s="6" t="b">
        <v>1</v>
      </c>
      <c r="H12" s="6" t="b">
        <v>0</v>
      </c>
      <c r="I12" s="6" t="b">
        <v>0</v>
      </c>
      <c r="J12" s="6" t="b">
        <v>0</v>
      </c>
      <c r="K12" s="6" t="b">
        <v>0</v>
      </c>
      <c r="L12" s="6" t="b">
        <v>0</v>
      </c>
      <c r="M12" s="6" t="b">
        <v>0</v>
      </c>
      <c r="N12" s="6" t="b">
        <v>0</v>
      </c>
      <c r="O12" s="6" t="b">
        <v>0</v>
      </c>
      <c r="P12" s="6" t="b">
        <v>0</v>
      </c>
      <c r="Q12" s="6" t="s">
        <v>98</v>
      </c>
    </row>
    <row r="13" spans="1:17" x14ac:dyDescent="0.2">
      <c r="A13" s="2">
        <v>16</v>
      </c>
      <c r="B13" s="6" t="s">
        <v>109</v>
      </c>
      <c r="C13" s="97" t="s">
        <v>5529</v>
      </c>
      <c r="D13" s="6" t="s">
        <v>110</v>
      </c>
      <c r="E13" s="6" t="b">
        <v>0</v>
      </c>
      <c r="F13" s="6" t="b">
        <v>0</v>
      </c>
      <c r="G13" s="6" t="b">
        <v>0</v>
      </c>
      <c r="H13" s="6" t="b">
        <v>0</v>
      </c>
      <c r="I13" s="6" t="b">
        <v>0</v>
      </c>
      <c r="J13" s="6" t="b">
        <v>1</v>
      </c>
      <c r="K13" s="6" t="b">
        <v>0</v>
      </c>
      <c r="L13" s="6" t="b">
        <v>0</v>
      </c>
      <c r="M13" s="6" t="b">
        <v>0</v>
      </c>
      <c r="N13" s="6" t="b">
        <v>0</v>
      </c>
      <c r="O13" s="6" t="b">
        <v>0</v>
      </c>
      <c r="P13" s="6" t="b">
        <v>0</v>
      </c>
      <c r="Q13" s="6" t="s">
        <v>111</v>
      </c>
    </row>
    <row r="14" spans="1:17" x14ac:dyDescent="0.2">
      <c r="A14" s="2">
        <v>17</v>
      </c>
      <c r="B14" s="6" t="s">
        <v>114</v>
      </c>
      <c r="C14" s="97" t="s">
        <v>5529</v>
      </c>
      <c r="D14" s="6" t="s">
        <v>115</v>
      </c>
      <c r="E14" s="6" t="b">
        <v>0</v>
      </c>
      <c r="F14" s="6" t="b">
        <v>0</v>
      </c>
      <c r="G14" s="6" t="b">
        <v>0</v>
      </c>
      <c r="H14" s="6" t="b">
        <v>1</v>
      </c>
      <c r="I14" s="6" t="b">
        <v>0</v>
      </c>
      <c r="J14" s="6" t="b">
        <v>0</v>
      </c>
      <c r="K14" s="6" t="b">
        <v>0</v>
      </c>
      <c r="L14" s="6" t="b">
        <v>0</v>
      </c>
      <c r="M14" s="6" t="b">
        <v>0</v>
      </c>
      <c r="N14" s="6" t="b">
        <v>0</v>
      </c>
      <c r="O14" s="6" t="b">
        <v>0</v>
      </c>
      <c r="P14" s="6" t="b">
        <v>0</v>
      </c>
      <c r="Q14" s="6" t="s">
        <v>116</v>
      </c>
    </row>
    <row r="15" spans="1:17" x14ac:dyDescent="0.2">
      <c r="A15" s="2">
        <v>18</v>
      </c>
      <c r="B15" s="6" t="s">
        <v>120</v>
      </c>
      <c r="C15" s="97" t="s">
        <v>5529</v>
      </c>
      <c r="D15" s="6" t="s">
        <v>121</v>
      </c>
      <c r="E15" s="6" t="b">
        <v>0</v>
      </c>
      <c r="F15" s="6" t="b">
        <v>0</v>
      </c>
      <c r="G15" s="6" t="b">
        <v>0</v>
      </c>
      <c r="H15" s="6" t="b">
        <v>0</v>
      </c>
      <c r="I15" s="6" t="b">
        <v>0</v>
      </c>
      <c r="J15" s="6" t="b">
        <v>0</v>
      </c>
      <c r="K15" s="6" t="b">
        <v>0</v>
      </c>
      <c r="L15" s="6" t="b">
        <v>0</v>
      </c>
      <c r="M15" s="6" t="b">
        <v>0</v>
      </c>
      <c r="N15" s="6" t="b">
        <v>0</v>
      </c>
      <c r="O15" s="6" t="b">
        <v>0</v>
      </c>
      <c r="P15" s="6" t="b">
        <v>0</v>
      </c>
      <c r="Q15" s="6" t="s">
        <v>122</v>
      </c>
    </row>
    <row r="16" spans="1:17" x14ac:dyDescent="0.2">
      <c r="A16" s="2">
        <v>19</v>
      </c>
      <c r="B16" s="6" t="s">
        <v>127</v>
      </c>
      <c r="C16" s="97" t="s">
        <v>5529</v>
      </c>
      <c r="D16" s="6" t="s">
        <v>128</v>
      </c>
      <c r="E16" s="6" t="b">
        <v>0</v>
      </c>
      <c r="F16" s="6" t="b">
        <v>0</v>
      </c>
      <c r="G16" s="6" t="b">
        <v>1</v>
      </c>
      <c r="H16" s="6" t="b">
        <v>0</v>
      </c>
      <c r="I16" s="6" t="b">
        <v>0</v>
      </c>
      <c r="J16" s="6" t="b">
        <v>0</v>
      </c>
      <c r="K16" s="6" t="b">
        <v>0</v>
      </c>
      <c r="L16" s="6" t="b">
        <v>0</v>
      </c>
      <c r="M16" s="6" t="b">
        <v>0</v>
      </c>
      <c r="N16" s="6" t="b">
        <v>0</v>
      </c>
      <c r="O16" s="6" t="b">
        <v>0</v>
      </c>
      <c r="P16" s="6" t="b">
        <v>0</v>
      </c>
      <c r="Q16" s="6" t="s">
        <v>129</v>
      </c>
    </row>
    <row r="17" spans="1:17" x14ac:dyDescent="0.2">
      <c r="A17" s="2">
        <v>20</v>
      </c>
      <c r="B17" s="6" t="s">
        <v>133</v>
      </c>
      <c r="C17" s="97" t="s">
        <v>5529</v>
      </c>
      <c r="D17" s="6" t="s">
        <v>134</v>
      </c>
      <c r="E17" s="6" t="b">
        <v>0</v>
      </c>
      <c r="F17" s="6" t="b">
        <v>0</v>
      </c>
      <c r="G17" s="6" t="b">
        <v>0</v>
      </c>
      <c r="H17" s="6" t="b">
        <v>0</v>
      </c>
      <c r="I17" s="6" t="b">
        <v>0</v>
      </c>
      <c r="J17" s="6" t="b">
        <v>0</v>
      </c>
      <c r="K17" s="6" t="b">
        <v>0</v>
      </c>
      <c r="L17" s="6" t="b">
        <v>0</v>
      </c>
      <c r="M17" s="6" t="b">
        <v>0</v>
      </c>
      <c r="N17" s="6" t="b">
        <v>0</v>
      </c>
      <c r="O17" s="6" t="b">
        <v>0</v>
      </c>
      <c r="P17" s="6" t="b">
        <v>0</v>
      </c>
      <c r="Q17" s="6" t="s">
        <v>135</v>
      </c>
    </row>
    <row r="18" spans="1:17" x14ac:dyDescent="0.2">
      <c r="A18" s="2">
        <v>21</v>
      </c>
      <c r="B18" s="6" t="s">
        <v>138</v>
      </c>
      <c r="C18" s="97" t="s">
        <v>5529</v>
      </c>
      <c r="D18" s="6" t="s">
        <v>139</v>
      </c>
      <c r="E18" s="6" t="b">
        <v>0</v>
      </c>
      <c r="F18" s="6" t="b">
        <v>0</v>
      </c>
      <c r="G18" s="6" t="b">
        <v>0</v>
      </c>
      <c r="H18" s="6" t="b">
        <v>0</v>
      </c>
      <c r="I18" s="6" t="b">
        <v>0</v>
      </c>
      <c r="J18" s="6" t="b">
        <v>0</v>
      </c>
      <c r="K18" s="6" t="b">
        <v>0</v>
      </c>
      <c r="L18" s="6" t="b">
        <v>0</v>
      </c>
      <c r="M18" s="6" t="b">
        <v>0</v>
      </c>
      <c r="N18" s="6" t="b">
        <v>0</v>
      </c>
      <c r="O18" s="6" t="b">
        <v>0</v>
      </c>
      <c r="P18" s="6" t="b">
        <v>0</v>
      </c>
      <c r="Q18" s="6" t="s">
        <v>140</v>
      </c>
    </row>
    <row r="19" spans="1:17" x14ac:dyDescent="0.2">
      <c r="A19" s="2">
        <v>23</v>
      </c>
      <c r="B19" s="6" t="s">
        <v>146</v>
      </c>
      <c r="C19" s="97" t="s">
        <v>5529</v>
      </c>
      <c r="D19" s="6" t="s">
        <v>147</v>
      </c>
      <c r="E19" s="6" t="b">
        <v>0</v>
      </c>
      <c r="F19" s="6" t="b">
        <v>0</v>
      </c>
      <c r="G19" s="6" t="b">
        <v>0</v>
      </c>
      <c r="H19" s="6" t="b">
        <v>0</v>
      </c>
      <c r="I19" s="6" t="b">
        <v>0</v>
      </c>
      <c r="J19" s="6" t="b">
        <v>0</v>
      </c>
      <c r="K19" s="6" t="b">
        <v>0</v>
      </c>
      <c r="L19" s="6" t="b">
        <v>0</v>
      </c>
      <c r="M19" s="6" t="b">
        <v>0</v>
      </c>
      <c r="N19" s="6" t="b">
        <v>0</v>
      </c>
      <c r="O19" s="6" t="b">
        <v>0</v>
      </c>
      <c r="P19" s="6" t="b">
        <v>0</v>
      </c>
      <c r="Q19" s="6" t="s">
        <v>148</v>
      </c>
    </row>
    <row r="20" spans="1:17" x14ac:dyDescent="0.2">
      <c r="A20" s="2">
        <v>30</v>
      </c>
      <c r="B20" s="6" t="s">
        <v>176</v>
      </c>
      <c r="C20" s="97" t="s">
        <v>5529</v>
      </c>
      <c r="D20" s="6" t="s">
        <v>177</v>
      </c>
      <c r="E20" s="6" t="b">
        <v>0</v>
      </c>
      <c r="F20" s="6" t="b">
        <v>0</v>
      </c>
      <c r="G20" s="6" t="b">
        <v>0</v>
      </c>
      <c r="H20" s="6" t="b">
        <v>0</v>
      </c>
      <c r="I20" s="6" t="b">
        <v>0</v>
      </c>
      <c r="J20" s="6" t="b">
        <v>0</v>
      </c>
      <c r="K20" s="6" t="b">
        <v>0</v>
      </c>
      <c r="L20" s="6" t="b">
        <v>0</v>
      </c>
      <c r="M20" s="6" t="b">
        <v>0</v>
      </c>
      <c r="N20" s="6" t="b">
        <v>0</v>
      </c>
      <c r="O20" s="6" t="b">
        <v>0</v>
      </c>
      <c r="P20" s="6" t="b">
        <v>0</v>
      </c>
      <c r="Q20" s="6" t="s">
        <v>178</v>
      </c>
    </row>
    <row r="21" spans="1:17" x14ac:dyDescent="0.2">
      <c r="A21" s="2">
        <v>31</v>
      </c>
      <c r="B21" s="6" t="s">
        <v>182</v>
      </c>
      <c r="C21" s="97" t="s">
        <v>5529</v>
      </c>
      <c r="D21" s="6" t="s">
        <v>183</v>
      </c>
      <c r="E21" s="6" t="b">
        <v>0</v>
      </c>
      <c r="F21" s="6" t="b">
        <v>0</v>
      </c>
      <c r="G21" s="6" t="b">
        <v>0</v>
      </c>
      <c r="H21" s="6" t="b">
        <v>1</v>
      </c>
      <c r="I21" s="6" t="b">
        <v>0</v>
      </c>
      <c r="J21" s="6" t="b">
        <v>0</v>
      </c>
      <c r="K21" s="6" t="b">
        <v>0</v>
      </c>
      <c r="L21" s="6" t="b">
        <v>0</v>
      </c>
      <c r="M21" s="6" t="b">
        <v>0</v>
      </c>
      <c r="N21" s="6" t="b">
        <v>0</v>
      </c>
      <c r="O21" s="6" t="b">
        <v>0</v>
      </c>
      <c r="P21" s="6" t="b">
        <v>0</v>
      </c>
      <c r="Q21" s="6" t="s">
        <v>184</v>
      </c>
    </row>
    <row r="22" spans="1:17" x14ac:dyDescent="0.2">
      <c r="A22" s="2">
        <v>32</v>
      </c>
      <c r="B22" s="6" t="s">
        <v>188</v>
      </c>
      <c r="C22" s="97" t="s">
        <v>5529</v>
      </c>
      <c r="D22" s="6" t="s">
        <v>189</v>
      </c>
      <c r="E22" s="6" t="b">
        <v>0</v>
      </c>
      <c r="F22" s="6" t="b">
        <v>0</v>
      </c>
      <c r="G22" s="6" t="b">
        <v>0</v>
      </c>
      <c r="H22" s="6" t="b">
        <v>0</v>
      </c>
      <c r="I22" s="6" t="b">
        <v>0</v>
      </c>
      <c r="J22" s="6" t="b">
        <v>0</v>
      </c>
      <c r="K22" s="6" t="b">
        <v>0</v>
      </c>
      <c r="L22" s="6" t="b">
        <v>0</v>
      </c>
      <c r="M22" s="6" t="b">
        <v>0</v>
      </c>
      <c r="N22" s="6" t="b">
        <v>0</v>
      </c>
      <c r="O22" s="6" t="b">
        <v>0</v>
      </c>
      <c r="P22" s="6" t="b">
        <v>0</v>
      </c>
      <c r="Q22" s="6" t="s">
        <v>190</v>
      </c>
    </row>
    <row r="23" spans="1:17" x14ac:dyDescent="0.2">
      <c r="A23" s="2">
        <v>34</v>
      </c>
      <c r="B23" s="6" t="s">
        <v>198</v>
      </c>
      <c r="C23" s="97" t="s">
        <v>5529</v>
      </c>
      <c r="D23" s="6" t="s">
        <v>199</v>
      </c>
      <c r="E23" s="6" t="b">
        <v>0</v>
      </c>
      <c r="F23" s="6" t="b">
        <v>0</v>
      </c>
      <c r="G23" s="6" t="b">
        <v>1</v>
      </c>
      <c r="H23" s="6" t="b">
        <v>0</v>
      </c>
      <c r="I23" s="6" t="b">
        <v>0</v>
      </c>
      <c r="J23" s="6" t="b">
        <v>0</v>
      </c>
      <c r="K23" s="6" t="b">
        <v>0</v>
      </c>
      <c r="L23" s="6" t="b">
        <v>0</v>
      </c>
      <c r="M23" s="6" t="b">
        <v>0</v>
      </c>
      <c r="N23" s="6" t="b">
        <v>0</v>
      </c>
      <c r="O23" s="6" t="b">
        <v>0</v>
      </c>
      <c r="P23" s="6" t="b">
        <v>0</v>
      </c>
      <c r="Q23" s="6" t="s">
        <v>200</v>
      </c>
    </row>
    <row r="24" spans="1:17" x14ac:dyDescent="0.2">
      <c r="A24" s="2">
        <v>35</v>
      </c>
      <c r="B24" s="6" t="s">
        <v>203</v>
      </c>
      <c r="C24" s="97" t="s">
        <v>5529</v>
      </c>
      <c r="D24" s="6" t="s">
        <v>204</v>
      </c>
      <c r="E24" s="6" t="b">
        <v>0</v>
      </c>
      <c r="F24" s="6" t="b">
        <v>0</v>
      </c>
      <c r="G24" s="6" t="b">
        <v>0</v>
      </c>
      <c r="H24" s="6" t="b">
        <v>0</v>
      </c>
      <c r="I24" s="6" t="b">
        <v>0</v>
      </c>
      <c r="J24" s="6" t="b">
        <v>0</v>
      </c>
      <c r="K24" s="6" t="b">
        <v>0</v>
      </c>
      <c r="L24" s="6" t="b">
        <v>0</v>
      </c>
      <c r="M24" s="6" t="b">
        <v>0</v>
      </c>
      <c r="N24" s="6" t="b">
        <v>0</v>
      </c>
      <c r="O24" s="6" t="b">
        <v>0</v>
      </c>
      <c r="P24" s="6" t="b">
        <v>0</v>
      </c>
      <c r="Q24" s="6" t="s">
        <v>205</v>
      </c>
    </row>
    <row r="25" spans="1:17" x14ac:dyDescent="0.2">
      <c r="A25" s="2">
        <v>36</v>
      </c>
      <c r="B25" s="6" t="s">
        <v>209</v>
      </c>
      <c r="C25" s="97" t="s">
        <v>5529</v>
      </c>
      <c r="D25" s="6" t="s">
        <v>210</v>
      </c>
      <c r="E25" s="6" t="b">
        <v>0</v>
      </c>
      <c r="F25" s="6" t="b">
        <v>0</v>
      </c>
      <c r="G25" s="6" t="b">
        <v>0</v>
      </c>
      <c r="H25" s="6" t="b">
        <v>0</v>
      </c>
      <c r="I25" s="6" t="b">
        <v>0</v>
      </c>
      <c r="J25" s="6" t="b">
        <v>0</v>
      </c>
      <c r="K25" s="6" t="b">
        <v>0</v>
      </c>
      <c r="L25" s="6" t="b">
        <v>0</v>
      </c>
      <c r="M25" s="6" t="b">
        <v>0</v>
      </c>
      <c r="N25" s="6" t="b">
        <v>0</v>
      </c>
      <c r="O25" s="6" t="b">
        <v>0</v>
      </c>
      <c r="P25" s="6" t="b">
        <v>0</v>
      </c>
      <c r="Q25" s="6" t="s">
        <v>211</v>
      </c>
    </row>
    <row r="26" spans="1:17" x14ac:dyDescent="0.2">
      <c r="A26" s="2">
        <v>39</v>
      </c>
      <c r="B26" s="6" t="s">
        <v>222</v>
      </c>
      <c r="C26" s="97" t="s">
        <v>5529</v>
      </c>
      <c r="D26" s="6" t="s">
        <v>223</v>
      </c>
      <c r="E26" s="6" t="b">
        <v>0</v>
      </c>
      <c r="F26" s="6" t="b">
        <v>0</v>
      </c>
      <c r="G26" s="6" t="b">
        <v>0</v>
      </c>
      <c r="H26" s="6" t="b">
        <v>0</v>
      </c>
      <c r="I26" s="6" t="b">
        <v>0</v>
      </c>
      <c r="J26" s="6" t="b">
        <v>0</v>
      </c>
      <c r="K26" s="6" t="b">
        <v>0</v>
      </c>
      <c r="L26" s="6" t="b">
        <v>0</v>
      </c>
      <c r="M26" s="6" t="b">
        <v>0</v>
      </c>
      <c r="N26" s="6" t="b">
        <v>0</v>
      </c>
      <c r="O26" s="6" t="b">
        <v>0</v>
      </c>
      <c r="P26" s="6" t="b">
        <v>0</v>
      </c>
      <c r="Q26" s="6" t="s">
        <v>224</v>
      </c>
    </row>
    <row r="27" spans="1:17" x14ac:dyDescent="0.2">
      <c r="A27" s="2">
        <v>40</v>
      </c>
      <c r="B27" s="6" t="s">
        <v>225</v>
      </c>
      <c r="C27" s="97" t="s">
        <v>5529</v>
      </c>
      <c r="D27" s="6" t="s">
        <v>226</v>
      </c>
      <c r="E27" s="6" t="b">
        <v>0</v>
      </c>
      <c r="F27" s="6" t="b">
        <v>0</v>
      </c>
      <c r="G27" s="6" t="b">
        <v>1</v>
      </c>
      <c r="H27" s="6" t="b">
        <v>0</v>
      </c>
      <c r="I27" s="6" t="b">
        <v>0</v>
      </c>
      <c r="J27" s="6" t="b">
        <v>0</v>
      </c>
      <c r="K27" s="6" t="b">
        <v>0</v>
      </c>
      <c r="L27" s="6" t="b">
        <v>0</v>
      </c>
      <c r="M27" s="6" t="b">
        <v>0</v>
      </c>
      <c r="N27" s="6" t="b">
        <v>0</v>
      </c>
      <c r="O27" s="6" t="b">
        <v>0</v>
      </c>
      <c r="P27" s="6" t="b">
        <v>0</v>
      </c>
      <c r="Q27" s="6" t="s">
        <v>227</v>
      </c>
    </row>
    <row r="28" spans="1:17" x14ac:dyDescent="0.2">
      <c r="A28" s="2">
        <v>41</v>
      </c>
      <c r="B28" s="6" t="s">
        <v>230</v>
      </c>
      <c r="C28" s="97" t="s">
        <v>5529</v>
      </c>
      <c r="D28" s="6" t="s">
        <v>231</v>
      </c>
      <c r="E28" s="6" t="b">
        <v>0</v>
      </c>
      <c r="F28" s="6" t="b">
        <v>0</v>
      </c>
      <c r="G28" s="6" t="b">
        <v>0</v>
      </c>
      <c r="H28" s="6" t="b">
        <v>0</v>
      </c>
      <c r="I28" s="6" t="b">
        <v>0</v>
      </c>
      <c r="J28" s="6" t="b">
        <v>0</v>
      </c>
      <c r="K28" s="6" t="b">
        <v>0</v>
      </c>
      <c r="L28" s="6" t="b">
        <v>1</v>
      </c>
      <c r="M28" s="6" t="b">
        <v>0</v>
      </c>
      <c r="N28" s="6" t="b">
        <v>0</v>
      </c>
      <c r="O28" s="6" t="b">
        <v>0</v>
      </c>
      <c r="P28" s="6" t="b">
        <v>0</v>
      </c>
      <c r="Q28" s="6" t="s">
        <v>232</v>
      </c>
    </row>
    <row r="29" spans="1:17" x14ac:dyDescent="0.2">
      <c r="A29" s="2">
        <v>43</v>
      </c>
      <c r="B29" s="6" t="s">
        <v>240</v>
      </c>
      <c r="C29" s="97" t="s">
        <v>5529</v>
      </c>
      <c r="D29" s="6" t="s">
        <v>241</v>
      </c>
      <c r="E29" s="6" t="b">
        <v>1</v>
      </c>
      <c r="F29" s="6" t="b">
        <v>0</v>
      </c>
      <c r="G29" s="6" t="b">
        <v>0</v>
      </c>
      <c r="H29" s="6" t="b">
        <v>0</v>
      </c>
      <c r="I29" s="6" t="b">
        <v>0</v>
      </c>
      <c r="J29" s="6" t="b">
        <v>0</v>
      </c>
      <c r="K29" s="6" t="b">
        <v>0</v>
      </c>
      <c r="L29" s="6" t="b">
        <v>1</v>
      </c>
      <c r="M29" s="6" t="b">
        <v>0</v>
      </c>
      <c r="N29" s="6" t="b">
        <v>0</v>
      </c>
      <c r="O29" s="6" t="b">
        <v>1</v>
      </c>
      <c r="P29" s="6" t="b">
        <v>0</v>
      </c>
      <c r="Q29" s="6" t="s">
        <v>242</v>
      </c>
    </row>
    <row r="30" spans="1:17" x14ac:dyDescent="0.2">
      <c r="A30" s="2">
        <v>44</v>
      </c>
      <c r="B30" s="6" t="s">
        <v>245</v>
      </c>
      <c r="C30" s="97" t="s">
        <v>5529</v>
      </c>
      <c r="D30" s="6" t="s">
        <v>246</v>
      </c>
      <c r="E30" s="6" t="b">
        <v>0</v>
      </c>
      <c r="F30" s="6" t="b">
        <v>0</v>
      </c>
      <c r="G30" s="6" t="b">
        <v>0</v>
      </c>
      <c r="H30" s="6" t="b">
        <v>0</v>
      </c>
      <c r="I30" s="6" t="b">
        <v>0</v>
      </c>
      <c r="J30" s="6" t="b">
        <v>0</v>
      </c>
      <c r="K30" s="6" t="b">
        <v>0</v>
      </c>
      <c r="L30" s="6" t="b">
        <v>0</v>
      </c>
      <c r="M30" s="6" t="b">
        <v>0</v>
      </c>
      <c r="N30" s="6" t="b">
        <v>0</v>
      </c>
      <c r="O30" s="6" t="b">
        <v>0</v>
      </c>
      <c r="P30" s="6" t="b">
        <v>0</v>
      </c>
      <c r="Q30" s="6" t="s">
        <v>247</v>
      </c>
    </row>
    <row r="31" spans="1:17" x14ac:dyDescent="0.2">
      <c r="A31" s="2">
        <v>45</v>
      </c>
      <c r="B31" s="6" t="s">
        <v>248</v>
      </c>
      <c r="C31" s="97" t="s">
        <v>5529</v>
      </c>
      <c r="D31" s="6" t="s">
        <v>249</v>
      </c>
      <c r="E31" s="6" t="b">
        <v>1</v>
      </c>
      <c r="F31" s="6" t="b">
        <v>0</v>
      </c>
      <c r="G31" s="6" t="b">
        <v>0</v>
      </c>
      <c r="H31" s="6" t="b">
        <v>0</v>
      </c>
      <c r="I31" s="6" t="b">
        <v>0</v>
      </c>
      <c r="J31" s="6" t="b">
        <v>1</v>
      </c>
      <c r="K31" s="6" t="b">
        <v>0</v>
      </c>
      <c r="L31" s="6" t="b">
        <v>0</v>
      </c>
      <c r="M31" s="6" t="b">
        <v>0</v>
      </c>
      <c r="N31" s="6" t="b">
        <v>0</v>
      </c>
      <c r="O31" s="6" t="b">
        <v>0</v>
      </c>
      <c r="P31" s="6" t="b">
        <v>0</v>
      </c>
      <c r="Q31" s="6" t="s">
        <v>250</v>
      </c>
    </row>
    <row r="32" spans="1:17" x14ac:dyDescent="0.2">
      <c r="A32" s="2">
        <v>49</v>
      </c>
      <c r="B32" s="6" t="s">
        <v>260</v>
      </c>
      <c r="C32" s="97" t="s">
        <v>5529</v>
      </c>
      <c r="D32" s="6" t="s">
        <v>261</v>
      </c>
      <c r="E32" s="6" t="b">
        <v>0</v>
      </c>
      <c r="F32" s="6" t="b">
        <v>0</v>
      </c>
      <c r="G32" s="6" t="b">
        <v>1</v>
      </c>
      <c r="H32" s="6" t="b">
        <v>0</v>
      </c>
      <c r="I32" s="6" t="b">
        <v>0</v>
      </c>
      <c r="J32" s="6" t="b">
        <v>0</v>
      </c>
      <c r="K32" s="6" t="b">
        <v>0</v>
      </c>
      <c r="L32" s="6" t="b">
        <v>0</v>
      </c>
      <c r="M32" s="6" t="b">
        <v>0</v>
      </c>
      <c r="N32" s="6" t="b">
        <v>0</v>
      </c>
      <c r="O32" s="6" t="b">
        <v>0</v>
      </c>
      <c r="P32" s="6" t="b">
        <v>0</v>
      </c>
      <c r="Q32" s="6" t="s">
        <v>262</v>
      </c>
    </row>
    <row r="33" spans="1:17" x14ac:dyDescent="0.2">
      <c r="A33" s="2">
        <v>50</v>
      </c>
      <c r="B33" s="6" t="s">
        <v>265</v>
      </c>
      <c r="C33" s="97" t="s">
        <v>5529</v>
      </c>
      <c r="D33" s="6" t="s">
        <v>266</v>
      </c>
      <c r="E33" s="6" t="b">
        <v>0</v>
      </c>
      <c r="F33" s="6" t="b">
        <v>0</v>
      </c>
      <c r="G33" s="6" t="b">
        <v>0</v>
      </c>
      <c r="H33" s="6" t="b">
        <v>1</v>
      </c>
      <c r="I33" s="6" t="b">
        <v>0</v>
      </c>
      <c r="J33" s="6" t="b">
        <v>0</v>
      </c>
      <c r="K33" s="6" t="b">
        <v>0</v>
      </c>
      <c r="L33" s="6" t="b">
        <v>0</v>
      </c>
      <c r="M33" s="6" t="b">
        <v>0</v>
      </c>
      <c r="N33" s="6" t="b">
        <v>0</v>
      </c>
      <c r="O33" s="6" t="b">
        <v>0</v>
      </c>
      <c r="P33" s="6" t="b">
        <v>0</v>
      </c>
      <c r="Q33" s="6" t="s">
        <v>267</v>
      </c>
    </row>
    <row r="34" spans="1:17" x14ac:dyDescent="0.2">
      <c r="A34" s="2">
        <v>52</v>
      </c>
      <c r="B34" s="6" t="s">
        <v>276</v>
      </c>
      <c r="C34" s="97" t="s">
        <v>5529</v>
      </c>
      <c r="D34" s="6" t="s">
        <v>277</v>
      </c>
      <c r="E34" s="6" t="b">
        <v>0</v>
      </c>
      <c r="F34" s="6" t="b">
        <v>0</v>
      </c>
      <c r="G34" s="6" t="b">
        <v>0</v>
      </c>
      <c r="H34" s="6" t="b">
        <v>0</v>
      </c>
      <c r="I34" s="6" t="b">
        <v>0</v>
      </c>
      <c r="J34" s="6" t="b">
        <v>0</v>
      </c>
      <c r="K34" s="6" t="b">
        <v>0</v>
      </c>
      <c r="L34" s="6" t="b">
        <v>0</v>
      </c>
      <c r="M34" s="6" t="b">
        <v>0</v>
      </c>
      <c r="N34" s="6" t="b">
        <v>0</v>
      </c>
      <c r="O34" s="6" t="b">
        <v>0</v>
      </c>
      <c r="P34" s="6" t="b">
        <v>0</v>
      </c>
      <c r="Q34" s="6" t="s">
        <v>278</v>
      </c>
    </row>
    <row r="35" spans="1:17" x14ac:dyDescent="0.2">
      <c r="A35" s="2">
        <v>54</v>
      </c>
      <c r="B35" s="6" t="s">
        <v>284</v>
      </c>
      <c r="C35" s="97" t="s">
        <v>5529</v>
      </c>
      <c r="D35" s="6" t="s">
        <v>285</v>
      </c>
      <c r="E35" s="6" t="b">
        <v>0</v>
      </c>
      <c r="F35" s="6" t="b">
        <v>0</v>
      </c>
      <c r="G35" s="6" t="b">
        <v>1</v>
      </c>
      <c r="H35" s="6" t="b">
        <v>0</v>
      </c>
      <c r="I35" s="6" t="b">
        <v>0</v>
      </c>
      <c r="J35" s="6" t="b">
        <v>0</v>
      </c>
      <c r="K35" s="6" t="b">
        <v>0</v>
      </c>
      <c r="L35" s="6" t="b">
        <v>0</v>
      </c>
      <c r="M35" s="6" t="b">
        <v>0</v>
      </c>
      <c r="N35" s="6" t="b">
        <v>0</v>
      </c>
      <c r="O35" s="6" t="b">
        <v>0</v>
      </c>
      <c r="P35" s="6" t="b">
        <v>0</v>
      </c>
      <c r="Q35" s="6" t="s">
        <v>286</v>
      </c>
    </row>
    <row r="36" spans="1:17" x14ac:dyDescent="0.2">
      <c r="A36" s="2">
        <v>58</v>
      </c>
      <c r="B36" s="6" t="s">
        <v>297</v>
      </c>
      <c r="C36" s="97" t="s">
        <v>5529</v>
      </c>
      <c r="D36" s="6" t="s">
        <v>298</v>
      </c>
      <c r="E36" s="6" t="b">
        <v>0</v>
      </c>
      <c r="F36" s="6" t="b">
        <v>0</v>
      </c>
      <c r="G36" s="6" t="b">
        <v>1</v>
      </c>
      <c r="H36" s="6" t="b">
        <v>0</v>
      </c>
      <c r="I36" s="6" t="b">
        <v>0</v>
      </c>
      <c r="J36" s="6" t="b">
        <v>0</v>
      </c>
      <c r="K36" s="6" t="b">
        <v>0</v>
      </c>
      <c r="L36" s="6" t="b">
        <v>0</v>
      </c>
      <c r="M36" s="6" t="b">
        <v>0</v>
      </c>
      <c r="N36" s="6" t="b">
        <v>0</v>
      </c>
      <c r="O36" s="6" t="b">
        <v>0</v>
      </c>
      <c r="P36" s="6" t="b">
        <v>0</v>
      </c>
      <c r="Q36" s="6" t="s">
        <v>299</v>
      </c>
    </row>
    <row r="37" spans="1:17" x14ac:dyDescent="0.2">
      <c r="A37" s="2">
        <v>59</v>
      </c>
      <c r="B37" s="6" t="s">
        <v>303</v>
      </c>
      <c r="C37" s="97" t="s">
        <v>5529</v>
      </c>
      <c r="D37" s="6" t="s">
        <v>304</v>
      </c>
      <c r="E37" s="6" t="b">
        <v>0</v>
      </c>
      <c r="F37" s="6" t="b">
        <v>0</v>
      </c>
      <c r="G37" s="6" t="b">
        <v>0</v>
      </c>
      <c r="H37" s="6" t="b">
        <v>0</v>
      </c>
      <c r="I37" s="6" t="b">
        <v>0</v>
      </c>
      <c r="J37" s="6" t="b">
        <v>0</v>
      </c>
      <c r="K37" s="6" t="b">
        <v>0</v>
      </c>
      <c r="L37" s="6" t="b">
        <v>0</v>
      </c>
      <c r="M37" s="6" t="b">
        <v>0</v>
      </c>
      <c r="N37" s="6" t="b">
        <v>1</v>
      </c>
      <c r="O37" s="6" t="b">
        <v>0</v>
      </c>
      <c r="P37" s="6" t="b">
        <v>0</v>
      </c>
      <c r="Q37" s="6" t="s">
        <v>305</v>
      </c>
    </row>
    <row r="38" spans="1:17" x14ac:dyDescent="0.2">
      <c r="A38" s="2">
        <v>61</v>
      </c>
      <c r="B38" s="6" t="s">
        <v>312</v>
      </c>
      <c r="C38" s="97" t="s">
        <v>5529</v>
      </c>
      <c r="D38" s="6" t="s">
        <v>313</v>
      </c>
      <c r="E38" s="6" t="b">
        <v>0</v>
      </c>
      <c r="F38" s="6" t="b">
        <v>0</v>
      </c>
      <c r="G38" s="6" t="b">
        <v>0</v>
      </c>
      <c r="H38" s="6" t="b">
        <v>0</v>
      </c>
      <c r="I38" s="6" t="b">
        <v>0</v>
      </c>
      <c r="J38" s="6" t="b">
        <v>0</v>
      </c>
      <c r="K38" s="6" t="b">
        <v>0</v>
      </c>
      <c r="L38" s="6" t="b">
        <v>0</v>
      </c>
      <c r="M38" s="6" t="b">
        <v>0</v>
      </c>
      <c r="N38" s="6" t="b">
        <v>0</v>
      </c>
      <c r="O38" s="6" t="b">
        <v>0</v>
      </c>
      <c r="P38" s="6" t="b">
        <v>0</v>
      </c>
      <c r="Q38" s="6" t="s">
        <v>314</v>
      </c>
    </row>
    <row r="39" spans="1:17" x14ac:dyDescent="0.2">
      <c r="A39" s="2">
        <v>66</v>
      </c>
      <c r="B39" s="6" t="s">
        <v>331</v>
      </c>
      <c r="C39" s="97" t="s">
        <v>5529</v>
      </c>
      <c r="D39" s="6" t="s">
        <v>332</v>
      </c>
      <c r="E39" s="6" t="b">
        <v>0</v>
      </c>
      <c r="F39" s="6" t="b">
        <v>0</v>
      </c>
      <c r="G39" s="6" t="b">
        <v>0</v>
      </c>
      <c r="H39" s="6" t="b">
        <v>0</v>
      </c>
      <c r="I39" s="6" t="b">
        <v>0</v>
      </c>
      <c r="J39" s="6" t="b">
        <v>0</v>
      </c>
      <c r="K39" s="6" t="b">
        <v>0</v>
      </c>
      <c r="L39" s="6" t="b">
        <v>0</v>
      </c>
      <c r="M39" s="6" t="b">
        <v>0</v>
      </c>
      <c r="N39" s="6" t="b">
        <v>0</v>
      </c>
      <c r="O39" s="6" t="b">
        <v>0</v>
      </c>
      <c r="P39" s="6" t="b">
        <v>0</v>
      </c>
      <c r="Q39" s="6" t="s">
        <v>333</v>
      </c>
    </row>
    <row r="40" spans="1:17" x14ac:dyDescent="0.2">
      <c r="A40" s="2">
        <v>67</v>
      </c>
      <c r="B40" s="6" t="s">
        <v>335</v>
      </c>
      <c r="C40" s="97" t="s">
        <v>5529</v>
      </c>
      <c r="D40" s="6" t="s">
        <v>60</v>
      </c>
      <c r="E40" s="6" t="b">
        <v>0</v>
      </c>
      <c r="F40" s="6" t="b">
        <v>0</v>
      </c>
      <c r="G40" s="6" t="b">
        <v>0</v>
      </c>
      <c r="H40" s="6" t="b">
        <v>0</v>
      </c>
      <c r="I40" s="6" t="b">
        <v>0</v>
      </c>
      <c r="J40" s="6" t="b">
        <v>0</v>
      </c>
      <c r="K40" s="6" t="b">
        <v>0</v>
      </c>
      <c r="L40" s="6" t="b">
        <v>0</v>
      </c>
      <c r="M40" s="6" t="b">
        <v>0</v>
      </c>
      <c r="N40" s="6" t="b">
        <v>0</v>
      </c>
      <c r="O40" s="6" t="b">
        <v>0</v>
      </c>
      <c r="P40" s="6" t="b">
        <v>0</v>
      </c>
      <c r="Q40" s="6" t="s">
        <v>336</v>
      </c>
    </row>
    <row r="41" spans="1:17" x14ac:dyDescent="0.2">
      <c r="A41" s="2">
        <v>68</v>
      </c>
      <c r="B41" s="6" t="s">
        <v>338</v>
      </c>
      <c r="C41" s="97" t="s">
        <v>5529</v>
      </c>
      <c r="D41" s="6" t="s">
        <v>339</v>
      </c>
      <c r="E41" s="6" t="b">
        <v>0</v>
      </c>
      <c r="F41" s="6" t="b">
        <v>0</v>
      </c>
      <c r="G41" s="6" t="b">
        <v>0</v>
      </c>
      <c r="H41" s="6" t="b">
        <v>0</v>
      </c>
      <c r="I41" s="6" t="b">
        <v>0</v>
      </c>
      <c r="J41" s="6" t="b">
        <v>0</v>
      </c>
      <c r="K41" s="6" t="b">
        <v>0</v>
      </c>
      <c r="L41" s="6" t="b">
        <v>0</v>
      </c>
      <c r="M41" s="6" t="b">
        <v>0</v>
      </c>
      <c r="N41" s="6" t="b">
        <v>0</v>
      </c>
      <c r="O41" s="6" t="b">
        <v>0</v>
      </c>
      <c r="P41" s="6" t="b">
        <v>0</v>
      </c>
      <c r="Q41" s="6" t="s">
        <v>340</v>
      </c>
    </row>
    <row r="42" spans="1:17" x14ac:dyDescent="0.2">
      <c r="A42" s="2">
        <v>69</v>
      </c>
      <c r="B42" s="6" t="s">
        <v>342</v>
      </c>
      <c r="C42" s="97" t="s">
        <v>5529</v>
      </c>
      <c r="D42" s="6" t="s">
        <v>343</v>
      </c>
      <c r="E42" s="6" t="b">
        <v>0</v>
      </c>
      <c r="F42" s="6" t="b">
        <v>0</v>
      </c>
      <c r="G42" s="6" t="b">
        <v>0</v>
      </c>
      <c r="H42" s="6" t="b">
        <v>0</v>
      </c>
      <c r="I42" s="6" t="b">
        <v>0</v>
      </c>
      <c r="J42" s="6" t="b">
        <v>0</v>
      </c>
      <c r="K42" s="6" t="b">
        <v>0</v>
      </c>
      <c r="L42" s="6" t="b">
        <v>0</v>
      </c>
      <c r="M42" s="6" t="b">
        <v>0</v>
      </c>
      <c r="N42" s="6" t="b">
        <v>0</v>
      </c>
      <c r="O42" s="6" t="b">
        <v>0</v>
      </c>
      <c r="P42" s="6" t="b">
        <v>0</v>
      </c>
      <c r="Q42" s="6" t="s">
        <v>344</v>
      </c>
    </row>
    <row r="43" spans="1:17" x14ac:dyDescent="0.2">
      <c r="A43" s="2">
        <v>70</v>
      </c>
      <c r="B43" s="6" t="s">
        <v>348</v>
      </c>
      <c r="C43" s="97" t="s">
        <v>5529</v>
      </c>
      <c r="D43" s="6" t="s">
        <v>349</v>
      </c>
      <c r="E43" s="6" t="b">
        <v>0</v>
      </c>
      <c r="F43" s="6" t="b">
        <v>0</v>
      </c>
      <c r="G43" s="6" t="b">
        <v>0</v>
      </c>
      <c r="H43" s="6" t="b">
        <v>0</v>
      </c>
      <c r="I43" s="6" t="b">
        <v>0</v>
      </c>
      <c r="J43" s="6" t="b">
        <v>0</v>
      </c>
      <c r="K43" s="6" t="b">
        <v>0</v>
      </c>
      <c r="L43" s="6" t="b">
        <v>0</v>
      </c>
      <c r="M43" s="6" t="b">
        <v>0</v>
      </c>
      <c r="N43" s="6" t="b">
        <v>0</v>
      </c>
      <c r="O43" s="6" t="b">
        <v>0</v>
      </c>
      <c r="P43" s="6" t="b">
        <v>0</v>
      </c>
      <c r="Q43" s="6" t="s">
        <v>350</v>
      </c>
    </row>
    <row r="44" spans="1:17" x14ac:dyDescent="0.2">
      <c r="A44" s="2">
        <v>74</v>
      </c>
      <c r="B44" s="6" t="s">
        <v>357</v>
      </c>
      <c r="C44" s="97" t="s">
        <v>5529</v>
      </c>
      <c r="D44" s="6" t="s">
        <v>358</v>
      </c>
      <c r="E44" s="6" t="b">
        <v>0</v>
      </c>
      <c r="F44" s="6" t="b">
        <v>0</v>
      </c>
      <c r="G44" s="6" t="b">
        <v>0</v>
      </c>
      <c r="H44" s="6" t="b">
        <v>0</v>
      </c>
      <c r="I44" s="6" t="b">
        <v>0</v>
      </c>
      <c r="J44" s="6" t="b">
        <v>0</v>
      </c>
      <c r="K44" s="6" t="b">
        <v>0</v>
      </c>
      <c r="L44" s="6" t="b">
        <v>0</v>
      </c>
      <c r="M44" s="6" t="b">
        <v>0</v>
      </c>
      <c r="N44" s="6" t="b">
        <v>0</v>
      </c>
      <c r="O44" s="6" t="b">
        <v>0</v>
      </c>
      <c r="P44" s="6" t="b">
        <v>0</v>
      </c>
      <c r="Q44" s="6" t="s">
        <v>359</v>
      </c>
    </row>
    <row r="45" spans="1:17" x14ac:dyDescent="0.2">
      <c r="A45" s="2">
        <v>75</v>
      </c>
      <c r="B45" s="6" t="s">
        <v>360</v>
      </c>
      <c r="C45" s="97" t="s">
        <v>5529</v>
      </c>
      <c r="D45" s="6" t="s">
        <v>361</v>
      </c>
      <c r="E45" s="6" t="b">
        <v>0</v>
      </c>
      <c r="F45" s="6" t="b">
        <v>0</v>
      </c>
      <c r="G45" s="6" t="b">
        <v>0</v>
      </c>
      <c r="H45" s="6" t="b">
        <v>0</v>
      </c>
      <c r="I45" s="6" t="b">
        <v>0</v>
      </c>
      <c r="J45" s="6" t="b">
        <v>0</v>
      </c>
      <c r="K45" s="6" t="b">
        <v>0</v>
      </c>
      <c r="L45" s="6" t="b">
        <v>0</v>
      </c>
      <c r="M45" s="6" t="b">
        <v>0</v>
      </c>
      <c r="N45" s="6" t="b">
        <v>0</v>
      </c>
      <c r="O45" s="6" t="b">
        <v>0</v>
      </c>
      <c r="P45" s="6" t="b">
        <v>0</v>
      </c>
      <c r="Q45" s="6" t="s">
        <v>362</v>
      </c>
    </row>
    <row r="46" spans="1:17" x14ac:dyDescent="0.2">
      <c r="A46" s="2">
        <v>78</v>
      </c>
      <c r="B46" s="6" t="s">
        <v>371</v>
      </c>
      <c r="C46" s="97" t="s">
        <v>5529</v>
      </c>
      <c r="D46" s="6" t="s">
        <v>372</v>
      </c>
      <c r="E46" s="6" t="b">
        <v>0</v>
      </c>
      <c r="F46" s="6" t="b">
        <v>0</v>
      </c>
      <c r="G46" s="6" t="b">
        <v>0</v>
      </c>
      <c r="H46" s="6" t="b">
        <v>0</v>
      </c>
      <c r="I46" s="6" t="b">
        <v>0</v>
      </c>
      <c r="J46" s="6" t="b">
        <v>0</v>
      </c>
      <c r="K46" s="6" t="b">
        <v>0</v>
      </c>
      <c r="L46" s="6" t="b">
        <v>0</v>
      </c>
      <c r="M46" s="6" t="b">
        <v>0</v>
      </c>
      <c r="N46" s="6" t="b">
        <v>0</v>
      </c>
      <c r="O46" s="6" t="b">
        <v>0</v>
      </c>
      <c r="P46" s="6" t="b">
        <v>0</v>
      </c>
      <c r="Q46" s="6" t="s">
        <v>373</v>
      </c>
    </row>
    <row r="47" spans="1:17" x14ac:dyDescent="0.2">
      <c r="A47" s="2">
        <v>79</v>
      </c>
      <c r="B47" s="6" t="s">
        <v>374</v>
      </c>
      <c r="C47" s="97" t="s">
        <v>5529</v>
      </c>
      <c r="D47" s="6" t="s">
        <v>375</v>
      </c>
      <c r="E47" s="6" t="b">
        <v>0</v>
      </c>
      <c r="F47" s="6" t="b">
        <v>0</v>
      </c>
      <c r="G47" s="6" t="b">
        <v>1</v>
      </c>
      <c r="H47" s="6" t="b">
        <v>0</v>
      </c>
      <c r="I47" s="6" t="b">
        <v>0</v>
      </c>
      <c r="J47" s="6" t="b">
        <v>0</v>
      </c>
      <c r="K47" s="6" t="b">
        <v>0</v>
      </c>
      <c r="L47" s="6" t="b">
        <v>0</v>
      </c>
      <c r="M47" s="6" t="b">
        <v>0</v>
      </c>
      <c r="N47" s="6" t="b">
        <v>0</v>
      </c>
      <c r="O47" s="6" t="b">
        <v>0</v>
      </c>
      <c r="P47" s="6" t="b">
        <v>0</v>
      </c>
      <c r="Q47" s="6" t="s">
        <v>376</v>
      </c>
    </row>
    <row r="48" spans="1:17" x14ac:dyDescent="0.2">
      <c r="A48" s="2">
        <v>81</v>
      </c>
      <c r="B48" s="6" t="s">
        <v>385</v>
      </c>
      <c r="C48" s="97" t="s">
        <v>5529</v>
      </c>
      <c r="D48" s="6" t="s">
        <v>386</v>
      </c>
      <c r="E48" s="6" t="b">
        <v>0</v>
      </c>
      <c r="F48" s="6" t="b">
        <v>0</v>
      </c>
      <c r="G48" s="6" t="b">
        <v>0</v>
      </c>
      <c r="H48" s="6" t="b">
        <v>0</v>
      </c>
      <c r="I48" s="6" t="b">
        <v>0</v>
      </c>
      <c r="J48" s="6" t="b">
        <v>0</v>
      </c>
      <c r="K48" s="6" t="b">
        <v>0</v>
      </c>
      <c r="L48" s="6" t="b">
        <v>0</v>
      </c>
      <c r="M48" s="6" t="b">
        <v>0</v>
      </c>
      <c r="N48" s="6" t="b">
        <v>0</v>
      </c>
      <c r="O48" s="6" t="b">
        <v>0</v>
      </c>
      <c r="P48" s="6" t="b">
        <v>0</v>
      </c>
      <c r="Q48" s="6" t="s">
        <v>387</v>
      </c>
    </row>
    <row r="49" spans="1:17" x14ac:dyDescent="0.2">
      <c r="A49" s="2">
        <v>82</v>
      </c>
      <c r="B49" s="6" t="s">
        <v>391</v>
      </c>
      <c r="C49" s="97" t="s">
        <v>5529</v>
      </c>
      <c r="D49" s="6" t="s">
        <v>392</v>
      </c>
      <c r="E49" s="6" t="b">
        <v>1</v>
      </c>
      <c r="F49" s="6" t="b">
        <v>0</v>
      </c>
      <c r="G49" s="6" t="b">
        <v>0</v>
      </c>
      <c r="H49" s="6" t="b">
        <v>0</v>
      </c>
      <c r="I49" s="6" t="b">
        <v>0</v>
      </c>
      <c r="J49" s="6" t="b">
        <v>0</v>
      </c>
      <c r="K49" s="6" t="b">
        <v>0</v>
      </c>
      <c r="L49" s="6" t="b">
        <v>0</v>
      </c>
      <c r="M49" s="6" t="b">
        <v>0</v>
      </c>
      <c r="N49" s="6" t="b">
        <v>0</v>
      </c>
      <c r="O49" s="6" t="b">
        <v>0</v>
      </c>
      <c r="P49" s="6" t="b">
        <v>0</v>
      </c>
      <c r="Q49" s="6" t="s">
        <v>393</v>
      </c>
    </row>
    <row r="50" spans="1:17" x14ac:dyDescent="0.2">
      <c r="A50" s="2">
        <v>84</v>
      </c>
      <c r="B50" s="6" t="s">
        <v>397</v>
      </c>
      <c r="C50" s="97" t="s">
        <v>5529</v>
      </c>
      <c r="D50" s="6" t="s">
        <v>398</v>
      </c>
      <c r="E50" s="6" t="b">
        <v>0</v>
      </c>
      <c r="F50" s="6" t="b">
        <v>0</v>
      </c>
      <c r="G50" s="6" t="b">
        <v>1</v>
      </c>
      <c r="H50" s="6" t="b">
        <v>0</v>
      </c>
      <c r="I50" s="6" t="b">
        <v>0</v>
      </c>
      <c r="J50" s="6" t="b">
        <v>0</v>
      </c>
      <c r="K50" s="6" t="b">
        <v>0</v>
      </c>
      <c r="L50" s="6" t="b">
        <v>0</v>
      </c>
      <c r="M50" s="6" t="b">
        <v>0</v>
      </c>
      <c r="N50" s="6" t="b">
        <v>0</v>
      </c>
      <c r="O50" s="6" t="b">
        <v>0</v>
      </c>
      <c r="P50" s="6" t="b">
        <v>0</v>
      </c>
      <c r="Q50" s="6" t="s">
        <v>399</v>
      </c>
    </row>
    <row r="51" spans="1:17" x14ac:dyDescent="0.2">
      <c r="A51" s="2">
        <v>85</v>
      </c>
      <c r="B51" s="6" t="s">
        <v>403</v>
      </c>
      <c r="C51" s="97" t="s">
        <v>5529</v>
      </c>
      <c r="D51" s="6" t="s">
        <v>404</v>
      </c>
      <c r="E51" s="6" t="b">
        <v>0</v>
      </c>
      <c r="F51" s="6" t="b">
        <v>0</v>
      </c>
      <c r="G51" s="6" t="b">
        <v>0</v>
      </c>
      <c r="H51" s="6" t="b">
        <v>0</v>
      </c>
      <c r="I51" s="6" t="b">
        <v>0</v>
      </c>
      <c r="J51" s="6" t="b">
        <v>0</v>
      </c>
      <c r="K51" s="6" t="b">
        <v>0</v>
      </c>
      <c r="L51" s="6" t="b">
        <v>0</v>
      </c>
      <c r="M51" s="6" t="b">
        <v>0</v>
      </c>
      <c r="N51" s="6" t="b">
        <v>0</v>
      </c>
      <c r="O51" s="6" t="b">
        <v>0</v>
      </c>
      <c r="P51" s="6" t="b">
        <v>0</v>
      </c>
      <c r="Q51" s="6" t="s">
        <v>405</v>
      </c>
    </row>
    <row r="52" spans="1:17" x14ac:dyDescent="0.2">
      <c r="A52" s="2">
        <v>86</v>
      </c>
      <c r="B52" s="6" t="s">
        <v>406</v>
      </c>
      <c r="C52" s="97" t="s">
        <v>5529</v>
      </c>
      <c r="D52" s="6" t="s">
        <v>407</v>
      </c>
      <c r="E52" s="6" t="b">
        <v>0</v>
      </c>
      <c r="F52" s="6" t="b">
        <v>0</v>
      </c>
      <c r="G52" s="6" t="b">
        <v>0</v>
      </c>
      <c r="H52" s="6" t="b">
        <v>0</v>
      </c>
      <c r="I52" s="6" t="b">
        <v>0</v>
      </c>
      <c r="J52" s="6" t="b">
        <v>0</v>
      </c>
      <c r="K52" s="6" t="b">
        <v>0</v>
      </c>
      <c r="L52" s="6" t="b">
        <v>0</v>
      </c>
      <c r="M52" s="6" t="b">
        <v>0</v>
      </c>
      <c r="N52" s="6" t="b">
        <v>0</v>
      </c>
      <c r="O52" s="6" t="b">
        <v>0</v>
      </c>
      <c r="P52" s="6" t="b">
        <v>0</v>
      </c>
      <c r="Q52" s="6" t="s">
        <v>408</v>
      </c>
    </row>
    <row r="53" spans="1:17" x14ac:dyDescent="0.2">
      <c r="A53" s="2">
        <v>88</v>
      </c>
      <c r="B53" s="6" t="s">
        <v>412</v>
      </c>
      <c r="C53" s="97" t="s">
        <v>5529</v>
      </c>
      <c r="D53" s="6" t="s">
        <v>413</v>
      </c>
      <c r="E53" s="6" t="b">
        <v>0</v>
      </c>
      <c r="F53" s="6" t="b">
        <v>0</v>
      </c>
      <c r="G53" s="6" t="b">
        <v>0</v>
      </c>
      <c r="H53" s="6" t="b">
        <v>0</v>
      </c>
      <c r="I53" s="6" t="b">
        <v>0</v>
      </c>
      <c r="J53" s="6" t="b">
        <v>0</v>
      </c>
      <c r="K53" s="6" t="b">
        <v>0</v>
      </c>
      <c r="L53" s="6" t="b">
        <v>0</v>
      </c>
      <c r="M53" s="6" t="b">
        <v>0</v>
      </c>
      <c r="N53" s="6" t="b">
        <v>0</v>
      </c>
      <c r="O53" s="6" t="b">
        <v>0</v>
      </c>
      <c r="P53" s="6" t="b">
        <v>0</v>
      </c>
      <c r="Q53" s="6" t="s">
        <v>414</v>
      </c>
    </row>
    <row r="54" spans="1:17" x14ac:dyDescent="0.2">
      <c r="A54" s="2">
        <v>89</v>
      </c>
      <c r="B54" s="6" t="s">
        <v>418</v>
      </c>
      <c r="C54" s="97" t="s">
        <v>5529</v>
      </c>
      <c r="D54" s="6" t="s">
        <v>419</v>
      </c>
      <c r="E54" s="6" t="b">
        <v>1</v>
      </c>
      <c r="F54" s="6" t="b">
        <v>0</v>
      </c>
      <c r="G54" s="6" t="b">
        <v>1</v>
      </c>
      <c r="H54" s="6" t="b">
        <v>0</v>
      </c>
      <c r="I54" s="6" t="b">
        <v>0</v>
      </c>
      <c r="J54" s="6" t="b">
        <v>0</v>
      </c>
      <c r="K54" s="6" t="b">
        <v>0</v>
      </c>
      <c r="L54" s="6" t="b">
        <v>1</v>
      </c>
      <c r="M54" s="6" t="b">
        <v>0</v>
      </c>
      <c r="N54" s="6" t="b">
        <v>0</v>
      </c>
      <c r="O54" s="6" t="b">
        <v>0</v>
      </c>
      <c r="P54" s="6" t="b">
        <v>1</v>
      </c>
      <c r="Q54" s="6" t="s">
        <v>420</v>
      </c>
    </row>
    <row r="55" spans="1:17" x14ac:dyDescent="0.2">
      <c r="A55" s="2">
        <v>90</v>
      </c>
      <c r="B55" s="6" t="s">
        <v>423</v>
      </c>
      <c r="C55" s="97" t="s">
        <v>5529</v>
      </c>
      <c r="D55" s="6" t="s">
        <v>424</v>
      </c>
      <c r="E55" s="6" t="b">
        <v>0</v>
      </c>
      <c r="F55" s="6" t="b">
        <v>0</v>
      </c>
      <c r="G55" s="6" t="b">
        <v>0</v>
      </c>
      <c r="H55" s="6" t="b">
        <v>0</v>
      </c>
      <c r="I55" s="6" t="b">
        <v>0</v>
      </c>
      <c r="J55" s="6" t="b">
        <v>0</v>
      </c>
      <c r="K55" s="6" t="b">
        <v>0</v>
      </c>
      <c r="L55" s="6" t="b">
        <v>0</v>
      </c>
      <c r="M55" s="6" t="b">
        <v>0</v>
      </c>
      <c r="N55" s="6" t="b">
        <v>0</v>
      </c>
      <c r="O55" s="6" t="b">
        <v>0</v>
      </c>
      <c r="P55" s="6" t="b">
        <v>0</v>
      </c>
      <c r="Q55" s="6" t="s">
        <v>425</v>
      </c>
    </row>
    <row r="56" spans="1:17" x14ac:dyDescent="0.2">
      <c r="A56" s="2">
        <v>91</v>
      </c>
      <c r="B56" s="6" t="s">
        <v>426</v>
      </c>
      <c r="C56" s="97" t="s">
        <v>5529</v>
      </c>
      <c r="D56" s="6" t="s">
        <v>427</v>
      </c>
      <c r="E56" s="6" t="b">
        <v>0</v>
      </c>
      <c r="F56" s="6" t="b">
        <v>0</v>
      </c>
      <c r="G56" s="6" t="b">
        <v>1</v>
      </c>
      <c r="H56" s="6" t="b">
        <v>0</v>
      </c>
      <c r="I56" s="6" t="b">
        <v>0</v>
      </c>
      <c r="J56" s="6" t="b">
        <v>0</v>
      </c>
      <c r="K56" s="6" t="b">
        <v>0</v>
      </c>
      <c r="L56" s="6" t="b">
        <v>0</v>
      </c>
      <c r="M56" s="6" t="b">
        <v>1</v>
      </c>
      <c r="N56" s="6" t="b">
        <v>1</v>
      </c>
      <c r="O56" s="6" t="b">
        <v>0</v>
      </c>
      <c r="P56" s="6" t="b">
        <v>0</v>
      </c>
      <c r="Q56" s="6" t="s">
        <v>428</v>
      </c>
    </row>
    <row r="57" spans="1:17" x14ac:dyDescent="0.2">
      <c r="A57" s="2">
        <v>92</v>
      </c>
      <c r="B57" s="6" t="s">
        <v>429</v>
      </c>
      <c r="C57" s="97" t="s">
        <v>5529</v>
      </c>
      <c r="D57" s="6" t="s">
        <v>430</v>
      </c>
      <c r="E57" s="6" t="b">
        <v>0</v>
      </c>
      <c r="F57" s="6" t="b">
        <v>0</v>
      </c>
      <c r="G57" s="6" t="b">
        <v>0</v>
      </c>
      <c r="H57" s="6" t="b">
        <v>0</v>
      </c>
      <c r="I57" s="6" t="b">
        <v>0</v>
      </c>
      <c r="J57" s="6" t="b">
        <v>0</v>
      </c>
      <c r="K57" s="6" t="b">
        <v>0</v>
      </c>
      <c r="L57" s="6" t="b">
        <v>0</v>
      </c>
      <c r="M57" s="6" t="b">
        <v>0</v>
      </c>
      <c r="N57" s="6" t="b">
        <v>0</v>
      </c>
      <c r="O57" s="6" t="b">
        <v>0</v>
      </c>
      <c r="P57" s="6" t="b">
        <v>0</v>
      </c>
      <c r="Q57" s="6" t="s">
        <v>431</v>
      </c>
    </row>
    <row r="58" spans="1:17" x14ac:dyDescent="0.2">
      <c r="A58" s="2">
        <v>96</v>
      </c>
      <c r="B58" s="6" t="s">
        <v>441</v>
      </c>
      <c r="C58" s="97" t="s">
        <v>5529</v>
      </c>
      <c r="D58" s="6" t="s">
        <v>442</v>
      </c>
      <c r="E58" s="6" t="b">
        <v>0</v>
      </c>
      <c r="F58" s="6" t="b">
        <v>0</v>
      </c>
      <c r="G58" s="6" t="b">
        <v>0</v>
      </c>
      <c r="H58" s="6" t="b">
        <v>0</v>
      </c>
      <c r="I58" s="6" t="b">
        <v>0</v>
      </c>
      <c r="J58" s="6" t="b">
        <v>0</v>
      </c>
      <c r="K58" s="6" t="b">
        <v>0</v>
      </c>
      <c r="L58" s="6" t="b">
        <v>0</v>
      </c>
      <c r="M58" s="6" t="b">
        <v>0</v>
      </c>
      <c r="N58" s="6" t="b">
        <v>0</v>
      </c>
      <c r="O58" s="6" t="b">
        <v>0</v>
      </c>
      <c r="P58" s="6" t="b">
        <v>0</v>
      </c>
      <c r="Q58" s="6" t="s">
        <v>443</v>
      </c>
    </row>
    <row r="59" spans="1:17" x14ac:dyDescent="0.2">
      <c r="A59" s="2">
        <v>103</v>
      </c>
      <c r="B59" s="6" t="s">
        <v>468</v>
      </c>
      <c r="C59" s="97" t="s">
        <v>5529</v>
      </c>
      <c r="D59" s="6" t="s">
        <v>469</v>
      </c>
      <c r="E59" s="6" t="b">
        <v>0</v>
      </c>
      <c r="F59" s="6" t="b">
        <v>0</v>
      </c>
      <c r="G59" s="6" t="b">
        <v>0</v>
      </c>
      <c r="H59" s="6" t="b">
        <v>0</v>
      </c>
      <c r="I59" s="6" t="b">
        <v>0</v>
      </c>
      <c r="J59" s="6" t="b">
        <v>0</v>
      </c>
      <c r="K59" s="6" t="b">
        <v>0</v>
      </c>
      <c r="L59" s="6" t="b">
        <v>0</v>
      </c>
      <c r="M59" s="6" t="b">
        <v>0</v>
      </c>
      <c r="N59" s="6" t="b">
        <v>0</v>
      </c>
      <c r="O59" s="6" t="b">
        <v>0</v>
      </c>
      <c r="P59" s="6" t="b">
        <v>0</v>
      </c>
      <c r="Q59" s="6" t="s">
        <v>470</v>
      </c>
    </row>
    <row r="60" spans="1:17" x14ac:dyDescent="0.2">
      <c r="A60" s="2">
        <v>104</v>
      </c>
      <c r="B60" s="6" t="s">
        <v>473</v>
      </c>
      <c r="C60" s="97" t="s">
        <v>5529</v>
      </c>
      <c r="D60" s="6" t="s">
        <v>474</v>
      </c>
      <c r="E60" s="6" t="b">
        <v>0</v>
      </c>
      <c r="F60" s="6" t="b">
        <v>0</v>
      </c>
      <c r="G60" s="6" t="b">
        <v>0</v>
      </c>
      <c r="H60" s="6" t="b">
        <v>0</v>
      </c>
      <c r="I60" s="6" t="b">
        <v>0</v>
      </c>
      <c r="J60" s="6" t="b">
        <v>0</v>
      </c>
      <c r="K60" s="6" t="b">
        <v>0</v>
      </c>
      <c r="L60" s="6" t="b">
        <v>0</v>
      </c>
      <c r="M60" s="6" t="b">
        <v>0</v>
      </c>
      <c r="N60" s="6" t="b">
        <v>0</v>
      </c>
      <c r="O60" s="6" t="b">
        <v>0</v>
      </c>
      <c r="P60" s="6" t="b">
        <v>0</v>
      </c>
      <c r="Q60" s="6" t="s">
        <v>475</v>
      </c>
    </row>
    <row r="61" spans="1:17" x14ac:dyDescent="0.2">
      <c r="A61" s="2">
        <v>105</v>
      </c>
      <c r="B61" s="6" t="s">
        <v>476</v>
      </c>
      <c r="C61" s="97" t="s">
        <v>5529</v>
      </c>
      <c r="D61" s="6" t="s">
        <v>477</v>
      </c>
      <c r="E61" s="6" t="b">
        <v>0</v>
      </c>
      <c r="F61" s="6" t="b">
        <v>0</v>
      </c>
      <c r="G61" s="6" t="b">
        <v>0</v>
      </c>
      <c r="H61" s="6" t="b">
        <v>0</v>
      </c>
      <c r="I61" s="6" t="b">
        <v>0</v>
      </c>
      <c r="J61" s="6" t="b">
        <v>0</v>
      </c>
      <c r="K61" s="6" t="b">
        <v>0</v>
      </c>
      <c r="L61" s="6" t="b">
        <v>0</v>
      </c>
      <c r="M61" s="6" t="b">
        <v>0</v>
      </c>
      <c r="N61" s="6" t="b">
        <v>0</v>
      </c>
      <c r="O61" s="6" t="b">
        <v>0</v>
      </c>
      <c r="P61" s="6" t="b">
        <v>0</v>
      </c>
      <c r="Q61" s="6" t="s">
        <v>478</v>
      </c>
    </row>
    <row r="62" spans="1:17" x14ac:dyDescent="0.2">
      <c r="A62" s="2">
        <v>108</v>
      </c>
      <c r="B62" s="6" t="s">
        <v>488</v>
      </c>
      <c r="C62" s="97" t="s">
        <v>5529</v>
      </c>
      <c r="D62" s="6" t="s">
        <v>489</v>
      </c>
      <c r="E62" s="6" t="b">
        <v>0</v>
      </c>
      <c r="F62" s="6" t="b">
        <v>0</v>
      </c>
      <c r="G62" s="6" t="b">
        <v>0</v>
      </c>
      <c r="H62" s="6" t="b">
        <v>0</v>
      </c>
      <c r="I62" s="6" t="b">
        <v>0</v>
      </c>
      <c r="J62" s="6" t="b">
        <v>0</v>
      </c>
      <c r="K62" s="6" t="b">
        <v>0</v>
      </c>
      <c r="L62" s="6" t="b">
        <v>0</v>
      </c>
      <c r="M62" s="6" t="b">
        <v>0</v>
      </c>
      <c r="N62" s="6" t="b">
        <v>0</v>
      </c>
      <c r="O62" s="6" t="b">
        <v>0</v>
      </c>
      <c r="P62" s="6" t="b">
        <v>0</v>
      </c>
      <c r="Q62" s="6" t="s">
        <v>490</v>
      </c>
    </row>
    <row r="63" spans="1:17" x14ac:dyDescent="0.2">
      <c r="A63" s="2">
        <v>109</v>
      </c>
      <c r="B63" s="6" t="s">
        <v>491</v>
      </c>
      <c r="C63" s="97" t="s">
        <v>5529</v>
      </c>
      <c r="D63" s="6" t="s">
        <v>492</v>
      </c>
      <c r="E63" s="6" t="b">
        <v>0</v>
      </c>
      <c r="F63" s="6" t="b">
        <v>0</v>
      </c>
      <c r="G63" s="6" t="b">
        <v>0</v>
      </c>
      <c r="H63" s="6" t="b">
        <v>0</v>
      </c>
      <c r="I63" s="6" t="b">
        <v>0</v>
      </c>
      <c r="J63" s="6" t="b">
        <v>0</v>
      </c>
      <c r="K63" s="6" t="b">
        <v>0</v>
      </c>
      <c r="L63" s="6" t="b">
        <v>0</v>
      </c>
      <c r="M63" s="6" t="b">
        <v>0</v>
      </c>
      <c r="N63" s="6" t="b">
        <v>0</v>
      </c>
      <c r="O63" s="6" t="b">
        <v>0</v>
      </c>
      <c r="P63" s="6" t="b">
        <v>0</v>
      </c>
      <c r="Q63" s="6" t="s">
        <v>493</v>
      </c>
    </row>
    <row r="64" spans="1:17" x14ac:dyDescent="0.2">
      <c r="A64" s="2">
        <v>110</v>
      </c>
      <c r="B64" s="6" t="s">
        <v>494</v>
      </c>
      <c r="C64" s="97" t="s">
        <v>5529</v>
      </c>
      <c r="D64" s="6" t="s">
        <v>495</v>
      </c>
      <c r="E64" s="6" t="b">
        <v>0</v>
      </c>
      <c r="F64" s="6" t="b">
        <v>0</v>
      </c>
      <c r="G64" s="6" t="b">
        <v>0</v>
      </c>
      <c r="H64" s="6" t="b">
        <v>0</v>
      </c>
      <c r="I64" s="6" t="b">
        <v>0</v>
      </c>
      <c r="J64" s="6" t="b">
        <v>0</v>
      </c>
      <c r="K64" s="6" t="b">
        <v>0</v>
      </c>
      <c r="L64" s="6" t="b">
        <v>0</v>
      </c>
      <c r="M64" s="6" t="b">
        <v>0</v>
      </c>
      <c r="N64" s="6" t="b">
        <v>0</v>
      </c>
      <c r="O64" s="6" t="b">
        <v>0</v>
      </c>
      <c r="P64" s="6" t="b">
        <v>0</v>
      </c>
      <c r="Q64" s="6" t="s">
        <v>496</v>
      </c>
    </row>
    <row r="65" spans="1:17" x14ac:dyDescent="0.2">
      <c r="A65" s="2">
        <v>115</v>
      </c>
      <c r="B65" s="6" t="s">
        <v>515</v>
      </c>
      <c r="C65" s="97" t="s">
        <v>5529</v>
      </c>
      <c r="D65" s="6" t="s">
        <v>516</v>
      </c>
      <c r="E65" s="6" t="b">
        <v>0</v>
      </c>
      <c r="F65" s="6" t="b">
        <v>0</v>
      </c>
      <c r="G65" s="6" t="b">
        <v>0</v>
      </c>
      <c r="H65" s="6" t="b">
        <v>0</v>
      </c>
      <c r="I65" s="6" t="b">
        <v>0</v>
      </c>
      <c r="J65" s="6" t="b">
        <v>0</v>
      </c>
      <c r="K65" s="6" t="b">
        <v>0</v>
      </c>
      <c r="L65" s="6" t="b">
        <v>0</v>
      </c>
      <c r="M65" s="6" t="b">
        <v>0</v>
      </c>
      <c r="N65" s="6" t="b">
        <v>0</v>
      </c>
      <c r="O65" s="6" t="b">
        <v>0</v>
      </c>
      <c r="P65" s="6" t="b">
        <v>0</v>
      </c>
      <c r="Q65" s="6" t="s">
        <v>517</v>
      </c>
    </row>
    <row r="66" spans="1:17" x14ac:dyDescent="0.2">
      <c r="A66" s="2">
        <v>116</v>
      </c>
      <c r="B66" s="6" t="s">
        <v>518</v>
      </c>
      <c r="C66" s="97" t="s">
        <v>5529</v>
      </c>
      <c r="D66" s="6" t="s">
        <v>519</v>
      </c>
      <c r="E66" s="6" t="b">
        <v>0</v>
      </c>
      <c r="F66" s="6" t="b">
        <v>0</v>
      </c>
      <c r="G66" s="6" t="b">
        <v>0</v>
      </c>
      <c r="H66" s="6" t="b">
        <v>0</v>
      </c>
      <c r="I66" s="6" t="b">
        <v>0</v>
      </c>
      <c r="J66" s="6" t="b">
        <v>0</v>
      </c>
      <c r="K66" s="6" t="b">
        <v>0</v>
      </c>
      <c r="L66" s="6" t="b">
        <v>0</v>
      </c>
      <c r="M66" s="6" t="b">
        <v>0</v>
      </c>
      <c r="N66" s="6" t="b">
        <v>0</v>
      </c>
      <c r="O66" s="6" t="b">
        <v>0</v>
      </c>
      <c r="P66" s="6" t="b">
        <v>0</v>
      </c>
      <c r="Q66" s="6" t="s">
        <v>520</v>
      </c>
    </row>
    <row r="67" spans="1:17" x14ac:dyDescent="0.2">
      <c r="A67" s="2">
        <v>117</v>
      </c>
      <c r="B67" s="6" t="s">
        <v>521</v>
      </c>
      <c r="C67" s="97" t="s">
        <v>5529</v>
      </c>
      <c r="D67" s="6" t="s">
        <v>522</v>
      </c>
      <c r="E67" s="6" t="b">
        <v>0</v>
      </c>
      <c r="F67" s="6" t="b">
        <v>0</v>
      </c>
      <c r="G67" s="6" t="b">
        <v>0</v>
      </c>
      <c r="H67" s="6" t="b">
        <v>0</v>
      </c>
      <c r="I67" s="6" t="b">
        <v>0</v>
      </c>
      <c r="J67" s="6" t="b">
        <v>0</v>
      </c>
      <c r="K67" s="6" t="b">
        <v>0</v>
      </c>
      <c r="L67" s="6" t="b">
        <v>0</v>
      </c>
      <c r="M67" s="6" t="b">
        <v>0</v>
      </c>
      <c r="N67" s="6" t="b">
        <v>0</v>
      </c>
      <c r="O67" s="6" t="b">
        <v>0</v>
      </c>
      <c r="P67" s="6" t="b">
        <v>0</v>
      </c>
      <c r="Q67" s="6" t="s">
        <v>523</v>
      </c>
    </row>
    <row r="68" spans="1:17" x14ac:dyDescent="0.2">
      <c r="A68" s="2">
        <v>118</v>
      </c>
      <c r="B68" s="6" t="s">
        <v>525</v>
      </c>
      <c r="C68" s="97" t="s">
        <v>5529</v>
      </c>
      <c r="D68" s="6" t="s">
        <v>526</v>
      </c>
      <c r="E68" s="6" t="b">
        <v>0</v>
      </c>
      <c r="F68" s="6" t="b">
        <v>0</v>
      </c>
      <c r="G68" s="6" t="b">
        <v>0</v>
      </c>
      <c r="H68" s="6" t="b">
        <v>0</v>
      </c>
      <c r="I68" s="6" t="b">
        <v>0</v>
      </c>
      <c r="J68" s="6" t="b">
        <v>0</v>
      </c>
      <c r="K68" s="6" t="b">
        <v>0</v>
      </c>
      <c r="L68" s="6" t="b">
        <v>0</v>
      </c>
      <c r="M68" s="6" t="b">
        <v>0</v>
      </c>
      <c r="N68" s="6" t="b">
        <v>0</v>
      </c>
      <c r="O68" s="6" t="b">
        <v>0</v>
      </c>
      <c r="P68" s="6" t="b">
        <v>0</v>
      </c>
      <c r="Q68" s="6" t="s">
        <v>527</v>
      </c>
    </row>
    <row r="69" spans="1:17" x14ac:dyDescent="0.2">
      <c r="A69" s="2">
        <v>119</v>
      </c>
      <c r="B69" s="6" t="s">
        <v>528</v>
      </c>
      <c r="C69" s="97" t="s">
        <v>5529</v>
      </c>
      <c r="D69" s="6" t="s">
        <v>529</v>
      </c>
      <c r="E69" s="6" t="b">
        <v>0</v>
      </c>
      <c r="F69" s="6" t="b">
        <v>0</v>
      </c>
      <c r="G69" s="6" t="b">
        <v>0</v>
      </c>
      <c r="H69" s="6" t="b">
        <v>0</v>
      </c>
      <c r="I69" s="6" t="b">
        <v>0</v>
      </c>
      <c r="J69" s="6" t="b">
        <v>0</v>
      </c>
      <c r="K69" s="6" t="b">
        <v>0</v>
      </c>
      <c r="L69" s="6" t="b">
        <v>0</v>
      </c>
      <c r="M69" s="6" t="b">
        <v>0</v>
      </c>
      <c r="N69" s="6" t="b">
        <v>0</v>
      </c>
      <c r="O69" s="6" t="b">
        <v>0</v>
      </c>
      <c r="P69" s="6" t="b">
        <v>0</v>
      </c>
      <c r="Q69" s="6" t="s">
        <v>530</v>
      </c>
    </row>
    <row r="70" spans="1:17" x14ac:dyDescent="0.2">
      <c r="A70" s="2">
        <v>120</v>
      </c>
      <c r="B70" s="6" t="s">
        <v>531</v>
      </c>
      <c r="C70" s="97" t="s">
        <v>5529</v>
      </c>
      <c r="D70" s="6" t="s">
        <v>532</v>
      </c>
      <c r="E70" s="6" t="b">
        <v>0</v>
      </c>
      <c r="F70" s="6" t="b">
        <v>0</v>
      </c>
      <c r="G70" s="6" t="b">
        <v>0</v>
      </c>
      <c r="H70" s="6" t="b">
        <v>0</v>
      </c>
      <c r="I70" s="6" t="b">
        <v>1</v>
      </c>
      <c r="J70" s="6" t="b">
        <v>0</v>
      </c>
      <c r="K70" s="6" t="b">
        <v>0</v>
      </c>
      <c r="L70" s="6" t="b">
        <v>0</v>
      </c>
      <c r="M70" s="6" t="b">
        <v>0</v>
      </c>
      <c r="N70" s="6" t="b">
        <v>0</v>
      </c>
      <c r="O70" s="6" t="b">
        <v>0</v>
      </c>
      <c r="P70" s="6" t="b">
        <v>0</v>
      </c>
      <c r="Q70" s="6" t="s">
        <v>533</v>
      </c>
    </row>
    <row r="71" spans="1:17" x14ac:dyDescent="0.2">
      <c r="A71" s="2">
        <v>121</v>
      </c>
      <c r="B71" s="6" t="s">
        <v>534</v>
      </c>
      <c r="C71" s="97" t="s">
        <v>5529</v>
      </c>
      <c r="D71" s="6" t="s">
        <v>535</v>
      </c>
      <c r="E71" s="6" t="b">
        <v>0</v>
      </c>
      <c r="F71" s="6" t="b">
        <v>1</v>
      </c>
      <c r="G71" s="6" t="b">
        <v>0</v>
      </c>
      <c r="H71" s="6" t="b">
        <v>0</v>
      </c>
      <c r="I71" s="6" t="b">
        <v>1</v>
      </c>
      <c r="J71" s="6" t="b">
        <v>0</v>
      </c>
      <c r="K71" s="6" t="b">
        <v>0</v>
      </c>
      <c r="L71" s="6" t="b">
        <v>0</v>
      </c>
      <c r="M71" s="6" t="b">
        <v>0</v>
      </c>
      <c r="N71" s="6" t="b">
        <v>0</v>
      </c>
      <c r="O71" s="6" t="b">
        <v>0</v>
      </c>
      <c r="P71" s="6" t="b">
        <v>0</v>
      </c>
      <c r="Q71" s="6" t="s">
        <v>536</v>
      </c>
    </row>
    <row r="72" spans="1:17" x14ac:dyDescent="0.2">
      <c r="A72" s="2">
        <v>124</v>
      </c>
      <c r="B72" s="6" t="s">
        <v>542</v>
      </c>
      <c r="C72" s="97" t="s">
        <v>5529</v>
      </c>
      <c r="D72" s="6" t="s">
        <v>543</v>
      </c>
      <c r="E72" s="6" t="b">
        <v>0</v>
      </c>
      <c r="F72" s="6" t="b">
        <v>0</v>
      </c>
      <c r="G72" s="6" t="b">
        <v>0</v>
      </c>
      <c r="H72" s="6" t="b">
        <v>0</v>
      </c>
      <c r="I72" s="6" t="b">
        <v>0</v>
      </c>
      <c r="J72" s="6" t="b">
        <v>0</v>
      </c>
      <c r="K72" s="6" t="b">
        <v>0</v>
      </c>
      <c r="L72" s="6" t="b">
        <v>0</v>
      </c>
      <c r="M72" s="6" t="b">
        <v>0</v>
      </c>
      <c r="N72" s="6" t="b">
        <v>0</v>
      </c>
      <c r="O72" s="6" t="b">
        <v>0</v>
      </c>
      <c r="P72" s="6" t="b">
        <v>0</v>
      </c>
      <c r="Q72" s="6" t="s">
        <v>544</v>
      </c>
    </row>
    <row r="73" spans="1:17" x14ac:dyDescent="0.2">
      <c r="A73" s="2">
        <v>126</v>
      </c>
      <c r="B73" s="6" t="s">
        <v>553</v>
      </c>
      <c r="C73" s="97" t="s">
        <v>5529</v>
      </c>
      <c r="D73" s="6" t="s">
        <v>554</v>
      </c>
      <c r="E73" s="6" t="b">
        <v>0</v>
      </c>
      <c r="F73" s="6" t="b">
        <v>0</v>
      </c>
      <c r="G73" s="6" t="b">
        <v>0</v>
      </c>
      <c r="H73" s="6" t="b">
        <v>0</v>
      </c>
      <c r="I73" s="6" t="b">
        <v>0</v>
      </c>
      <c r="J73" s="6" t="b">
        <v>0</v>
      </c>
      <c r="K73" s="6" t="b">
        <v>0</v>
      </c>
      <c r="L73" s="6" t="b">
        <v>0</v>
      </c>
      <c r="M73" s="6" t="b">
        <v>0</v>
      </c>
      <c r="N73" s="6" t="b">
        <v>0</v>
      </c>
      <c r="O73" s="6" t="b">
        <v>0</v>
      </c>
      <c r="P73" s="6" t="b">
        <v>0</v>
      </c>
      <c r="Q73" s="6" t="s">
        <v>555</v>
      </c>
    </row>
    <row r="74" spans="1:17" x14ac:dyDescent="0.2">
      <c r="A74" s="2">
        <v>127</v>
      </c>
      <c r="B74" s="6" t="s">
        <v>558</v>
      </c>
      <c r="C74" s="97" t="s">
        <v>5529</v>
      </c>
      <c r="D74" s="6" t="s">
        <v>559</v>
      </c>
      <c r="E74" s="6" t="b">
        <v>0</v>
      </c>
      <c r="F74" s="6" t="b">
        <v>0</v>
      </c>
      <c r="G74" s="6" t="b">
        <v>0</v>
      </c>
      <c r="H74" s="6" t="b">
        <v>0</v>
      </c>
      <c r="I74" s="6" t="b">
        <v>0</v>
      </c>
      <c r="J74" s="6" t="b">
        <v>0</v>
      </c>
      <c r="K74" s="6" t="b">
        <v>0</v>
      </c>
      <c r="L74" s="6" t="b">
        <v>0</v>
      </c>
      <c r="M74" s="6" t="b">
        <v>0</v>
      </c>
      <c r="N74" s="6" t="b">
        <v>0</v>
      </c>
      <c r="O74" s="6" t="b">
        <v>0</v>
      </c>
      <c r="P74" s="6" t="b">
        <v>0</v>
      </c>
      <c r="Q74" s="6" t="s">
        <v>560</v>
      </c>
    </row>
    <row r="75" spans="1:17" x14ac:dyDescent="0.2">
      <c r="A75" s="2">
        <v>128</v>
      </c>
      <c r="B75" s="6" t="s">
        <v>561</v>
      </c>
      <c r="C75" s="97" t="s">
        <v>5529</v>
      </c>
      <c r="D75" s="6" t="s">
        <v>562</v>
      </c>
      <c r="E75" s="6" t="b">
        <v>0</v>
      </c>
      <c r="F75" s="6" t="b">
        <v>0</v>
      </c>
      <c r="G75" s="6" t="b">
        <v>1</v>
      </c>
      <c r="H75" s="6" t="b">
        <v>0</v>
      </c>
      <c r="I75" s="6" t="b">
        <v>0</v>
      </c>
      <c r="J75" s="6" t="b">
        <v>0</v>
      </c>
      <c r="K75" s="6" t="b">
        <v>0</v>
      </c>
      <c r="L75" s="6" t="b">
        <v>0</v>
      </c>
      <c r="M75" s="6" t="b">
        <v>0</v>
      </c>
      <c r="N75" s="6" t="b">
        <v>0</v>
      </c>
      <c r="O75" s="6" t="b">
        <v>0</v>
      </c>
      <c r="P75" s="6" t="b">
        <v>0</v>
      </c>
      <c r="Q75" s="6" t="s">
        <v>563</v>
      </c>
    </row>
    <row r="76" spans="1:17" x14ac:dyDescent="0.2">
      <c r="A76" s="2">
        <v>130</v>
      </c>
      <c r="B76" s="6" t="s">
        <v>566</v>
      </c>
      <c r="C76" s="97" t="s">
        <v>5529</v>
      </c>
      <c r="D76" s="6" t="s">
        <v>567</v>
      </c>
      <c r="E76" s="6" t="b">
        <v>0</v>
      </c>
      <c r="F76" s="6" t="b">
        <v>0</v>
      </c>
      <c r="G76" s="6" t="b">
        <v>1</v>
      </c>
      <c r="H76" s="6" t="b">
        <v>0</v>
      </c>
      <c r="I76" s="6" t="b">
        <v>0</v>
      </c>
      <c r="J76" s="6" t="b">
        <v>0</v>
      </c>
      <c r="K76" s="6" t="b">
        <v>0</v>
      </c>
      <c r="L76" s="6" t="b">
        <v>0</v>
      </c>
      <c r="M76" s="6" t="b">
        <v>0</v>
      </c>
      <c r="N76" s="6" t="b">
        <v>0</v>
      </c>
      <c r="O76" s="6" t="b">
        <v>0</v>
      </c>
      <c r="P76" s="6" t="b">
        <v>0</v>
      </c>
      <c r="Q76" s="6" t="s">
        <v>568</v>
      </c>
    </row>
    <row r="77" spans="1:17" x14ac:dyDescent="0.2">
      <c r="A77" s="2">
        <v>133</v>
      </c>
      <c r="B77" s="6" t="s">
        <v>573</v>
      </c>
      <c r="C77" s="97" t="s">
        <v>5529</v>
      </c>
      <c r="D77" s="6" t="s">
        <v>574</v>
      </c>
      <c r="E77" s="6" t="b">
        <v>0</v>
      </c>
      <c r="F77" s="6" t="b">
        <v>0</v>
      </c>
      <c r="G77" s="6" t="b">
        <v>0</v>
      </c>
      <c r="H77" s="6" t="b">
        <v>0</v>
      </c>
      <c r="I77" s="6" t="b">
        <v>0</v>
      </c>
      <c r="J77" s="6" t="b">
        <v>0</v>
      </c>
      <c r="K77" s="6" t="b">
        <v>0</v>
      </c>
      <c r="L77" s="6" t="b">
        <v>0</v>
      </c>
      <c r="M77" s="6" t="b">
        <v>0</v>
      </c>
      <c r="N77" s="6" t="b">
        <v>0</v>
      </c>
      <c r="O77" s="6" t="b">
        <v>0</v>
      </c>
      <c r="P77" s="6" t="b">
        <v>0</v>
      </c>
      <c r="Q77" s="6" t="s">
        <v>575</v>
      </c>
    </row>
    <row r="78" spans="1:17" x14ac:dyDescent="0.2">
      <c r="A78" s="2">
        <v>136</v>
      </c>
      <c r="B78" s="6" t="s">
        <v>579</v>
      </c>
      <c r="C78" s="97" t="s">
        <v>5529</v>
      </c>
      <c r="D78" s="6" t="s">
        <v>580</v>
      </c>
      <c r="E78" s="6" t="b">
        <v>0</v>
      </c>
      <c r="F78" s="6" t="b">
        <v>0</v>
      </c>
      <c r="G78" s="6" t="b">
        <v>1</v>
      </c>
      <c r="H78" s="6" t="b">
        <v>0</v>
      </c>
      <c r="I78" s="6" t="b">
        <v>0</v>
      </c>
      <c r="J78" s="6" t="b">
        <v>0</v>
      </c>
      <c r="K78" s="6" t="b">
        <v>0</v>
      </c>
      <c r="L78" s="6" t="b">
        <v>0</v>
      </c>
      <c r="M78" s="6" t="b">
        <v>0</v>
      </c>
      <c r="N78" s="6" t="b">
        <v>0</v>
      </c>
      <c r="O78" s="6" t="b">
        <v>0</v>
      </c>
      <c r="P78" s="6" t="b">
        <v>0</v>
      </c>
      <c r="Q78" s="6" t="s">
        <v>581</v>
      </c>
    </row>
    <row r="79" spans="1:17" x14ac:dyDescent="0.2">
      <c r="A79" s="2">
        <v>137</v>
      </c>
      <c r="B79" s="6" t="s">
        <v>583</v>
      </c>
      <c r="C79" s="97" t="s">
        <v>5529</v>
      </c>
      <c r="D79" s="6" t="s">
        <v>584</v>
      </c>
      <c r="E79" s="6" t="b">
        <v>0</v>
      </c>
      <c r="F79" s="6" t="b">
        <v>0</v>
      </c>
      <c r="G79" s="6" t="b">
        <v>0</v>
      </c>
      <c r="H79" s="6" t="b">
        <v>0</v>
      </c>
      <c r="I79" s="6" t="b">
        <v>0</v>
      </c>
      <c r="J79" s="6" t="b">
        <v>0</v>
      </c>
      <c r="K79" s="6" t="b">
        <v>0</v>
      </c>
      <c r="L79" s="6" t="b">
        <v>0</v>
      </c>
      <c r="M79" s="6" t="b">
        <v>0</v>
      </c>
      <c r="N79" s="6" t="b">
        <v>0</v>
      </c>
      <c r="O79" s="6" t="b">
        <v>0</v>
      </c>
      <c r="P79" s="6" t="b">
        <v>0</v>
      </c>
      <c r="Q79" s="6" t="s">
        <v>585</v>
      </c>
    </row>
    <row r="80" spans="1:17" x14ac:dyDescent="0.2">
      <c r="A80" s="2">
        <v>143</v>
      </c>
      <c r="B80" s="6" t="s">
        <v>604</v>
      </c>
      <c r="C80" s="97" t="s">
        <v>5529</v>
      </c>
      <c r="D80" s="6" t="s">
        <v>605</v>
      </c>
      <c r="E80" s="6" t="b">
        <v>0</v>
      </c>
      <c r="F80" s="6" t="b">
        <v>0</v>
      </c>
      <c r="G80" s="6" t="b">
        <v>0</v>
      </c>
      <c r="H80" s="6" t="b">
        <v>0</v>
      </c>
      <c r="I80" s="6" t="b">
        <v>0</v>
      </c>
      <c r="J80" s="6" t="b">
        <v>0</v>
      </c>
      <c r="K80" s="6" t="b">
        <v>0</v>
      </c>
      <c r="L80" s="6" t="b">
        <v>1</v>
      </c>
      <c r="M80" s="6" t="b">
        <v>0</v>
      </c>
      <c r="N80" s="6" t="b">
        <v>0</v>
      </c>
      <c r="O80" s="6" t="b">
        <v>0</v>
      </c>
      <c r="P80" s="6" t="b">
        <v>0</v>
      </c>
      <c r="Q80" s="6" t="s">
        <v>606</v>
      </c>
    </row>
    <row r="81" spans="1:17" x14ac:dyDescent="0.2">
      <c r="A81" s="2">
        <v>144</v>
      </c>
      <c r="B81" s="6" t="s">
        <v>607</v>
      </c>
      <c r="C81" s="97" t="s">
        <v>5529</v>
      </c>
      <c r="D81" s="6" t="s">
        <v>608</v>
      </c>
      <c r="E81" s="6" t="b">
        <v>0</v>
      </c>
      <c r="F81" s="6" t="b">
        <v>0</v>
      </c>
      <c r="G81" s="6" t="b">
        <v>0</v>
      </c>
      <c r="H81" s="6" t="b">
        <v>0</v>
      </c>
      <c r="I81" s="6" t="b">
        <v>0</v>
      </c>
      <c r="J81" s="6" t="b">
        <v>0</v>
      </c>
      <c r="K81" s="6" t="b">
        <v>0</v>
      </c>
      <c r="L81" s="6" t="b">
        <v>0</v>
      </c>
      <c r="M81" s="6" t="b">
        <v>0</v>
      </c>
      <c r="N81" s="6" t="b">
        <v>0</v>
      </c>
      <c r="O81" s="6" t="b">
        <v>0</v>
      </c>
      <c r="P81" s="6" t="b">
        <v>0</v>
      </c>
      <c r="Q81" s="6" t="s">
        <v>609</v>
      </c>
    </row>
    <row r="82" spans="1:17" x14ac:dyDescent="0.2">
      <c r="A82" s="2">
        <v>145</v>
      </c>
      <c r="B82" s="6" t="s">
        <v>613</v>
      </c>
      <c r="C82" s="97" t="s">
        <v>5529</v>
      </c>
      <c r="D82" s="6" t="s">
        <v>614</v>
      </c>
      <c r="E82" s="6" t="b">
        <v>0</v>
      </c>
      <c r="F82" s="6" t="b">
        <v>0</v>
      </c>
      <c r="G82" s="6" t="b">
        <v>0</v>
      </c>
      <c r="H82" s="6" t="b">
        <v>0</v>
      </c>
      <c r="I82" s="6" t="b">
        <v>0</v>
      </c>
      <c r="J82" s="6" t="b">
        <v>0</v>
      </c>
      <c r="K82" s="6" t="b">
        <v>0</v>
      </c>
      <c r="L82" s="6" t="b">
        <v>0</v>
      </c>
      <c r="M82" s="6" t="b">
        <v>0</v>
      </c>
      <c r="N82" s="6" t="b">
        <v>0</v>
      </c>
      <c r="O82" s="6" t="b">
        <v>0</v>
      </c>
      <c r="P82" s="6" t="b">
        <v>0</v>
      </c>
      <c r="Q82" s="6" t="s">
        <v>615</v>
      </c>
    </row>
    <row r="83" spans="1:17" x14ac:dyDescent="0.2">
      <c r="A83" s="2">
        <v>147</v>
      </c>
      <c r="B83" s="6" t="s">
        <v>619</v>
      </c>
      <c r="C83" s="97" t="s">
        <v>5529</v>
      </c>
      <c r="D83" s="6" t="s">
        <v>620</v>
      </c>
      <c r="E83" s="6" t="b">
        <v>0</v>
      </c>
      <c r="F83" s="6" t="b">
        <v>0</v>
      </c>
      <c r="G83" s="6" t="b">
        <v>0</v>
      </c>
      <c r="H83" s="6" t="b">
        <v>0</v>
      </c>
      <c r="I83" s="6" t="b">
        <v>0</v>
      </c>
      <c r="J83" s="6" t="b">
        <v>0</v>
      </c>
      <c r="K83" s="6" t="b">
        <v>0</v>
      </c>
      <c r="L83" s="6" t="b">
        <v>1</v>
      </c>
      <c r="M83" s="6" t="b">
        <v>0</v>
      </c>
      <c r="N83" s="6" t="b">
        <v>0</v>
      </c>
      <c r="O83" s="6" t="b">
        <v>0</v>
      </c>
      <c r="P83" s="6" t="b">
        <v>0</v>
      </c>
      <c r="Q83" s="6" t="s">
        <v>621</v>
      </c>
    </row>
    <row r="84" spans="1:17" x14ac:dyDescent="0.2">
      <c r="A84" s="2">
        <v>148</v>
      </c>
      <c r="B84" s="6" t="s">
        <v>622</v>
      </c>
      <c r="C84" s="97" t="s">
        <v>5529</v>
      </c>
      <c r="D84" s="6" t="s">
        <v>623</v>
      </c>
      <c r="E84" s="6" t="b">
        <v>0</v>
      </c>
      <c r="F84" s="6" t="b">
        <v>0</v>
      </c>
      <c r="G84" s="6" t="b">
        <v>0</v>
      </c>
      <c r="H84" s="6" t="b">
        <v>0</v>
      </c>
      <c r="I84" s="6" t="b">
        <v>0</v>
      </c>
      <c r="J84" s="6" t="b">
        <v>0</v>
      </c>
      <c r="K84" s="6" t="b">
        <v>0</v>
      </c>
      <c r="L84" s="6" t="b">
        <v>0</v>
      </c>
      <c r="M84" s="6" t="b">
        <v>0</v>
      </c>
      <c r="N84" s="6" t="b">
        <v>0</v>
      </c>
      <c r="O84" s="6" t="b">
        <v>0</v>
      </c>
      <c r="P84" s="6" t="b">
        <v>0</v>
      </c>
      <c r="Q84" s="6" t="s">
        <v>624</v>
      </c>
    </row>
    <row r="85" spans="1:17" x14ac:dyDescent="0.2">
      <c r="A85" s="2">
        <v>149</v>
      </c>
      <c r="B85" s="6" t="s">
        <v>625</v>
      </c>
      <c r="C85" s="97" t="s">
        <v>5529</v>
      </c>
      <c r="D85" s="6" t="s">
        <v>626</v>
      </c>
      <c r="E85" s="6" t="b">
        <v>0</v>
      </c>
      <c r="F85" s="6" t="b">
        <v>0</v>
      </c>
      <c r="G85" s="6" t="b">
        <v>1</v>
      </c>
      <c r="H85" s="6" t="b">
        <v>0</v>
      </c>
      <c r="I85" s="6" t="b">
        <v>0</v>
      </c>
      <c r="J85" s="6" t="b">
        <v>0</v>
      </c>
      <c r="K85" s="6" t="b">
        <v>0</v>
      </c>
      <c r="L85" s="6" t="b">
        <v>0</v>
      </c>
      <c r="M85" s="6" t="b">
        <v>0</v>
      </c>
      <c r="N85" s="6" t="b">
        <v>1</v>
      </c>
      <c r="O85" s="6" t="b">
        <v>0</v>
      </c>
      <c r="P85" s="6" t="b">
        <v>0</v>
      </c>
      <c r="Q85" s="6" t="s">
        <v>627</v>
      </c>
    </row>
    <row r="86" spans="1:17" x14ac:dyDescent="0.2">
      <c r="A86" s="2">
        <v>150</v>
      </c>
      <c r="B86" s="6" t="s">
        <v>628</v>
      </c>
      <c r="C86" s="97" t="s">
        <v>5529</v>
      </c>
      <c r="D86" s="6" t="s">
        <v>629</v>
      </c>
      <c r="E86" s="6" t="b">
        <v>1</v>
      </c>
      <c r="F86" s="6" t="b">
        <v>0</v>
      </c>
      <c r="G86" s="6" t="b">
        <v>0</v>
      </c>
      <c r="H86" s="6" t="b">
        <v>0</v>
      </c>
      <c r="I86" s="6" t="b">
        <v>0</v>
      </c>
      <c r="J86" s="6" t="b">
        <v>0</v>
      </c>
      <c r="K86" s="6" t="b">
        <v>0</v>
      </c>
      <c r="L86" s="6" t="b">
        <v>1</v>
      </c>
      <c r="M86" s="6" t="b">
        <v>0</v>
      </c>
      <c r="N86" s="6" t="b">
        <v>0</v>
      </c>
      <c r="O86" s="6" t="b">
        <v>0</v>
      </c>
      <c r="P86" s="6" t="b">
        <v>0</v>
      </c>
      <c r="Q86" s="6" t="s">
        <v>630</v>
      </c>
    </row>
    <row r="87" spans="1:17" x14ac:dyDescent="0.2">
      <c r="A87" s="2">
        <v>153</v>
      </c>
      <c r="B87" s="6" t="s">
        <v>637</v>
      </c>
      <c r="C87" s="97" t="s">
        <v>5529</v>
      </c>
      <c r="D87" s="6" t="s">
        <v>638</v>
      </c>
      <c r="E87" s="6" t="b">
        <v>0</v>
      </c>
      <c r="F87" s="6" t="b">
        <v>0</v>
      </c>
      <c r="G87" s="6" t="b">
        <v>0</v>
      </c>
      <c r="H87" s="6" t="b">
        <v>0</v>
      </c>
      <c r="I87" s="6" t="b">
        <v>0</v>
      </c>
      <c r="J87" s="6" t="b">
        <v>0</v>
      </c>
      <c r="K87" s="6" t="b">
        <v>0</v>
      </c>
      <c r="L87" s="6" t="b">
        <v>0</v>
      </c>
      <c r="M87" s="6" t="b">
        <v>0</v>
      </c>
      <c r="N87" s="6" t="b">
        <v>0</v>
      </c>
      <c r="O87" s="6" t="b">
        <v>0</v>
      </c>
      <c r="P87" s="6" t="b">
        <v>0</v>
      </c>
      <c r="Q87" s="6" t="s">
        <v>639</v>
      </c>
    </row>
    <row r="88" spans="1:17" x14ac:dyDescent="0.2">
      <c r="A88" s="2">
        <v>157</v>
      </c>
      <c r="B88" s="6" t="s">
        <v>655</v>
      </c>
      <c r="C88" s="97" t="s">
        <v>5529</v>
      </c>
      <c r="D88" s="6" t="s">
        <v>656</v>
      </c>
      <c r="E88" s="6" t="b">
        <v>0</v>
      </c>
      <c r="F88" s="6" t="b">
        <v>0</v>
      </c>
      <c r="G88" s="6" t="b">
        <v>0</v>
      </c>
      <c r="H88" s="6" t="b">
        <v>0</v>
      </c>
      <c r="I88" s="6" t="b">
        <v>0</v>
      </c>
      <c r="J88" s="6" t="b">
        <v>0</v>
      </c>
      <c r="K88" s="6" t="b">
        <v>0</v>
      </c>
      <c r="L88" s="6" t="b">
        <v>0</v>
      </c>
      <c r="M88" s="6" t="b">
        <v>0</v>
      </c>
      <c r="N88" s="6" t="b">
        <v>0</v>
      </c>
      <c r="O88" s="6" t="b">
        <v>0</v>
      </c>
      <c r="P88" s="6" t="b">
        <v>0</v>
      </c>
      <c r="Q88" s="6" t="s">
        <v>657</v>
      </c>
    </row>
    <row r="89" spans="1:17" x14ac:dyDescent="0.2">
      <c r="A89" s="2">
        <v>159</v>
      </c>
      <c r="B89" s="6" t="s">
        <v>660</v>
      </c>
      <c r="C89" s="97" t="s">
        <v>5529</v>
      </c>
      <c r="D89" s="6" t="s">
        <v>661</v>
      </c>
      <c r="E89" s="6" t="b">
        <v>0</v>
      </c>
      <c r="F89" s="6" t="b">
        <v>0</v>
      </c>
      <c r="G89" s="6" t="b">
        <v>0</v>
      </c>
      <c r="H89" s="6" t="b">
        <v>0</v>
      </c>
      <c r="I89" s="6" t="b">
        <v>0</v>
      </c>
      <c r="J89" s="6" t="b">
        <v>0</v>
      </c>
      <c r="K89" s="6" t="b">
        <v>0</v>
      </c>
      <c r="L89" s="6" t="b">
        <v>0</v>
      </c>
      <c r="M89" s="6" t="b">
        <v>0</v>
      </c>
      <c r="N89" s="6" t="b">
        <v>0</v>
      </c>
      <c r="O89" s="6" t="b">
        <v>0</v>
      </c>
      <c r="P89" s="6" t="b">
        <v>0</v>
      </c>
      <c r="Q89" s="6" t="s">
        <v>662</v>
      </c>
    </row>
    <row r="90" spans="1:17" x14ac:dyDescent="0.2">
      <c r="A90" s="2">
        <v>161</v>
      </c>
      <c r="B90" s="6" t="s">
        <v>671</v>
      </c>
      <c r="C90" s="97" t="s">
        <v>5529</v>
      </c>
      <c r="D90" s="6" t="s">
        <v>672</v>
      </c>
      <c r="E90" s="6" t="b">
        <v>0</v>
      </c>
      <c r="F90" s="6" t="b">
        <v>0</v>
      </c>
      <c r="G90" s="6" t="b">
        <v>0</v>
      </c>
      <c r="H90" s="6" t="b">
        <v>0</v>
      </c>
      <c r="I90" s="6" t="b">
        <v>0</v>
      </c>
      <c r="J90" s="6" t="b">
        <v>0</v>
      </c>
      <c r="K90" s="6" t="b">
        <v>0</v>
      </c>
      <c r="L90" s="6" t="b">
        <v>0</v>
      </c>
      <c r="M90" s="6" t="b">
        <v>0</v>
      </c>
      <c r="N90" s="6" t="b">
        <v>0</v>
      </c>
      <c r="O90" s="6" t="b">
        <v>0</v>
      </c>
      <c r="P90" s="6" t="b">
        <v>0</v>
      </c>
      <c r="Q90" s="6" t="s">
        <v>673</v>
      </c>
    </row>
    <row r="91" spans="1:17" x14ac:dyDescent="0.2">
      <c r="A91" s="2">
        <v>164</v>
      </c>
      <c r="B91" s="6" t="s">
        <v>682</v>
      </c>
      <c r="C91" s="97" t="s">
        <v>5529</v>
      </c>
      <c r="D91" s="6" t="s">
        <v>683</v>
      </c>
      <c r="E91" s="6" t="b">
        <v>0</v>
      </c>
      <c r="F91" s="6" t="b">
        <v>0</v>
      </c>
      <c r="G91" s="6" t="b">
        <v>1</v>
      </c>
      <c r="H91" s="6" t="b">
        <v>0</v>
      </c>
      <c r="I91" s="6" t="b">
        <v>0</v>
      </c>
      <c r="J91" s="6" t="b">
        <v>1</v>
      </c>
      <c r="K91" s="6" t="b">
        <v>0</v>
      </c>
      <c r="L91" s="6" t="b">
        <v>0</v>
      </c>
      <c r="M91" s="6" t="b">
        <v>0</v>
      </c>
      <c r="N91" s="6" t="b">
        <v>0</v>
      </c>
      <c r="O91" s="6" t="b">
        <v>0</v>
      </c>
      <c r="P91" s="6" t="b">
        <v>0</v>
      </c>
      <c r="Q91" s="6" t="s">
        <v>684</v>
      </c>
    </row>
    <row r="92" spans="1:17" x14ac:dyDescent="0.2">
      <c r="A92" s="2">
        <v>165</v>
      </c>
      <c r="B92" s="6" t="s">
        <v>685</v>
      </c>
      <c r="C92" s="97" t="s">
        <v>5529</v>
      </c>
      <c r="D92" s="6" t="s">
        <v>686</v>
      </c>
      <c r="E92" s="6" t="b">
        <v>0</v>
      </c>
      <c r="F92" s="6" t="b">
        <v>0</v>
      </c>
      <c r="G92" s="6" t="b">
        <v>0</v>
      </c>
      <c r="H92" s="6" t="b">
        <v>0</v>
      </c>
      <c r="I92" s="6" t="b">
        <v>0</v>
      </c>
      <c r="J92" s="6" t="b">
        <v>0</v>
      </c>
      <c r="K92" s="6" t="b">
        <v>0</v>
      </c>
      <c r="L92" s="6" t="b">
        <v>0</v>
      </c>
      <c r="M92" s="6" t="b">
        <v>0</v>
      </c>
      <c r="N92" s="6" t="b">
        <v>0</v>
      </c>
      <c r="O92" s="6" t="b">
        <v>0</v>
      </c>
      <c r="P92" s="6" t="b">
        <v>0</v>
      </c>
      <c r="Q92" s="6" t="s">
        <v>687</v>
      </c>
    </row>
    <row r="93" spans="1:17" x14ac:dyDescent="0.2">
      <c r="A93" s="2">
        <v>167</v>
      </c>
      <c r="B93" s="6" t="s">
        <v>691</v>
      </c>
      <c r="C93" s="97" t="s">
        <v>5529</v>
      </c>
      <c r="D93" s="6" t="s">
        <v>692</v>
      </c>
      <c r="E93" s="6" t="b">
        <v>0</v>
      </c>
      <c r="F93" s="6" t="b">
        <v>0</v>
      </c>
      <c r="G93" s="6" t="b">
        <v>0</v>
      </c>
      <c r="H93" s="6" t="b">
        <v>0</v>
      </c>
      <c r="I93" s="6" t="b">
        <v>0</v>
      </c>
      <c r="J93" s="6" t="b">
        <v>0</v>
      </c>
      <c r="K93" s="6" t="b">
        <v>0</v>
      </c>
      <c r="L93" s="6" t="b">
        <v>0</v>
      </c>
      <c r="M93" s="6" t="b">
        <v>0</v>
      </c>
      <c r="N93" s="6" t="b">
        <v>0</v>
      </c>
      <c r="O93" s="6" t="b">
        <v>0</v>
      </c>
      <c r="P93" s="6" t="b">
        <v>0</v>
      </c>
      <c r="Q93" s="6" t="s">
        <v>693</v>
      </c>
    </row>
    <row r="94" spans="1:17" x14ac:dyDescent="0.2">
      <c r="A94" s="2">
        <v>173</v>
      </c>
      <c r="B94" s="6" t="s">
        <v>716</v>
      </c>
      <c r="C94" s="97" t="s">
        <v>5529</v>
      </c>
      <c r="D94" s="6" t="s">
        <v>717</v>
      </c>
      <c r="E94" s="6" t="b">
        <v>0</v>
      </c>
      <c r="F94" s="6" t="b">
        <v>0</v>
      </c>
      <c r="G94" s="6" t="b">
        <v>0</v>
      </c>
      <c r="H94" s="6" t="b">
        <v>0</v>
      </c>
      <c r="I94" s="6" t="b">
        <v>0</v>
      </c>
      <c r="J94" s="6" t="b">
        <v>0</v>
      </c>
      <c r="K94" s="6" t="b">
        <v>0</v>
      </c>
      <c r="L94" s="6" t="b">
        <v>0</v>
      </c>
      <c r="M94" s="6" t="b">
        <v>0</v>
      </c>
      <c r="N94" s="6" t="b">
        <v>0</v>
      </c>
      <c r="O94" s="6" t="b">
        <v>0</v>
      </c>
      <c r="P94" s="6" t="b">
        <v>0</v>
      </c>
      <c r="Q94" s="6" t="s">
        <v>718</v>
      </c>
    </row>
    <row r="95" spans="1:17" x14ac:dyDescent="0.2">
      <c r="A95" s="2">
        <v>176</v>
      </c>
      <c r="B95" s="6" t="s">
        <v>725</v>
      </c>
      <c r="C95" s="97" t="s">
        <v>5529</v>
      </c>
      <c r="D95" s="6" t="s">
        <v>726</v>
      </c>
      <c r="E95" s="6" t="b">
        <v>1</v>
      </c>
      <c r="F95" s="6" t="b">
        <v>0</v>
      </c>
      <c r="G95" s="6" t="b">
        <v>1</v>
      </c>
      <c r="H95" s="6" t="b">
        <v>0</v>
      </c>
      <c r="I95" s="6" t="b">
        <v>0</v>
      </c>
      <c r="J95" s="6" t="b">
        <v>0</v>
      </c>
      <c r="K95" s="6" t="b">
        <v>0</v>
      </c>
      <c r="L95" s="6" t="b">
        <v>0</v>
      </c>
      <c r="M95" s="6" t="b">
        <v>0</v>
      </c>
      <c r="N95" s="6" t="b">
        <v>0</v>
      </c>
      <c r="O95" s="6" t="b">
        <v>0</v>
      </c>
      <c r="P95" s="6" t="b">
        <v>0</v>
      </c>
      <c r="Q95" s="6" t="s">
        <v>727</v>
      </c>
    </row>
    <row r="96" spans="1:17" x14ac:dyDescent="0.2">
      <c r="A96" s="2">
        <v>180</v>
      </c>
      <c r="B96" s="6" t="s">
        <v>745</v>
      </c>
      <c r="C96" s="97" t="s">
        <v>5529</v>
      </c>
      <c r="D96" s="6" t="s">
        <v>746</v>
      </c>
      <c r="E96" s="6" t="b">
        <v>0</v>
      </c>
      <c r="F96" s="6" t="b">
        <v>0</v>
      </c>
      <c r="G96" s="6" t="b">
        <v>0</v>
      </c>
      <c r="H96" s="6" t="b">
        <v>0</v>
      </c>
      <c r="I96" s="6" t="b">
        <v>0</v>
      </c>
      <c r="J96" s="6" t="b">
        <v>0</v>
      </c>
      <c r="K96" s="6" t="b">
        <v>0</v>
      </c>
      <c r="L96" s="6" t="b">
        <v>0</v>
      </c>
      <c r="M96" s="6" t="b">
        <v>0</v>
      </c>
      <c r="N96" s="6" t="b">
        <v>0</v>
      </c>
      <c r="O96" s="6" t="b">
        <v>0</v>
      </c>
      <c r="P96" s="6" t="b">
        <v>0</v>
      </c>
      <c r="Q96" s="6" t="s">
        <v>747</v>
      </c>
    </row>
    <row r="97" spans="1:17" x14ac:dyDescent="0.2">
      <c r="A97" s="2">
        <v>183</v>
      </c>
      <c r="B97" s="6" t="s">
        <v>753</v>
      </c>
      <c r="C97" s="97" t="s">
        <v>5529</v>
      </c>
      <c r="D97" s="6" t="s">
        <v>754</v>
      </c>
      <c r="E97" s="6" t="b">
        <v>0</v>
      </c>
      <c r="F97" s="6" t="b">
        <v>0</v>
      </c>
      <c r="G97" s="6" t="b">
        <v>0</v>
      </c>
      <c r="H97" s="6" t="b">
        <v>0</v>
      </c>
      <c r="I97" s="6" t="b">
        <v>0</v>
      </c>
      <c r="J97" s="6" t="b">
        <v>0</v>
      </c>
      <c r="K97" s="6" t="b">
        <v>0</v>
      </c>
      <c r="L97" s="6" t="b">
        <v>0</v>
      </c>
      <c r="M97" s="6" t="b">
        <v>0</v>
      </c>
      <c r="N97" s="6" t="b">
        <v>0</v>
      </c>
      <c r="O97" s="6" t="b">
        <v>0</v>
      </c>
      <c r="P97" s="6" t="b">
        <v>0</v>
      </c>
      <c r="Q97" s="6" t="s">
        <v>755</v>
      </c>
    </row>
    <row r="98" spans="1:17" x14ac:dyDescent="0.2">
      <c r="A98" s="2">
        <v>184</v>
      </c>
      <c r="B98" s="6" t="s">
        <v>759</v>
      </c>
      <c r="C98" s="97" t="s">
        <v>5529</v>
      </c>
      <c r="D98" s="6" t="s">
        <v>760</v>
      </c>
      <c r="E98" s="6" t="b">
        <v>0</v>
      </c>
      <c r="F98" s="6" t="b">
        <v>0</v>
      </c>
      <c r="G98" s="6" t="b">
        <v>0</v>
      </c>
      <c r="H98" s="6" t="b">
        <v>0</v>
      </c>
      <c r="I98" s="6" t="b">
        <v>0</v>
      </c>
      <c r="J98" s="6" t="b">
        <v>0</v>
      </c>
      <c r="K98" s="6" t="b">
        <v>0</v>
      </c>
      <c r="L98" s="6" t="b">
        <v>0</v>
      </c>
      <c r="M98" s="6" t="b">
        <v>0</v>
      </c>
      <c r="N98" s="6" t="b">
        <v>0</v>
      </c>
      <c r="O98" s="6" t="b">
        <v>0</v>
      </c>
      <c r="P98" s="6" t="b">
        <v>0</v>
      </c>
      <c r="Q98" s="6" t="s">
        <v>761</v>
      </c>
    </row>
    <row r="99" spans="1:17" x14ac:dyDescent="0.2">
      <c r="A99" s="2">
        <v>185</v>
      </c>
      <c r="B99" s="6" t="s">
        <v>762</v>
      </c>
      <c r="C99" s="97" t="s">
        <v>5529</v>
      </c>
      <c r="D99" s="6" t="s">
        <v>763</v>
      </c>
      <c r="E99" s="6" t="b">
        <v>1</v>
      </c>
      <c r="F99" s="6" t="b">
        <v>0</v>
      </c>
      <c r="G99" s="6" t="b">
        <v>0</v>
      </c>
      <c r="H99" s="6" t="b">
        <v>0</v>
      </c>
      <c r="I99" s="6" t="b">
        <v>1</v>
      </c>
      <c r="J99" s="6" t="b">
        <v>1</v>
      </c>
      <c r="K99" s="6" t="b">
        <v>0</v>
      </c>
      <c r="L99" s="6" t="b">
        <v>0</v>
      </c>
      <c r="M99" s="6" t="b">
        <v>0</v>
      </c>
      <c r="N99" s="6" t="b">
        <v>1</v>
      </c>
      <c r="O99" s="6" t="b">
        <v>1</v>
      </c>
      <c r="P99" s="6" t="b">
        <v>0</v>
      </c>
      <c r="Q99" s="6" t="s">
        <v>764</v>
      </c>
    </row>
    <row r="100" spans="1:17" x14ac:dyDescent="0.2">
      <c r="A100" s="2">
        <v>187</v>
      </c>
      <c r="B100" s="6" t="s">
        <v>768</v>
      </c>
      <c r="C100" s="97" t="s">
        <v>5529</v>
      </c>
      <c r="D100" s="6" t="s">
        <v>769</v>
      </c>
      <c r="E100" s="6" t="b">
        <v>0</v>
      </c>
      <c r="F100" s="6" t="b">
        <v>0</v>
      </c>
      <c r="G100" s="6" t="b">
        <v>1</v>
      </c>
      <c r="H100" s="6" t="b">
        <v>0</v>
      </c>
      <c r="I100" s="6" t="b">
        <v>0</v>
      </c>
      <c r="J100" s="6" t="b">
        <v>0</v>
      </c>
      <c r="K100" s="6" t="b">
        <v>0</v>
      </c>
      <c r="L100" s="6" t="b">
        <v>0</v>
      </c>
      <c r="M100" s="6" t="b">
        <v>0</v>
      </c>
      <c r="N100" s="6" t="b">
        <v>0</v>
      </c>
      <c r="O100" s="6" t="b">
        <v>1</v>
      </c>
      <c r="P100" s="6" t="b">
        <v>0</v>
      </c>
      <c r="Q100" s="6" t="s">
        <v>770</v>
      </c>
    </row>
    <row r="101" spans="1:17" x14ac:dyDescent="0.2">
      <c r="A101" s="2">
        <v>188</v>
      </c>
      <c r="B101" s="6" t="s">
        <v>773</v>
      </c>
      <c r="C101" s="97" t="s">
        <v>5529</v>
      </c>
      <c r="D101" s="6" t="s">
        <v>774</v>
      </c>
      <c r="E101" s="6" t="b">
        <v>0</v>
      </c>
      <c r="F101" s="6" t="b">
        <v>0</v>
      </c>
      <c r="G101" s="6" t="b">
        <v>0</v>
      </c>
      <c r="H101" s="6" t="b">
        <v>0</v>
      </c>
      <c r="I101" s="6" t="b">
        <v>0</v>
      </c>
      <c r="J101" s="6" t="b">
        <v>0</v>
      </c>
      <c r="K101" s="6" t="b">
        <v>0</v>
      </c>
      <c r="L101" s="6" t="b">
        <v>0</v>
      </c>
      <c r="M101" s="6" t="b">
        <v>0</v>
      </c>
      <c r="N101" s="6" t="b">
        <v>0</v>
      </c>
      <c r="O101" s="6" t="b">
        <v>0</v>
      </c>
      <c r="P101" s="6" t="b">
        <v>0</v>
      </c>
      <c r="Q101" s="6" t="s">
        <v>775</v>
      </c>
    </row>
    <row r="102" spans="1:17" x14ac:dyDescent="0.2">
      <c r="A102" s="2">
        <v>189</v>
      </c>
      <c r="B102" s="6" t="s">
        <v>776</v>
      </c>
      <c r="C102" s="97" t="s">
        <v>5529</v>
      </c>
      <c r="D102" s="6" t="s">
        <v>777</v>
      </c>
      <c r="E102" s="6" t="b">
        <v>0</v>
      </c>
      <c r="F102" s="6" t="b">
        <v>0</v>
      </c>
      <c r="G102" s="6" t="b">
        <v>1</v>
      </c>
      <c r="H102" s="6" t="b">
        <v>0</v>
      </c>
      <c r="I102" s="6" t="b">
        <v>0</v>
      </c>
      <c r="J102" s="6" t="b">
        <v>0</v>
      </c>
      <c r="K102" s="6" t="b">
        <v>0</v>
      </c>
      <c r="L102" s="6" t="b">
        <v>0</v>
      </c>
      <c r="M102" s="6" t="b">
        <v>0</v>
      </c>
      <c r="N102" s="6" t="b">
        <v>0</v>
      </c>
      <c r="O102" s="6" t="b">
        <v>0</v>
      </c>
      <c r="P102" s="6" t="b">
        <v>0</v>
      </c>
      <c r="Q102" s="6" t="s">
        <v>778</v>
      </c>
    </row>
    <row r="103" spans="1:17" x14ac:dyDescent="0.2">
      <c r="A103" s="2">
        <v>190</v>
      </c>
      <c r="B103" s="6" t="s">
        <v>780</v>
      </c>
      <c r="C103" s="97" t="s">
        <v>5529</v>
      </c>
      <c r="D103" s="6" t="s">
        <v>781</v>
      </c>
      <c r="E103" s="6" t="b">
        <v>0</v>
      </c>
      <c r="F103" s="6" t="b">
        <v>0</v>
      </c>
      <c r="G103" s="6" t="b">
        <v>0</v>
      </c>
      <c r="H103" s="6" t="b">
        <v>0</v>
      </c>
      <c r="I103" s="6" t="b">
        <v>0</v>
      </c>
      <c r="J103" s="6" t="b">
        <v>0</v>
      </c>
      <c r="K103" s="6" t="b">
        <v>0</v>
      </c>
      <c r="L103" s="6" t="b">
        <v>0</v>
      </c>
      <c r="M103" s="6" t="b">
        <v>0</v>
      </c>
      <c r="N103" s="6" t="b">
        <v>0</v>
      </c>
      <c r="O103" s="6" t="b">
        <v>0</v>
      </c>
      <c r="P103" s="6" t="b">
        <v>0</v>
      </c>
      <c r="Q103" s="6" t="s">
        <v>782</v>
      </c>
    </row>
    <row r="104" spans="1:17" x14ac:dyDescent="0.2">
      <c r="A104" s="2">
        <v>191</v>
      </c>
      <c r="B104" s="6" t="s">
        <v>481</v>
      </c>
      <c r="C104" s="97" t="s">
        <v>5529</v>
      </c>
      <c r="D104" s="6" t="s">
        <v>60</v>
      </c>
      <c r="E104" s="6" t="b">
        <v>0</v>
      </c>
      <c r="F104" s="6" t="b">
        <v>0</v>
      </c>
      <c r="G104" s="6" t="b">
        <v>0</v>
      </c>
      <c r="H104" s="6" t="b">
        <v>0</v>
      </c>
      <c r="I104" s="6" t="b">
        <v>0</v>
      </c>
      <c r="J104" s="6" t="b">
        <v>0</v>
      </c>
      <c r="K104" s="6" t="b">
        <v>0</v>
      </c>
      <c r="L104" s="6" t="b">
        <v>0</v>
      </c>
      <c r="M104" s="6" t="b">
        <v>0</v>
      </c>
      <c r="N104" s="6" t="b">
        <v>0</v>
      </c>
      <c r="O104" s="6" t="b">
        <v>0</v>
      </c>
      <c r="P104" s="6" t="b">
        <v>0</v>
      </c>
      <c r="Q104" s="6" t="s">
        <v>60</v>
      </c>
    </row>
    <row r="105" spans="1:17" x14ac:dyDescent="0.2">
      <c r="A105" s="2">
        <v>192</v>
      </c>
      <c r="B105" s="6" t="s">
        <v>783</v>
      </c>
      <c r="C105" s="97" t="s">
        <v>5529</v>
      </c>
      <c r="D105" s="6" t="s">
        <v>784</v>
      </c>
      <c r="E105" s="6" t="b">
        <v>0</v>
      </c>
      <c r="F105" s="6" t="b">
        <v>0</v>
      </c>
      <c r="G105" s="6" t="b">
        <v>0</v>
      </c>
      <c r="H105" s="6" t="b">
        <v>0</v>
      </c>
      <c r="I105" s="6" t="b">
        <v>0</v>
      </c>
      <c r="J105" s="6" t="b">
        <v>0</v>
      </c>
      <c r="K105" s="6" t="b">
        <v>0</v>
      </c>
      <c r="L105" s="6" t="b">
        <v>0</v>
      </c>
      <c r="M105" s="6" t="b">
        <v>0</v>
      </c>
      <c r="N105" s="6" t="b">
        <v>0</v>
      </c>
      <c r="O105" s="6" t="b">
        <v>0</v>
      </c>
      <c r="P105" s="6" t="b">
        <v>0</v>
      </c>
      <c r="Q105" s="6" t="s">
        <v>785</v>
      </c>
    </row>
    <row r="106" spans="1:17" x14ac:dyDescent="0.2">
      <c r="A106" s="2">
        <v>193</v>
      </c>
      <c r="B106" s="6" t="s">
        <v>788</v>
      </c>
      <c r="C106" s="97" t="s">
        <v>5529</v>
      </c>
      <c r="D106" s="6" t="s">
        <v>789</v>
      </c>
      <c r="E106" s="6" t="b">
        <v>0</v>
      </c>
      <c r="F106" s="6" t="b">
        <v>0</v>
      </c>
      <c r="G106" s="6" t="b">
        <v>1</v>
      </c>
      <c r="H106" s="6" t="b">
        <v>0</v>
      </c>
      <c r="I106" s="6" t="b">
        <v>0</v>
      </c>
      <c r="J106" s="6" t="b">
        <v>0</v>
      </c>
      <c r="K106" s="6" t="b">
        <v>0</v>
      </c>
      <c r="L106" s="6" t="b">
        <v>0</v>
      </c>
      <c r="M106" s="6" t="b">
        <v>0</v>
      </c>
      <c r="N106" s="6" t="b">
        <v>0</v>
      </c>
      <c r="O106" s="6" t="b">
        <v>0</v>
      </c>
      <c r="P106" s="6" t="b">
        <v>0</v>
      </c>
      <c r="Q106" s="6" t="s">
        <v>790</v>
      </c>
    </row>
    <row r="107" spans="1:17" x14ac:dyDescent="0.2">
      <c r="A107" s="2">
        <v>194</v>
      </c>
      <c r="B107" s="6" t="s">
        <v>791</v>
      </c>
      <c r="C107" s="97" t="s">
        <v>5529</v>
      </c>
      <c r="D107" s="6" t="s">
        <v>792</v>
      </c>
      <c r="E107" s="6" t="b">
        <v>0</v>
      </c>
      <c r="F107" s="6" t="b">
        <v>0</v>
      </c>
      <c r="G107" s="6" t="b">
        <v>0</v>
      </c>
      <c r="H107" s="6" t="b">
        <v>0</v>
      </c>
      <c r="I107" s="6" t="b">
        <v>0</v>
      </c>
      <c r="J107" s="6" t="b">
        <v>0</v>
      </c>
      <c r="K107" s="6" t="b">
        <v>0</v>
      </c>
      <c r="L107" s="6" t="b">
        <v>0</v>
      </c>
      <c r="M107" s="6" t="b">
        <v>0</v>
      </c>
      <c r="N107" s="6" t="b">
        <v>0</v>
      </c>
      <c r="O107" s="6" t="b">
        <v>0</v>
      </c>
      <c r="P107" s="6" t="b">
        <v>0</v>
      </c>
      <c r="Q107" s="6" t="s">
        <v>793</v>
      </c>
    </row>
    <row r="108" spans="1:17" x14ac:dyDescent="0.2">
      <c r="A108" s="2">
        <v>196</v>
      </c>
      <c r="B108" s="6" t="s">
        <v>797</v>
      </c>
      <c r="C108" s="97" t="s">
        <v>5529</v>
      </c>
      <c r="D108" s="6" t="s">
        <v>798</v>
      </c>
      <c r="E108" s="6" t="b">
        <v>0</v>
      </c>
      <c r="F108" s="6" t="b">
        <v>0</v>
      </c>
      <c r="G108" s="6" t="b">
        <v>1</v>
      </c>
      <c r="H108" s="6" t="b">
        <v>0</v>
      </c>
      <c r="I108" s="6" t="b">
        <v>0</v>
      </c>
      <c r="J108" s="6" t="b">
        <v>0</v>
      </c>
      <c r="K108" s="6" t="b">
        <v>0</v>
      </c>
      <c r="L108" s="6" t="b">
        <v>0</v>
      </c>
      <c r="M108" s="6" t="b">
        <v>0</v>
      </c>
      <c r="N108" s="6" t="b">
        <v>0</v>
      </c>
      <c r="O108" s="6" t="b">
        <v>0</v>
      </c>
      <c r="P108" s="6" t="b">
        <v>0</v>
      </c>
      <c r="Q108" s="6" t="s">
        <v>799</v>
      </c>
    </row>
    <row r="109" spans="1:17" x14ac:dyDescent="0.2">
      <c r="A109" s="2">
        <v>197</v>
      </c>
      <c r="B109" s="6" t="s">
        <v>800</v>
      </c>
      <c r="C109" s="97" t="s">
        <v>5529</v>
      </c>
      <c r="D109" s="6" t="s">
        <v>801</v>
      </c>
      <c r="E109" s="6" t="b">
        <v>0</v>
      </c>
      <c r="F109" s="6" t="b">
        <v>0</v>
      </c>
      <c r="G109" s="6" t="b">
        <v>0</v>
      </c>
      <c r="H109" s="6" t="b">
        <v>0</v>
      </c>
      <c r="I109" s="6" t="b">
        <v>0</v>
      </c>
      <c r="J109" s="6" t="b">
        <v>0</v>
      </c>
      <c r="K109" s="6" t="b">
        <v>0</v>
      </c>
      <c r="L109" s="6" t="b">
        <v>0</v>
      </c>
      <c r="M109" s="6" t="b">
        <v>0</v>
      </c>
      <c r="N109" s="6" t="b">
        <v>0</v>
      </c>
      <c r="O109" s="6" t="b">
        <v>0</v>
      </c>
      <c r="P109" s="6" t="b">
        <v>0</v>
      </c>
      <c r="Q109" s="6" t="s">
        <v>60</v>
      </c>
    </row>
    <row r="110" spans="1:17" x14ac:dyDescent="0.2">
      <c r="A110" s="2">
        <v>199</v>
      </c>
      <c r="B110" s="6" t="s">
        <v>805</v>
      </c>
      <c r="C110" s="97" t="s">
        <v>5529</v>
      </c>
      <c r="D110" s="6" t="s">
        <v>806</v>
      </c>
      <c r="E110" s="6" t="b">
        <v>0</v>
      </c>
      <c r="F110" s="6" t="b">
        <v>0</v>
      </c>
      <c r="G110" s="6" t="b">
        <v>0</v>
      </c>
      <c r="H110" s="6" t="b">
        <v>0</v>
      </c>
      <c r="I110" s="6" t="b">
        <v>0</v>
      </c>
      <c r="J110" s="6" t="b">
        <v>0</v>
      </c>
      <c r="K110" s="6" t="b">
        <v>0</v>
      </c>
      <c r="L110" s="6" t="b">
        <v>0</v>
      </c>
      <c r="M110" s="6" t="b">
        <v>0</v>
      </c>
      <c r="N110" s="6" t="b">
        <v>0</v>
      </c>
      <c r="O110" s="6" t="b">
        <v>0</v>
      </c>
      <c r="P110" s="6" t="b">
        <v>0</v>
      </c>
      <c r="Q110" s="6" t="s">
        <v>807</v>
      </c>
    </row>
    <row r="111" spans="1:17" x14ac:dyDescent="0.2">
      <c r="A111" s="2">
        <v>200</v>
      </c>
      <c r="B111" s="6" t="s">
        <v>808</v>
      </c>
      <c r="C111" s="97" t="s">
        <v>5529</v>
      </c>
      <c r="D111" s="6" t="s">
        <v>809</v>
      </c>
      <c r="E111" s="6" t="b">
        <v>0</v>
      </c>
      <c r="F111" s="6" t="b">
        <v>0</v>
      </c>
      <c r="G111" s="6" t="b">
        <v>0</v>
      </c>
      <c r="H111" s="6" t="b">
        <v>0</v>
      </c>
      <c r="I111" s="6" t="b">
        <v>0</v>
      </c>
      <c r="J111" s="6" t="b">
        <v>0</v>
      </c>
      <c r="K111" s="6" t="b">
        <v>0</v>
      </c>
      <c r="L111" s="6" t="b">
        <v>0</v>
      </c>
      <c r="M111" s="6" t="b">
        <v>0</v>
      </c>
      <c r="N111" s="6" t="b">
        <v>0</v>
      </c>
      <c r="O111" s="6" t="b">
        <v>0</v>
      </c>
      <c r="P111" s="6" t="b">
        <v>0</v>
      </c>
      <c r="Q111" s="6" t="s">
        <v>810</v>
      </c>
    </row>
    <row r="112" spans="1:17" x14ac:dyDescent="0.2">
      <c r="A112" s="2">
        <v>201</v>
      </c>
      <c r="B112" s="6" t="s">
        <v>811</v>
      </c>
      <c r="C112" s="97" t="s">
        <v>5529</v>
      </c>
      <c r="D112" s="6" t="s">
        <v>812</v>
      </c>
      <c r="E112" s="6" t="b">
        <v>0</v>
      </c>
      <c r="F112" s="6" t="b">
        <v>0</v>
      </c>
      <c r="G112" s="6" t="b">
        <v>0</v>
      </c>
      <c r="H112" s="6" t="b">
        <v>0</v>
      </c>
      <c r="I112" s="6" t="b">
        <v>0</v>
      </c>
      <c r="J112" s="6" t="b">
        <v>0</v>
      </c>
      <c r="K112" s="6" t="b">
        <v>0</v>
      </c>
      <c r="L112" s="6" t="b">
        <v>0</v>
      </c>
      <c r="M112" s="6" t="b">
        <v>0</v>
      </c>
      <c r="N112" s="6" t="b">
        <v>0</v>
      </c>
      <c r="O112" s="6" t="b">
        <v>0</v>
      </c>
      <c r="P112" s="6" t="b">
        <v>0</v>
      </c>
      <c r="Q112" s="6" t="s">
        <v>813</v>
      </c>
    </row>
    <row r="113" spans="1:17" x14ac:dyDescent="0.2">
      <c r="A113" s="2">
        <v>203</v>
      </c>
      <c r="B113" s="6" t="s">
        <v>819</v>
      </c>
      <c r="C113" s="97" t="s">
        <v>5529</v>
      </c>
      <c r="D113" s="6" t="s">
        <v>820</v>
      </c>
      <c r="E113" s="6" t="b">
        <v>0</v>
      </c>
      <c r="F113" s="6" t="b">
        <v>0</v>
      </c>
      <c r="G113" s="6" t="b">
        <v>0</v>
      </c>
      <c r="H113" s="6" t="b">
        <v>0</v>
      </c>
      <c r="I113" s="6" t="b">
        <v>0</v>
      </c>
      <c r="J113" s="6" t="b">
        <v>0</v>
      </c>
      <c r="K113" s="6" t="b">
        <v>0</v>
      </c>
      <c r="L113" s="6" t="b">
        <v>0</v>
      </c>
      <c r="M113" s="6" t="b">
        <v>0</v>
      </c>
      <c r="N113" s="6" t="b">
        <v>0</v>
      </c>
      <c r="O113" s="6" t="b">
        <v>0</v>
      </c>
      <c r="P113" s="6" t="b">
        <v>0</v>
      </c>
      <c r="Q113" s="6" t="s">
        <v>821</v>
      </c>
    </row>
    <row r="114" spans="1:17" x14ac:dyDescent="0.2">
      <c r="A114" s="2">
        <v>204</v>
      </c>
      <c r="B114" s="6" t="s">
        <v>824</v>
      </c>
      <c r="C114" s="97" t="s">
        <v>5529</v>
      </c>
      <c r="D114" s="6" t="s">
        <v>825</v>
      </c>
      <c r="E114" s="6" t="b">
        <v>0</v>
      </c>
      <c r="F114" s="6" t="b">
        <v>0</v>
      </c>
      <c r="G114" s="6" t="b">
        <v>0</v>
      </c>
      <c r="H114" s="6" t="b">
        <v>1</v>
      </c>
      <c r="I114" s="6" t="b">
        <v>0</v>
      </c>
      <c r="J114" s="6" t="b">
        <v>0</v>
      </c>
      <c r="K114" s="6" t="b">
        <v>0</v>
      </c>
      <c r="L114" s="6" t="b">
        <v>0</v>
      </c>
      <c r="M114" s="6" t="b">
        <v>0</v>
      </c>
      <c r="N114" s="6" t="b">
        <v>0</v>
      </c>
      <c r="O114" s="6" t="b">
        <v>0</v>
      </c>
      <c r="P114" s="6" t="b">
        <v>0</v>
      </c>
      <c r="Q114" s="6" t="s">
        <v>826</v>
      </c>
    </row>
    <row r="115" spans="1:17" x14ac:dyDescent="0.2">
      <c r="A115" s="2">
        <v>206</v>
      </c>
      <c r="B115" s="6" t="s">
        <v>830</v>
      </c>
      <c r="C115" s="97" t="s">
        <v>5529</v>
      </c>
      <c r="D115" s="6" t="s">
        <v>831</v>
      </c>
      <c r="E115" s="6" t="b">
        <v>0</v>
      </c>
      <c r="F115" s="6" t="b">
        <v>0</v>
      </c>
      <c r="G115" s="6" t="b">
        <v>0</v>
      </c>
      <c r="H115" s="6" t="b">
        <v>0</v>
      </c>
      <c r="I115" s="6" t="b">
        <v>0</v>
      </c>
      <c r="J115" s="6" t="b">
        <v>0</v>
      </c>
      <c r="K115" s="6" t="b">
        <v>0</v>
      </c>
      <c r="L115" s="6" t="b">
        <v>0</v>
      </c>
      <c r="M115" s="6" t="b">
        <v>0</v>
      </c>
      <c r="N115" s="6" t="b">
        <v>0</v>
      </c>
      <c r="O115" s="6" t="b">
        <v>0</v>
      </c>
      <c r="P115" s="6" t="b">
        <v>0</v>
      </c>
      <c r="Q115" s="6" t="s">
        <v>832</v>
      </c>
    </row>
    <row r="116" spans="1:17" x14ac:dyDescent="0.2">
      <c r="A116" s="2">
        <v>207</v>
      </c>
      <c r="B116" s="6" t="s">
        <v>834</v>
      </c>
      <c r="C116" s="97" t="s">
        <v>5529</v>
      </c>
      <c r="D116" s="6" t="s">
        <v>835</v>
      </c>
      <c r="E116" s="6" t="b">
        <v>0</v>
      </c>
      <c r="F116" s="6" t="b">
        <v>0</v>
      </c>
      <c r="G116" s="6" t="b">
        <v>0</v>
      </c>
      <c r="H116" s="6" t="b">
        <v>0</v>
      </c>
      <c r="I116" s="6" t="b">
        <v>0</v>
      </c>
      <c r="J116" s="6" t="b">
        <v>0</v>
      </c>
      <c r="K116" s="6" t="b">
        <v>0</v>
      </c>
      <c r="L116" s="6" t="b">
        <v>0</v>
      </c>
      <c r="M116" s="6" t="b">
        <v>0</v>
      </c>
      <c r="N116" s="6" t="b">
        <v>0</v>
      </c>
      <c r="O116" s="6" t="b">
        <v>0</v>
      </c>
      <c r="P116" s="6" t="b">
        <v>0</v>
      </c>
      <c r="Q116" s="6" t="s">
        <v>104</v>
      </c>
    </row>
    <row r="117" spans="1:17" x14ac:dyDescent="0.2">
      <c r="A117" s="2">
        <v>208</v>
      </c>
      <c r="B117" s="6" t="s">
        <v>836</v>
      </c>
      <c r="C117" s="97" t="s">
        <v>5529</v>
      </c>
      <c r="D117" s="6" t="s">
        <v>837</v>
      </c>
      <c r="E117" s="6" t="b">
        <v>0</v>
      </c>
      <c r="F117" s="6" t="b">
        <v>0</v>
      </c>
      <c r="G117" s="6" t="b">
        <v>0</v>
      </c>
      <c r="H117" s="6" t="b">
        <v>0</v>
      </c>
      <c r="I117" s="6" t="b">
        <v>0</v>
      </c>
      <c r="J117" s="6" t="b">
        <v>0</v>
      </c>
      <c r="K117" s="6" t="b">
        <v>0</v>
      </c>
      <c r="L117" s="6" t="b">
        <v>0</v>
      </c>
      <c r="M117" s="6" t="b">
        <v>0</v>
      </c>
      <c r="N117" s="6" t="b">
        <v>0</v>
      </c>
      <c r="O117" s="6" t="b">
        <v>0</v>
      </c>
      <c r="P117" s="6" t="b">
        <v>0</v>
      </c>
      <c r="Q117" s="6" t="s">
        <v>838</v>
      </c>
    </row>
    <row r="118" spans="1:17" x14ac:dyDescent="0.2">
      <c r="A118" s="2">
        <v>209</v>
      </c>
      <c r="B118" s="6" t="s">
        <v>839</v>
      </c>
      <c r="C118" s="97" t="s">
        <v>5529</v>
      </c>
      <c r="D118" s="6" t="s">
        <v>840</v>
      </c>
      <c r="E118" s="6" t="b">
        <v>0</v>
      </c>
      <c r="F118" s="6" t="b">
        <v>0</v>
      </c>
      <c r="G118" s="6" t="b">
        <v>0</v>
      </c>
      <c r="H118" s="6" t="b">
        <v>0</v>
      </c>
      <c r="I118" s="6" t="b">
        <v>0</v>
      </c>
      <c r="J118" s="6" t="b">
        <v>0</v>
      </c>
      <c r="K118" s="6" t="b">
        <v>0</v>
      </c>
      <c r="L118" s="6" t="b">
        <v>1</v>
      </c>
      <c r="M118" s="6" t="b">
        <v>0</v>
      </c>
      <c r="N118" s="6" t="b">
        <v>0</v>
      </c>
      <c r="O118" s="6" t="b">
        <v>0</v>
      </c>
      <c r="P118" s="6" t="b">
        <v>0</v>
      </c>
      <c r="Q118" s="6" t="s">
        <v>841</v>
      </c>
    </row>
    <row r="119" spans="1:17" x14ac:dyDescent="0.2">
      <c r="A119" s="2">
        <v>210</v>
      </c>
      <c r="B119" s="6" t="s">
        <v>842</v>
      </c>
      <c r="C119" s="97" t="s">
        <v>5529</v>
      </c>
      <c r="D119" s="6" t="s">
        <v>843</v>
      </c>
      <c r="E119" s="6" t="b">
        <v>0</v>
      </c>
      <c r="F119" s="6" t="b">
        <v>0</v>
      </c>
      <c r="G119" s="6" t="b">
        <v>0</v>
      </c>
      <c r="H119" s="6" t="b">
        <v>0</v>
      </c>
      <c r="I119" s="6" t="b">
        <v>0</v>
      </c>
      <c r="J119" s="6" t="b">
        <v>0</v>
      </c>
      <c r="K119" s="6" t="b">
        <v>0</v>
      </c>
      <c r="L119" s="6" t="b">
        <v>0</v>
      </c>
      <c r="M119" s="6" t="b">
        <v>0</v>
      </c>
      <c r="N119" s="6" t="b">
        <v>0</v>
      </c>
      <c r="O119" s="6" t="b">
        <v>0</v>
      </c>
      <c r="P119" s="6" t="b">
        <v>0</v>
      </c>
      <c r="Q119" s="6" t="s">
        <v>844</v>
      </c>
    </row>
    <row r="120" spans="1:17" x14ac:dyDescent="0.2">
      <c r="A120" s="2">
        <v>212</v>
      </c>
      <c r="B120" s="6" t="s">
        <v>850</v>
      </c>
      <c r="C120" s="97" t="s">
        <v>5529</v>
      </c>
      <c r="D120" s="6" t="s">
        <v>851</v>
      </c>
      <c r="E120" s="6" t="b">
        <v>0</v>
      </c>
      <c r="F120" s="6" t="b">
        <v>0</v>
      </c>
      <c r="G120" s="6" t="b">
        <v>0</v>
      </c>
      <c r="H120" s="6" t="b">
        <v>0</v>
      </c>
      <c r="I120" s="6" t="b">
        <v>0</v>
      </c>
      <c r="J120" s="6" t="b">
        <v>0</v>
      </c>
      <c r="K120" s="6" t="b">
        <v>0</v>
      </c>
      <c r="L120" s="6" t="b">
        <v>0</v>
      </c>
      <c r="M120" s="6" t="b">
        <v>0</v>
      </c>
      <c r="N120" s="6" t="b">
        <v>0</v>
      </c>
      <c r="O120" s="6" t="b">
        <v>0</v>
      </c>
      <c r="P120" s="6" t="b">
        <v>0</v>
      </c>
      <c r="Q120" s="6" t="s">
        <v>852</v>
      </c>
    </row>
    <row r="121" spans="1:17" x14ac:dyDescent="0.2">
      <c r="A121" s="2">
        <v>214</v>
      </c>
      <c r="B121" s="6" t="s">
        <v>857</v>
      </c>
      <c r="C121" s="97" t="s">
        <v>5529</v>
      </c>
      <c r="D121" s="6" t="s">
        <v>858</v>
      </c>
      <c r="E121" s="6" t="b">
        <v>0</v>
      </c>
      <c r="F121" s="6" t="b">
        <v>0</v>
      </c>
      <c r="G121" s="6" t="b">
        <v>1</v>
      </c>
      <c r="H121" s="6" t="b">
        <v>0</v>
      </c>
      <c r="I121" s="6" t="b">
        <v>0</v>
      </c>
      <c r="J121" s="6" t="b">
        <v>0</v>
      </c>
      <c r="K121" s="6" t="b">
        <v>0</v>
      </c>
      <c r="L121" s="6" t="b">
        <v>0</v>
      </c>
      <c r="M121" s="6" t="b">
        <v>0</v>
      </c>
      <c r="N121" s="6" t="b">
        <v>0</v>
      </c>
      <c r="O121" s="6" t="b">
        <v>0</v>
      </c>
      <c r="P121" s="6" t="b">
        <v>0</v>
      </c>
      <c r="Q121" s="6" t="s">
        <v>859</v>
      </c>
    </row>
    <row r="122" spans="1:17" x14ac:dyDescent="0.2">
      <c r="A122" s="2">
        <v>218</v>
      </c>
      <c r="B122" s="6" t="s">
        <v>871</v>
      </c>
      <c r="C122" s="97" t="s">
        <v>5529</v>
      </c>
      <c r="D122" s="6" t="s">
        <v>872</v>
      </c>
      <c r="E122" s="6" t="b">
        <v>0</v>
      </c>
      <c r="F122" s="6" t="b">
        <v>0</v>
      </c>
      <c r="G122" s="6" t="b">
        <v>0</v>
      </c>
      <c r="H122" s="6" t="b">
        <v>0</v>
      </c>
      <c r="I122" s="6" t="b">
        <v>0</v>
      </c>
      <c r="J122" s="6" t="b">
        <v>0</v>
      </c>
      <c r="K122" s="6" t="b">
        <v>0</v>
      </c>
      <c r="L122" s="6" t="b">
        <v>0</v>
      </c>
      <c r="M122" s="6" t="b">
        <v>0</v>
      </c>
      <c r="N122" s="6" t="b">
        <v>0</v>
      </c>
      <c r="O122" s="6" t="b">
        <v>0</v>
      </c>
      <c r="P122" s="6" t="b">
        <v>0</v>
      </c>
      <c r="Q122" s="6" t="s">
        <v>873</v>
      </c>
    </row>
    <row r="123" spans="1:17" x14ac:dyDescent="0.2">
      <c r="A123" s="2">
        <v>220</v>
      </c>
      <c r="B123" s="6" t="s">
        <v>876</v>
      </c>
      <c r="C123" s="97" t="s">
        <v>5529</v>
      </c>
      <c r="D123" s="6" t="s">
        <v>877</v>
      </c>
      <c r="E123" s="6" t="b">
        <v>0</v>
      </c>
      <c r="F123" s="6" t="b">
        <v>0</v>
      </c>
      <c r="G123" s="6" t="b">
        <v>0</v>
      </c>
      <c r="H123" s="6" t="b">
        <v>0</v>
      </c>
      <c r="I123" s="6" t="b">
        <v>0</v>
      </c>
      <c r="J123" s="6" t="b">
        <v>0</v>
      </c>
      <c r="K123" s="6" t="b">
        <v>0</v>
      </c>
      <c r="L123" s="6" t="b">
        <v>0</v>
      </c>
      <c r="M123" s="6" t="b">
        <v>0</v>
      </c>
      <c r="N123" s="6" t="b">
        <v>0</v>
      </c>
      <c r="O123" s="6" t="b">
        <v>0</v>
      </c>
      <c r="P123" s="6" t="b">
        <v>0</v>
      </c>
      <c r="Q123" s="6" t="s">
        <v>878</v>
      </c>
    </row>
    <row r="124" spans="1:17" x14ac:dyDescent="0.2">
      <c r="A124" s="2">
        <v>222</v>
      </c>
      <c r="B124" s="6" t="s">
        <v>883</v>
      </c>
      <c r="C124" s="97" t="s">
        <v>5529</v>
      </c>
      <c r="D124" s="6" t="s">
        <v>60</v>
      </c>
      <c r="E124" s="6" t="b">
        <v>0</v>
      </c>
      <c r="F124" s="6" t="b">
        <v>0</v>
      </c>
      <c r="G124" s="6" t="b">
        <v>0</v>
      </c>
      <c r="H124" s="6" t="b">
        <v>0</v>
      </c>
      <c r="I124" s="6" t="b">
        <v>0</v>
      </c>
      <c r="J124" s="6" t="b">
        <v>0</v>
      </c>
      <c r="K124" s="6" t="b">
        <v>0</v>
      </c>
      <c r="L124" s="6" t="b">
        <v>0</v>
      </c>
      <c r="M124" s="6" t="b">
        <v>0</v>
      </c>
      <c r="N124" s="6" t="b">
        <v>0</v>
      </c>
      <c r="O124" s="6" t="b">
        <v>0</v>
      </c>
      <c r="P124" s="6" t="b">
        <v>0</v>
      </c>
      <c r="Q124" s="6" t="s">
        <v>884</v>
      </c>
    </row>
    <row r="125" spans="1:17" x14ac:dyDescent="0.2">
      <c r="A125" s="2">
        <v>225</v>
      </c>
      <c r="B125" s="6" t="s">
        <v>893</v>
      </c>
      <c r="C125" s="97" t="s">
        <v>5529</v>
      </c>
      <c r="D125" s="6" t="s">
        <v>894</v>
      </c>
      <c r="E125" s="6" t="b">
        <v>0</v>
      </c>
      <c r="F125" s="6" t="b">
        <v>0</v>
      </c>
      <c r="G125" s="6" t="b">
        <v>0</v>
      </c>
      <c r="H125" s="6" t="b">
        <v>0</v>
      </c>
      <c r="I125" s="6" t="b">
        <v>0</v>
      </c>
      <c r="J125" s="6" t="b">
        <v>0</v>
      </c>
      <c r="K125" s="6" t="b">
        <v>0</v>
      </c>
      <c r="L125" s="6" t="b">
        <v>0</v>
      </c>
      <c r="M125" s="6" t="b">
        <v>0</v>
      </c>
      <c r="N125" s="6" t="b">
        <v>0</v>
      </c>
      <c r="O125" s="6" t="b">
        <v>0</v>
      </c>
      <c r="P125" s="6" t="b">
        <v>0</v>
      </c>
      <c r="Q125" s="6" t="s">
        <v>895</v>
      </c>
    </row>
    <row r="126" spans="1:17" x14ac:dyDescent="0.2">
      <c r="A126" s="2">
        <v>227</v>
      </c>
      <c r="B126" s="6" t="s">
        <v>905</v>
      </c>
      <c r="C126" s="97" t="s">
        <v>5529</v>
      </c>
      <c r="D126" s="6" t="s">
        <v>906</v>
      </c>
      <c r="E126" s="6" t="b">
        <v>0</v>
      </c>
      <c r="F126" s="6" t="b">
        <v>0</v>
      </c>
      <c r="G126" s="6" t="b">
        <v>0</v>
      </c>
      <c r="H126" s="6" t="b">
        <v>0</v>
      </c>
      <c r="I126" s="6" t="b">
        <v>0</v>
      </c>
      <c r="J126" s="6" t="b">
        <v>0</v>
      </c>
      <c r="K126" s="6" t="b">
        <v>1</v>
      </c>
      <c r="L126" s="6" t="b">
        <v>1</v>
      </c>
      <c r="M126" s="6" t="b">
        <v>0</v>
      </c>
      <c r="N126" s="6" t="b">
        <v>0</v>
      </c>
      <c r="O126" s="6" t="b">
        <v>0</v>
      </c>
      <c r="P126" s="6" t="b">
        <v>0</v>
      </c>
      <c r="Q126" s="6" t="s">
        <v>907</v>
      </c>
    </row>
    <row r="127" spans="1:17" x14ac:dyDescent="0.2">
      <c r="A127" s="2">
        <v>234</v>
      </c>
      <c r="B127" s="6" t="s">
        <v>917</v>
      </c>
      <c r="C127" s="97" t="s">
        <v>5529</v>
      </c>
      <c r="D127" s="6" t="s">
        <v>918</v>
      </c>
      <c r="E127" s="6" t="b">
        <v>0</v>
      </c>
      <c r="F127" s="6" t="b">
        <v>0</v>
      </c>
      <c r="G127" s="6" t="b">
        <v>0</v>
      </c>
      <c r="H127" s="6" t="b">
        <v>0</v>
      </c>
      <c r="I127" s="6" t="b">
        <v>0</v>
      </c>
      <c r="J127" s="6" t="b">
        <v>0</v>
      </c>
      <c r="K127" s="6" t="b">
        <v>0</v>
      </c>
      <c r="L127" s="6" t="b">
        <v>0</v>
      </c>
      <c r="M127" s="6" t="b">
        <v>0</v>
      </c>
      <c r="N127" s="6" t="b">
        <v>0</v>
      </c>
      <c r="O127" s="6" t="b">
        <v>0</v>
      </c>
      <c r="P127" s="6" t="b">
        <v>0</v>
      </c>
      <c r="Q127" s="6" t="s">
        <v>919</v>
      </c>
    </row>
    <row r="128" spans="1:17" x14ac:dyDescent="0.2">
      <c r="A128" s="2">
        <v>235</v>
      </c>
      <c r="B128" s="6" t="s">
        <v>920</v>
      </c>
      <c r="C128" s="97" t="s">
        <v>5529</v>
      </c>
      <c r="D128" s="6" t="s">
        <v>921</v>
      </c>
      <c r="E128" s="6" t="b">
        <v>0</v>
      </c>
      <c r="F128" s="6" t="b">
        <v>0</v>
      </c>
      <c r="G128" s="6" t="b">
        <v>0</v>
      </c>
      <c r="H128" s="6" t="b">
        <v>0</v>
      </c>
      <c r="I128" s="6" t="b">
        <v>0</v>
      </c>
      <c r="J128" s="6" t="b">
        <v>0</v>
      </c>
      <c r="K128" s="6" t="b">
        <v>0</v>
      </c>
      <c r="L128" s="6" t="b">
        <v>0</v>
      </c>
      <c r="M128" s="6" t="b">
        <v>0</v>
      </c>
      <c r="N128" s="6" t="b">
        <v>0</v>
      </c>
      <c r="O128" s="6" t="b">
        <v>0</v>
      </c>
      <c r="P128" s="6" t="b">
        <v>0</v>
      </c>
      <c r="Q128" s="6" t="s">
        <v>922</v>
      </c>
    </row>
    <row r="129" spans="1:17" x14ac:dyDescent="0.2">
      <c r="A129" s="2">
        <v>237</v>
      </c>
      <c r="B129" s="6" t="s">
        <v>929</v>
      </c>
      <c r="C129" s="97" t="s">
        <v>5529</v>
      </c>
      <c r="D129" s="6" t="s">
        <v>930</v>
      </c>
      <c r="E129" s="6" t="b">
        <v>0</v>
      </c>
      <c r="F129" s="6" t="b">
        <v>0</v>
      </c>
      <c r="G129" s="6" t="b">
        <v>0</v>
      </c>
      <c r="H129" s="6" t="b">
        <v>0</v>
      </c>
      <c r="I129" s="6" t="b">
        <v>0</v>
      </c>
      <c r="J129" s="6" t="b">
        <v>0</v>
      </c>
      <c r="K129" s="6" t="b">
        <v>0</v>
      </c>
      <c r="L129" s="6" t="b">
        <v>0</v>
      </c>
      <c r="M129" s="6" t="b">
        <v>0</v>
      </c>
      <c r="N129" s="6" t="b">
        <v>0</v>
      </c>
      <c r="O129" s="6" t="b">
        <v>0</v>
      </c>
      <c r="P129" s="6" t="b">
        <v>0</v>
      </c>
      <c r="Q129" s="6" t="s">
        <v>931</v>
      </c>
    </row>
    <row r="130" spans="1:17" x14ac:dyDescent="0.2">
      <c r="A130" s="2">
        <v>238</v>
      </c>
      <c r="B130" s="6" t="s">
        <v>932</v>
      </c>
      <c r="C130" s="97" t="s">
        <v>5529</v>
      </c>
      <c r="D130" s="6" t="s">
        <v>933</v>
      </c>
      <c r="E130" s="6" t="b">
        <v>0</v>
      </c>
      <c r="F130" s="6" t="b">
        <v>0</v>
      </c>
      <c r="G130" s="6" t="b">
        <v>1</v>
      </c>
      <c r="H130" s="6" t="b">
        <v>0</v>
      </c>
      <c r="I130" s="6" t="b">
        <v>0</v>
      </c>
      <c r="J130" s="6" t="b">
        <v>0</v>
      </c>
      <c r="K130" s="6" t="b">
        <v>0</v>
      </c>
      <c r="L130" s="6" t="b">
        <v>0</v>
      </c>
      <c r="M130" s="6" t="b">
        <v>0</v>
      </c>
      <c r="N130" s="6" t="b">
        <v>0</v>
      </c>
      <c r="O130" s="6" t="b">
        <v>0</v>
      </c>
      <c r="P130" s="6" t="b">
        <v>0</v>
      </c>
      <c r="Q130" s="6" t="s">
        <v>60</v>
      </c>
    </row>
    <row r="131" spans="1:17" x14ac:dyDescent="0.2">
      <c r="A131" s="2">
        <v>239</v>
      </c>
      <c r="B131" s="6" t="s">
        <v>936</v>
      </c>
      <c r="C131" s="97" t="s">
        <v>5529</v>
      </c>
      <c r="D131" s="6" t="s">
        <v>937</v>
      </c>
      <c r="E131" s="6" t="b">
        <v>0</v>
      </c>
      <c r="F131" s="6" t="b">
        <v>0</v>
      </c>
      <c r="G131" s="6" t="b">
        <v>0</v>
      </c>
      <c r="H131" s="6" t="b">
        <v>0</v>
      </c>
      <c r="I131" s="6" t="b">
        <v>0</v>
      </c>
      <c r="J131" s="6" t="b">
        <v>0</v>
      </c>
      <c r="K131" s="6" t="b">
        <v>0</v>
      </c>
      <c r="L131" s="6" t="b">
        <v>0</v>
      </c>
      <c r="M131" s="6" t="b">
        <v>0</v>
      </c>
      <c r="N131" s="6" t="b">
        <v>0</v>
      </c>
      <c r="O131" s="6" t="b">
        <v>0</v>
      </c>
      <c r="P131" s="6" t="b">
        <v>0</v>
      </c>
      <c r="Q131" s="6" t="s">
        <v>938</v>
      </c>
    </row>
    <row r="132" spans="1:17" x14ac:dyDescent="0.2">
      <c r="A132" s="2">
        <v>241</v>
      </c>
      <c r="B132" s="6" t="s">
        <v>942</v>
      </c>
      <c r="C132" s="97" t="s">
        <v>5529</v>
      </c>
      <c r="D132" s="6" t="s">
        <v>943</v>
      </c>
      <c r="E132" s="6" t="b">
        <v>0</v>
      </c>
      <c r="F132" s="6" t="b">
        <v>0</v>
      </c>
      <c r="G132" s="6" t="b">
        <v>0</v>
      </c>
      <c r="H132" s="6" t="b">
        <v>0</v>
      </c>
      <c r="I132" s="6" t="b">
        <v>0</v>
      </c>
      <c r="J132" s="6" t="b">
        <v>0</v>
      </c>
      <c r="K132" s="6" t="b">
        <v>0</v>
      </c>
      <c r="L132" s="6" t="b">
        <v>0</v>
      </c>
      <c r="M132" s="6" t="b">
        <v>0</v>
      </c>
      <c r="N132" s="6" t="b">
        <v>0</v>
      </c>
      <c r="O132" s="6" t="b">
        <v>0</v>
      </c>
      <c r="P132" s="6" t="b">
        <v>0</v>
      </c>
      <c r="Q132" s="6" t="s">
        <v>944</v>
      </c>
    </row>
    <row r="133" spans="1:17" x14ac:dyDescent="0.2">
      <c r="A133" s="2">
        <v>242</v>
      </c>
      <c r="B133" s="6" t="s">
        <v>946</v>
      </c>
      <c r="C133" s="97" t="s">
        <v>5529</v>
      </c>
      <c r="D133" s="6" t="s">
        <v>947</v>
      </c>
      <c r="E133" s="6" t="b">
        <v>0</v>
      </c>
      <c r="F133" s="6" t="b">
        <v>0</v>
      </c>
      <c r="G133" s="6" t="b">
        <v>1</v>
      </c>
      <c r="H133" s="6" t="b">
        <v>0</v>
      </c>
      <c r="I133" s="6" t="b">
        <v>0</v>
      </c>
      <c r="J133" s="6" t="b">
        <v>0</v>
      </c>
      <c r="K133" s="6" t="b">
        <v>0</v>
      </c>
      <c r="L133" s="6" t="b">
        <v>0</v>
      </c>
      <c r="M133" s="6" t="b">
        <v>0</v>
      </c>
      <c r="N133" s="6" t="b">
        <v>0</v>
      </c>
      <c r="O133" s="6" t="b">
        <v>0</v>
      </c>
      <c r="P133" s="6" t="b">
        <v>0</v>
      </c>
      <c r="Q133" s="6" t="s">
        <v>948</v>
      </c>
    </row>
    <row r="134" spans="1:17" x14ac:dyDescent="0.2">
      <c r="A134" s="2">
        <v>246</v>
      </c>
      <c r="B134" s="6" t="s">
        <v>957</v>
      </c>
      <c r="C134" s="97" t="s">
        <v>5529</v>
      </c>
      <c r="D134" s="6" t="s">
        <v>958</v>
      </c>
      <c r="E134" s="6" t="b">
        <v>0</v>
      </c>
      <c r="F134" s="6" t="b">
        <v>0</v>
      </c>
      <c r="G134" s="6" t="b">
        <v>1</v>
      </c>
      <c r="H134" s="6" t="b">
        <v>0</v>
      </c>
      <c r="I134" s="6" t="b">
        <v>0</v>
      </c>
      <c r="J134" s="6" t="b">
        <v>1</v>
      </c>
      <c r="K134" s="6" t="b">
        <v>0</v>
      </c>
      <c r="L134" s="6" t="b">
        <v>0</v>
      </c>
      <c r="M134" s="6" t="b">
        <v>0</v>
      </c>
      <c r="N134" s="6" t="b">
        <v>0</v>
      </c>
      <c r="O134" s="6" t="b">
        <v>0</v>
      </c>
      <c r="P134" s="6" t="b">
        <v>0</v>
      </c>
      <c r="Q134" s="6" t="s">
        <v>959</v>
      </c>
    </row>
    <row r="135" spans="1:17" x14ac:dyDescent="0.2">
      <c r="A135" s="2">
        <v>248</v>
      </c>
      <c r="B135" s="6" t="s">
        <v>963</v>
      </c>
      <c r="C135" s="97" t="s">
        <v>5529</v>
      </c>
      <c r="D135" s="6" t="s">
        <v>964</v>
      </c>
      <c r="E135" s="6" t="b">
        <v>0</v>
      </c>
      <c r="F135" s="6" t="b">
        <v>0</v>
      </c>
      <c r="G135" s="6" t="b">
        <v>0</v>
      </c>
      <c r="H135" s="6" t="b">
        <v>0</v>
      </c>
      <c r="I135" s="6" t="b">
        <v>0</v>
      </c>
      <c r="J135" s="6" t="b">
        <v>0</v>
      </c>
      <c r="K135" s="6" t="b">
        <v>0</v>
      </c>
      <c r="L135" s="6" t="b">
        <v>0</v>
      </c>
      <c r="M135" s="6" t="b">
        <v>0</v>
      </c>
      <c r="N135" s="6" t="b">
        <v>0</v>
      </c>
      <c r="O135" s="6" t="b">
        <v>0</v>
      </c>
      <c r="P135" s="6" t="b">
        <v>0</v>
      </c>
      <c r="Q135" s="6" t="s">
        <v>965</v>
      </c>
    </row>
    <row r="136" spans="1:17" x14ac:dyDescent="0.2">
      <c r="A136" s="2">
        <v>249</v>
      </c>
      <c r="B136" s="6" t="s">
        <v>966</v>
      </c>
      <c r="C136" s="97" t="s">
        <v>5529</v>
      </c>
      <c r="D136" s="6" t="s">
        <v>967</v>
      </c>
      <c r="E136" s="6" t="b">
        <v>0</v>
      </c>
      <c r="F136" s="6" t="b">
        <v>0</v>
      </c>
      <c r="G136" s="6" t="b">
        <v>1</v>
      </c>
      <c r="H136" s="6" t="b">
        <v>0</v>
      </c>
      <c r="I136" s="6" t="b">
        <v>0</v>
      </c>
      <c r="J136" s="6" t="b">
        <v>0</v>
      </c>
      <c r="K136" s="6" t="b">
        <v>0</v>
      </c>
      <c r="L136" s="6" t="b">
        <v>0</v>
      </c>
      <c r="M136" s="6" t="b">
        <v>0</v>
      </c>
      <c r="N136" s="6" t="b">
        <v>0</v>
      </c>
      <c r="O136" s="6" t="b">
        <v>0</v>
      </c>
      <c r="P136" s="6" t="b">
        <v>0</v>
      </c>
      <c r="Q136" s="6" t="s">
        <v>968</v>
      </c>
    </row>
    <row r="137" spans="1:17" x14ac:dyDescent="0.2">
      <c r="A137" s="2">
        <v>250</v>
      </c>
      <c r="B137" s="6" t="s">
        <v>969</v>
      </c>
      <c r="C137" s="97" t="s">
        <v>5529</v>
      </c>
      <c r="D137" s="6" t="s">
        <v>970</v>
      </c>
      <c r="E137" s="6" t="b">
        <v>1</v>
      </c>
      <c r="F137" s="6" t="b">
        <v>0</v>
      </c>
      <c r="G137" s="6" t="b">
        <v>1</v>
      </c>
      <c r="H137" s="6" t="b">
        <v>0</v>
      </c>
      <c r="I137" s="6" t="b">
        <v>0</v>
      </c>
      <c r="J137" s="6" t="b">
        <v>0</v>
      </c>
      <c r="K137" s="6" t="b">
        <v>0</v>
      </c>
      <c r="L137" s="6" t="b">
        <v>1</v>
      </c>
      <c r="M137" s="6" t="b">
        <v>0</v>
      </c>
      <c r="N137" s="6" t="b">
        <v>0</v>
      </c>
      <c r="O137" s="6" t="b">
        <v>0</v>
      </c>
      <c r="P137" s="6" t="b">
        <v>0</v>
      </c>
      <c r="Q137" s="6" t="s">
        <v>971</v>
      </c>
    </row>
    <row r="138" spans="1:17" x14ac:dyDescent="0.2">
      <c r="A138" s="2">
        <v>251</v>
      </c>
      <c r="B138" s="6" t="s">
        <v>972</v>
      </c>
      <c r="C138" s="97" t="s">
        <v>5529</v>
      </c>
      <c r="D138" s="6" t="s">
        <v>973</v>
      </c>
      <c r="E138" s="6" t="b">
        <v>0</v>
      </c>
      <c r="F138" s="6" t="b">
        <v>0</v>
      </c>
      <c r="G138" s="6" t="b">
        <v>0</v>
      </c>
      <c r="H138" s="6" t="b">
        <v>0</v>
      </c>
      <c r="I138" s="6" t="b">
        <v>0</v>
      </c>
      <c r="J138" s="6" t="b">
        <v>0</v>
      </c>
      <c r="K138" s="6" t="b">
        <v>0</v>
      </c>
      <c r="L138" s="6" t="b">
        <v>0</v>
      </c>
      <c r="M138" s="6" t="b">
        <v>0</v>
      </c>
      <c r="N138" s="6" t="b">
        <v>0</v>
      </c>
      <c r="O138" s="6" t="b">
        <v>0</v>
      </c>
      <c r="P138" s="6" t="b">
        <v>0</v>
      </c>
      <c r="Q138" s="6" t="s">
        <v>974</v>
      </c>
    </row>
    <row r="139" spans="1:17" x14ac:dyDescent="0.2">
      <c r="A139" s="2">
        <v>254</v>
      </c>
      <c r="B139" s="6" t="s">
        <v>978</v>
      </c>
      <c r="C139" s="97" t="s">
        <v>5529</v>
      </c>
      <c r="D139" s="6" t="s">
        <v>979</v>
      </c>
      <c r="E139" s="6" t="b">
        <v>0</v>
      </c>
      <c r="F139" s="6" t="b">
        <v>0</v>
      </c>
      <c r="G139" s="6" t="b">
        <v>0</v>
      </c>
      <c r="H139" s="6" t="b">
        <v>1</v>
      </c>
      <c r="I139" s="6" t="b">
        <v>0</v>
      </c>
      <c r="J139" s="6" t="b">
        <v>0</v>
      </c>
      <c r="K139" s="6" t="b">
        <v>0</v>
      </c>
      <c r="L139" s="6" t="b">
        <v>0</v>
      </c>
      <c r="M139" s="6" t="b">
        <v>0</v>
      </c>
      <c r="N139" s="6" t="b">
        <v>0</v>
      </c>
      <c r="O139" s="6" t="b">
        <v>0</v>
      </c>
      <c r="P139" s="6" t="b">
        <v>0</v>
      </c>
      <c r="Q139" s="6" t="s">
        <v>980</v>
      </c>
    </row>
    <row r="140" spans="1:17" x14ac:dyDescent="0.2">
      <c r="A140" s="2">
        <v>258</v>
      </c>
      <c r="B140" s="6" t="s">
        <v>989</v>
      </c>
      <c r="C140" s="97" t="s">
        <v>5529</v>
      </c>
      <c r="D140" s="6" t="s">
        <v>990</v>
      </c>
      <c r="E140" s="6" t="b">
        <v>0</v>
      </c>
      <c r="F140" s="6" t="b">
        <v>0</v>
      </c>
      <c r="G140" s="6" t="b">
        <v>0</v>
      </c>
      <c r="H140" s="6" t="b">
        <v>0</v>
      </c>
      <c r="I140" s="6" t="b">
        <v>0</v>
      </c>
      <c r="J140" s="6" t="b">
        <v>0</v>
      </c>
      <c r="K140" s="6" t="b">
        <v>0</v>
      </c>
      <c r="L140" s="6" t="b">
        <v>0</v>
      </c>
      <c r="M140" s="6" t="b">
        <v>0</v>
      </c>
      <c r="N140" s="6" t="b">
        <v>0</v>
      </c>
      <c r="O140" s="6" t="b">
        <v>0</v>
      </c>
      <c r="P140" s="6" t="b">
        <v>0</v>
      </c>
      <c r="Q140" s="6" t="s">
        <v>991</v>
      </c>
    </row>
    <row r="141" spans="1:17" x14ac:dyDescent="0.2">
      <c r="A141" s="2">
        <v>261</v>
      </c>
      <c r="B141" s="6" t="s">
        <v>997</v>
      </c>
      <c r="C141" s="97" t="s">
        <v>5529</v>
      </c>
      <c r="D141" s="6" t="s">
        <v>998</v>
      </c>
      <c r="E141" s="6" t="b">
        <v>0</v>
      </c>
      <c r="F141" s="6" t="b">
        <v>0</v>
      </c>
      <c r="G141" s="6" t="b">
        <v>1</v>
      </c>
      <c r="H141" s="6" t="b">
        <v>0</v>
      </c>
      <c r="I141" s="6" t="b">
        <v>0</v>
      </c>
      <c r="J141" s="6" t="b">
        <v>0</v>
      </c>
      <c r="K141" s="6" t="b">
        <v>0</v>
      </c>
      <c r="L141" s="6" t="b">
        <v>0</v>
      </c>
      <c r="M141" s="6" t="b">
        <v>0</v>
      </c>
      <c r="N141" s="6" t="b">
        <v>0</v>
      </c>
      <c r="O141" s="6" t="b">
        <v>0</v>
      </c>
      <c r="P141" s="6" t="b">
        <v>0</v>
      </c>
      <c r="Q141" s="6" t="s">
        <v>999</v>
      </c>
    </row>
    <row r="142" spans="1:17" x14ac:dyDescent="0.2">
      <c r="A142" s="2">
        <v>265</v>
      </c>
      <c r="B142" s="6" t="s">
        <v>1011</v>
      </c>
      <c r="C142" s="97" t="s">
        <v>5529</v>
      </c>
      <c r="D142" s="6" t="s">
        <v>1012</v>
      </c>
      <c r="E142" s="6" t="b">
        <v>0</v>
      </c>
      <c r="F142" s="6" t="b">
        <v>0</v>
      </c>
      <c r="G142" s="6" t="b">
        <v>0</v>
      </c>
      <c r="H142" s="6" t="b">
        <v>0</v>
      </c>
      <c r="I142" s="6" t="b">
        <v>0</v>
      </c>
      <c r="J142" s="6" t="b">
        <v>0</v>
      </c>
      <c r="K142" s="6" t="b">
        <v>0</v>
      </c>
      <c r="L142" s="6" t="b">
        <v>0</v>
      </c>
      <c r="M142" s="6" t="b">
        <v>0</v>
      </c>
      <c r="N142" s="6" t="b">
        <v>0</v>
      </c>
      <c r="O142" s="6" t="b">
        <v>0</v>
      </c>
      <c r="P142" s="6" t="b">
        <v>0</v>
      </c>
      <c r="Q142" s="6" t="s">
        <v>1013</v>
      </c>
    </row>
    <row r="143" spans="1:17" x14ac:dyDescent="0.2">
      <c r="A143" s="2">
        <v>266</v>
      </c>
      <c r="B143" s="6" t="s">
        <v>1016</v>
      </c>
      <c r="C143" s="97" t="s">
        <v>5529</v>
      </c>
      <c r="D143" s="6" t="s">
        <v>1017</v>
      </c>
      <c r="E143" s="6" t="b">
        <v>0</v>
      </c>
      <c r="F143" s="6" t="b">
        <v>0</v>
      </c>
      <c r="G143" s="6" t="b">
        <v>0</v>
      </c>
      <c r="H143" s="6" t="b">
        <v>0</v>
      </c>
      <c r="I143" s="6" t="b">
        <v>0</v>
      </c>
      <c r="J143" s="6" t="b">
        <v>0</v>
      </c>
      <c r="K143" s="6" t="b">
        <v>0</v>
      </c>
      <c r="L143" s="6" t="b">
        <v>0</v>
      </c>
      <c r="M143" s="6" t="b">
        <v>0</v>
      </c>
      <c r="N143" s="6" t="b">
        <v>0</v>
      </c>
      <c r="O143" s="6" t="b">
        <v>0</v>
      </c>
      <c r="P143" s="6" t="b">
        <v>0</v>
      </c>
      <c r="Q143" s="6" t="s">
        <v>1018</v>
      </c>
    </row>
    <row r="144" spans="1:17" x14ac:dyDescent="0.2">
      <c r="A144" s="2">
        <v>267</v>
      </c>
      <c r="B144" s="6" t="s">
        <v>1021</v>
      </c>
      <c r="C144" s="97" t="s">
        <v>5529</v>
      </c>
      <c r="D144" s="6" t="s">
        <v>1022</v>
      </c>
      <c r="E144" s="6" t="b">
        <v>0</v>
      </c>
      <c r="F144" s="6" t="b">
        <v>0</v>
      </c>
      <c r="G144" s="6" t="b">
        <v>0</v>
      </c>
      <c r="H144" s="6" t="b">
        <v>0</v>
      </c>
      <c r="I144" s="6" t="b">
        <v>1</v>
      </c>
      <c r="J144" s="6" t="b">
        <v>0</v>
      </c>
      <c r="K144" s="6" t="b">
        <v>0</v>
      </c>
      <c r="L144" s="6" t="b">
        <v>1</v>
      </c>
      <c r="M144" s="6" t="b">
        <v>0</v>
      </c>
      <c r="N144" s="6" t="b">
        <v>0</v>
      </c>
      <c r="O144" s="6" t="b">
        <v>0</v>
      </c>
      <c r="P144" s="6" t="b">
        <v>0</v>
      </c>
      <c r="Q144" s="6" t="s">
        <v>1023</v>
      </c>
    </row>
    <row r="145" spans="1:17" x14ac:dyDescent="0.2">
      <c r="A145" s="2">
        <v>269</v>
      </c>
      <c r="B145" s="6" t="s">
        <v>1024</v>
      </c>
      <c r="C145" s="97" t="s">
        <v>5529</v>
      </c>
      <c r="D145" s="6" t="s">
        <v>1025</v>
      </c>
      <c r="E145" s="6" t="b">
        <v>1</v>
      </c>
      <c r="F145" s="6" t="b">
        <v>0</v>
      </c>
      <c r="G145" s="6" t="b">
        <v>0</v>
      </c>
      <c r="H145" s="6" t="b">
        <v>0</v>
      </c>
      <c r="I145" s="6" t="b">
        <v>0</v>
      </c>
      <c r="J145" s="6" t="b">
        <v>0</v>
      </c>
      <c r="K145" s="6" t="b">
        <v>0</v>
      </c>
      <c r="L145" s="6" t="b">
        <v>0</v>
      </c>
      <c r="M145" s="6" t="b">
        <v>0</v>
      </c>
      <c r="N145" s="6" t="b">
        <v>0</v>
      </c>
      <c r="O145" s="6" t="b">
        <v>0</v>
      </c>
      <c r="P145" s="6" t="b">
        <v>0</v>
      </c>
      <c r="Q145" s="6" t="s">
        <v>1026</v>
      </c>
    </row>
    <row r="146" spans="1:17" x14ac:dyDescent="0.2">
      <c r="A146" s="2">
        <v>271</v>
      </c>
      <c r="B146" s="6" t="s">
        <v>1029</v>
      </c>
      <c r="C146" s="97" t="s">
        <v>5529</v>
      </c>
      <c r="D146" s="6" t="s">
        <v>1030</v>
      </c>
      <c r="E146" s="6" t="b">
        <v>0</v>
      </c>
      <c r="F146" s="6" t="b">
        <v>0</v>
      </c>
      <c r="G146" s="6" t="b">
        <v>0</v>
      </c>
      <c r="H146" s="6" t="b">
        <v>0</v>
      </c>
      <c r="I146" s="6" t="b">
        <v>0</v>
      </c>
      <c r="J146" s="6" t="b">
        <v>0</v>
      </c>
      <c r="K146" s="6" t="b">
        <v>0</v>
      </c>
      <c r="L146" s="6" t="b">
        <v>0</v>
      </c>
      <c r="M146" s="6" t="b">
        <v>0</v>
      </c>
      <c r="N146" s="6" t="b">
        <v>0</v>
      </c>
      <c r="O146" s="6" t="b">
        <v>0</v>
      </c>
      <c r="P146" s="6" t="b">
        <v>0</v>
      </c>
      <c r="Q146" s="6" t="s">
        <v>1031</v>
      </c>
    </row>
    <row r="147" spans="1:17" x14ac:dyDescent="0.2">
      <c r="A147" s="2">
        <v>272</v>
      </c>
      <c r="B147" s="6" t="s">
        <v>1035</v>
      </c>
      <c r="C147" s="97" t="s">
        <v>5529</v>
      </c>
      <c r="D147" s="6" t="s">
        <v>1036</v>
      </c>
      <c r="E147" s="6" t="b">
        <v>0</v>
      </c>
      <c r="F147" s="6" t="b">
        <v>0</v>
      </c>
      <c r="G147" s="6" t="b">
        <v>0</v>
      </c>
      <c r="H147" s="6" t="b">
        <v>0</v>
      </c>
      <c r="I147" s="6" t="b">
        <v>0</v>
      </c>
      <c r="J147" s="6" t="b">
        <v>0</v>
      </c>
      <c r="K147" s="6" t="b">
        <v>0</v>
      </c>
      <c r="L147" s="6" t="b">
        <v>0</v>
      </c>
      <c r="M147" s="6" t="b">
        <v>0</v>
      </c>
      <c r="N147" s="6" t="b">
        <v>0</v>
      </c>
      <c r="O147" s="6" t="b">
        <v>0</v>
      </c>
      <c r="P147" s="6" t="b">
        <v>0</v>
      </c>
      <c r="Q147" s="6" t="s">
        <v>1037</v>
      </c>
    </row>
    <row r="148" spans="1:17" x14ac:dyDescent="0.2">
      <c r="A148" s="2">
        <v>277</v>
      </c>
      <c r="B148" s="6" t="s">
        <v>1055</v>
      </c>
      <c r="C148" s="97" t="s">
        <v>5529</v>
      </c>
      <c r="D148" s="6" t="s">
        <v>1056</v>
      </c>
      <c r="E148" s="6" t="b">
        <v>0</v>
      </c>
      <c r="F148" s="6" t="b">
        <v>0</v>
      </c>
      <c r="G148" s="6" t="b">
        <v>0</v>
      </c>
      <c r="H148" s="6" t="b">
        <v>0</v>
      </c>
      <c r="I148" s="6" t="b">
        <v>0</v>
      </c>
      <c r="J148" s="6" t="b">
        <v>0</v>
      </c>
      <c r="K148" s="6" t="b">
        <v>0</v>
      </c>
      <c r="L148" s="6" t="b">
        <v>0</v>
      </c>
      <c r="M148" s="6" t="b">
        <v>0</v>
      </c>
      <c r="N148" s="6" t="b">
        <v>0</v>
      </c>
      <c r="O148" s="6" t="b">
        <v>0</v>
      </c>
      <c r="P148" s="6" t="b">
        <v>0</v>
      </c>
      <c r="Q148" s="6" t="s">
        <v>1057</v>
      </c>
    </row>
    <row r="149" spans="1:17" x14ac:dyDescent="0.2">
      <c r="A149" s="2">
        <v>279</v>
      </c>
      <c r="B149" s="6" t="s">
        <v>1061</v>
      </c>
      <c r="C149" s="97" t="s">
        <v>5529</v>
      </c>
      <c r="D149" s="6" t="s">
        <v>1062</v>
      </c>
      <c r="E149" s="6" t="b">
        <v>1</v>
      </c>
      <c r="F149" s="6" t="b">
        <v>0</v>
      </c>
      <c r="G149" s="6" t="b">
        <v>0</v>
      </c>
      <c r="H149" s="6" t="b">
        <v>0</v>
      </c>
      <c r="I149" s="6" t="b">
        <v>0</v>
      </c>
      <c r="J149" s="6" t="b">
        <v>0</v>
      </c>
      <c r="K149" s="6" t="b">
        <v>0</v>
      </c>
      <c r="L149" s="6" t="b">
        <v>0</v>
      </c>
      <c r="M149" s="6" t="b">
        <v>0</v>
      </c>
      <c r="N149" s="6" t="b">
        <v>0</v>
      </c>
      <c r="O149" s="6" t="b">
        <v>0</v>
      </c>
      <c r="P149" s="6" t="b">
        <v>0</v>
      </c>
      <c r="Q149" s="6" t="s">
        <v>1063</v>
      </c>
    </row>
    <row r="150" spans="1:17" x14ac:dyDescent="0.2">
      <c r="A150" s="2">
        <v>281</v>
      </c>
      <c r="B150" s="6" t="s">
        <v>1067</v>
      </c>
      <c r="C150" s="97" t="s">
        <v>5529</v>
      </c>
      <c r="D150" s="6" t="s">
        <v>1068</v>
      </c>
      <c r="E150" s="6" t="b">
        <v>1</v>
      </c>
      <c r="F150" s="6" t="b">
        <v>0</v>
      </c>
      <c r="G150" s="6" t="b">
        <v>0</v>
      </c>
      <c r="H150" s="6" t="b">
        <v>0</v>
      </c>
      <c r="I150" s="6" t="b">
        <v>0</v>
      </c>
      <c r="J150" s="6" t="b">
        <v>0</v>
      </c>
      <c r="K150" s="6" t="b">
        <v>0</v>
      </c>
      <c r="L150" s="6" t="b">
        <v>0</v>
      </c>
      <c r="M150" s="6" t="b">
        <v>0</v>
      </c>
      <c r="N150" s="6" t="b">
        <v>0</v>
      </c>
      <c r="O150" s="6" t="b">
        <v>0</v>
      </c>
      <c r="P150" s="6" t="b">
        <v>0</v>
      </c>
      <c r="Q150" s="6" t="s">
        <v>1069</v>
      </c>
    </row>
    <row r="151" spans="1:17" x14ac:dyDescent="0.2">
      <c r="A151" s="2">
        <v>282</v>
      </c>
      <c r="B151" s="6" t="s">
        <v>1070</v>
      </c>
      <c r="C151" s="97" t="s">
        <v>5529</v>
      </c>
      <c r="D151" s="6" t="s">
        <v>1071</v>
      </c>
      <c r="E151" s="6" t="b">
        <v>0</v>
      </c>
      <c r="F151" s="6" t="b">
        <v>0</v>
      </c>
      <c r="G151" s="6" t="b">
        <v>0</v>
      </c>
      <c r="H151" s="6" t="b">
        <v>0</v>
      </c>
      <c r="I151" s="6" t="b">
        <v>0</v>
      </c>
      <c r="J151" s="6" t="b">
        <v>0</v>
      </c>
      <c r="K151" s="6" t="b">
        <v>0</v>
      </c>
      <c r="L151" s="6" t="b">
        <v>0</v>
      </c>
      <c r="M151" s="6" t="b">
        <v>0</v>
      </c>
      <c r="N151" s="6" t="b">
        <v>0</v>
      </c>
      <c r="O151" s="6" t="b">
        <v>0</v>
      </c>
      <c r="P151" s="6" t="b">
        <v>0</v>
      </c>
      <c r="Q151" s="6" t="s">
        <v>1072</v>
      </c>
    </row>
    <row r="152" spans="1:17" x14ac:dyDescent="0.2">
      <c r="A152" s="2">
        <v>285</v>
      </c>
      <c r="B152" s="6" t="s">
        <v>1081</v>
      </c>
      <c r="C152" s="97" t="s">
        <v>5529</v>
      </c>
      <c r="D152" s="6" t="s">
        <v>1082</v>
      </c>
      <c r="E152" s="6" t="b">
        <v>0</v>
      </c>
      <c r="F152" s="6" t="b">
        <v>0</v>
      </c>
      <c r="G152" s="6" t="b">
        <v>0</v>
      </c>
      <c r="H152" s="6" t="b">
        <v>0</v>
      </c>
      <c r="I152" s="6" t="b">
        <v>0</v>
      </c>
      <c r="J152" s="6" t="b">
        <v>0</v>
      </c>
      <c r="K152" s="6" t="b">
        <v>0</v>
      </c>
      <c r="L152" s="6" t="b">
        <v>0</v>
      </c>
      <c r="M152" s="6" t="b">
        <v>0</v>
      </c>
      <c r="N152" s="6" t="b">
        <v>0</v>
      </c>
      <c r="O152" s="6" t="b">
        <v>0</v>
      </c>
      <c r="P152" s="6" t="b">
        <v>0</v>
      </c>
      <c r="Q152" s="6" t="s">
        <v>1083</v>
      </c>
    </row>
    <row r="153" spans="1:17" x14ac:dyDescent="0.2">
      <c r="A153" s="2">
        <v>286</v>
      </c>
      <c r="B153" s="6" t="s">
        <v>1084</v>
      </c>
      <c r="C153" s="97" t="s">
        <v>5529</v>
      </c>
      <c r="D153" s="6" t="s">
        <v>1085</v>
      </c>
      <c r="E153" s="6" t="b">
        <v>0</v>
      </c>
      <c r="F153" s="6" t="b">
        <v>0</v>
      </c>
      <c r="G153" s="6" t="b">
        <v>0</v>
      </c>
      <c r="H153" s="6" t="b">
        <v>0</v>
      </c>
      <c r="I153" s="6" t="b">
        <v>1</v>
      </c>
      <c r="J153" s="6" t="b">
        <v>0</v>
      </c>
      <c r="K153" s="6" t="b">
        <v>0</v>
      </c>
      <c r="L153" s="6" t="b">
        <v>0</v>
      </c>
      <c r="M153" s="6" t="b">
        <v>0</v>
      </c>
      <c r="N153" s="6" t="b">
        <v>0</v>
      </c>
      <c r="O153" s="6" t="b">
        <v>0</v>
      </c>
      <c r="P153" s="6" t="b">
        <v>0</v>
      </c>
      <c r="Q153" s="6" t="s">
        <v>1086</v>
      </c>
    </row>
    <row r="154" spans="1:17" x14ac:dyDescent="0.2">
      <c r="A154" s="2">
        <v>287</v>
      </c>
      <c r="B154" s="6" t="s">
        <v>1089</v>
      </c>
      <c r="C154" s="97" t="s">
        <v>5529</v>
      </c>
      <c r="D154" s="6" t="s">
        <v>1090</v>
      </c>
      <c r="E154" s="6" t="b">
        <v>0</v>
      </c>
      <c r="F154" s="6" t="b">
        <v>0</v>
      </c>
      <c r="G154" s="6" t="b">
        <v>0</v>
      </c>
      <c r="H154" s="6" t="b">
        <v>0</v>
      </c>
      <c r="I154" s="6" t="b">
        <v>0</v>
      </c>
      <c r="J154" s="6" t="b">
        <v>0</v>
      </c>
      <c r="K154" s="6" t="b">
        <v>0</v>
      </c>
      <c r="L154" s="6" t="b">
        <v>0</v>
      </c>
      <c r="M154" s="6" t="b">
        <v>0</v>
      </c>
      <c r="N154" s="6" t="b">
        <v>0</v>
      </c>
      <c r="O154" s="6" t="b">
        <v>0</v>
      </c>
      <c r="P154" s="6" t="b">
        <v>0</v>
      </c>
      <c r="Q154" s="6" t="s">
        <v>1091</v>
      </c>
    </row>
    <row r="155" spans="1:17" x14ac:dyDescent="0.2">
      <c r="A155" s="2">
        <v>289</v>
      </c>
      <c r="B155" s="6" t="s">
        <v>1095</v>
      </c>
      <c r="C155" s="97" t="s">
        <v>5529</v>
      </c>
      <c r="D155" s="6" t="s">
        <v>1096</v>
      </c>
      <c r="E155" s="6" t="b">
        <v>0</v>
      </c>
      <c r="F155" s="6" t="b">
        <v>0</v>
      </c>
      <c r="G155" s="6" t="b">
        <v>0</v>
      </c>
      <c r="H155" s="6" t="b">
        <v>0</v>
      </c>
      <c r="I155" s="6" t="b">
        <v>0</v>
      </c>
      <c r="J155" s="6" t="b">
        <v>0</v>
      </c>
      <c r="K155" s="6" t="b">
        <v>0</v>
      </c>
      <c r="L155" s="6" t="b">
        <v>0</v>
      </c>
      <c r="M155" s="6" t="b">
        <v>0</v>
      </c>
      <c r="N155" s="6" t="b">
        <v>0</v>
      </c>
      <c r="O155" s="6" t="b">
        <v>0</v>
      </c>
      <c r="P155" s="6" t="b">
        <v>0</v>
      </c>
      <c r="Q155" s="6" t="s">
        <v>1097</v>
      </c>
    </row>
    <row r="156" spans="1:17" x14ac:dyDescent="0.2">
      <c r="A156" s="2">
        <v>290</v>
      </c>
      <c r="B156" s="6" t="s">
        <v>1098</v>
      </c>
      <c r="C156" s="97" t="s">
        <v>5529</v>
      </c>
      <c r="D156" s="6" t="s">
        <v>1099</v>
      </c>
      <c r="E156" s="6" t="b">
        <v>0</v>
      </c>
      <c r="F156" s="6" t="b">
        <v>0</v>
      </c>
      <c r="G156" s="6" t="b">
        <v>0</v>
      </c>
      <c r="H156" s="6" t="b">
        <v>0</v>
      </c>
      <c r="I156" s="6" t="b">
        <v>0</v>
      </c>
      <c r="J156" s="6" t="b">
        <v>0</v>
      </c>
      <c r="K156" s="6" t="b">
        <v>0</v>
      </c>
      <c r="L156" s="6" t="b">
        <v>0</v>
      </c>
      <c r="M156" s="6" t="b">
        <v>0</v>
      </c>
      <c r="N156" s="6" t="b">
        <v>0</v>
      </c>
      <c r="O156" s="6" t="b">
        <v>0</v>
      </c>
      <c r="P156" s="6" t="b">
        <v>0</v>
      </c>
      <c r="Q156" s="6" t="s">
        <v>1100</v>
      </c>
    </row>
    <row r="157" spans="1:17" x14ac:dyDescent="0.2">
      <c r="A157" s="2">
        <v>292</v>
      </c>
      <c r="B157" s="6" t="s">
        <v>1103</v>
      </c>
      <c r="C157" s="97" t="s">
        <v>5529</v>
      </c>
      <c r="D157" s="6" t="s">
        <v>1104</v>
      </c>
      <c r="E157" s="6" t="b">
        <v>0</v>
      </c>
      <c r="F157" s="6" t="b">
        <v>0</v>
      </c>
      <c r="G157" s="6" t="b">
        <v>0</v>
      </c>
      <c r="H157" s="6" t="b">
        <v>0</v>
      </c>
      <c r="I157" s="6" t="b">
        <v>0</v>
      </c>
      <c r="J157" s="6" t="b">
        <v>0</v>
      </c>
      <c r="K157" s="6" t="b">
        <v>0</v>
      </c>
      <c r="L157" s="6" t="b">
        <v>0</v>
      </c>
      <c r="M157" s="6" t="b">
        <v>0</v>
      </c>
      <c r="N157" s="6" t="b">
        <v>0</v>
      </c>
      <c r="O157" s="6" t="b">
        <v>0</v>
      </c>
      <c r="P157" s="6" t="b">
        <v>0</v>
      </c>
      <c r="Q157" s="6" t="s">
        <v>1105</v>
      </c>
    </row>
    <row r="158" spans="1:17" x14ac:dyDescent="0.2">
      <c r="A158" s="2">
        <v>293</v>
      </c>
      <c r="B158" s="6" t="s">
        <v>1108</v>
      </c>
      <c r="C158" s="97" t="s">
        <v>5529</v>
      </c>
      <c r="D158" s="6" t="s">
        <v>1109</v>
      </c>
      <c r="E158" s="6" t="b">
        <v>0</v>
      </c>
      <c r="F158" s="6" t="b">
        <v>0</v>
      </c>
      <c r="G158" s="6" t="b">
        <v>0</v>
      </c>
      <c r="H158" s="6" t="b">
        <v>0</v>
      </c>
      <c r="I158" s="6" t="b">
        <v>0</v>
      </c>
      <c r="J158" s="6" t="b">
        <v>0</v>
      </c>
      <c r="K158" s="6" t="b">
        <v>0</v>
      </c>
      <c r="L158" s="6" t="b">
        <v>0</v>
      </c>
      <c r="M158" s="6" t="b">
        <v>0</v>
      </c>
      <c r="N158" s="6" t="b">
        <v>0</v>
      </c>
      <c r="O158" s="6" t="b">
        <v>0</v>
      </c>
      <c r="P158" s="6" t="b">
        <v>0</v>
      </c>
      <c r="Q158" s="6" t="s">
        <v>1110</v>
      </c>
    </row>
    <row r="159" spans="1:17" x14ac:dyDescent="0.2">
      <c r="A159" s="2">
        <v>294</v>
      </c>
      <c r="B159" s="6" t="s">
        <v>1113</v>
      </c>
      <c r="C159" s="97" t="s">
        <v>5529</v>
      </c>
      <c r="D159" s="6" t="s">
        <v>1114</v>
      </c>
      <c r="E159" s="6" t="b">
        <v>0</v>
      </c>
      <c r="F159" s="6" t="b">
        <v>0</v>
      </c>
      <c r="G159" s="6" t="b">
        <v>0</v>
      </c>
      <c r="H159" s="6" t="b">
        <v>1</v>
      </c>
      <c r="I159" s="6" t="b">
        <v>0</v>
      </c>
      <c r="J159" s="6" t="b">
        <v>0</v>
      </c>
      <c r="K159" s="6" t="b">
        <v>0</v>
      </c>
      <c r="L159" s="6" t="b">
        <v>1</v>
      </c>
      <c r="M159" s="6" t="b">
        <v>0</v>
      </c>
      <c r="N159" s="6" t="b">
        <v>0</v>
      </c>
      <c r="O159" s="6" t="b">
        <v>0</v>
      </c>
      <c r="P159" s="6" t="b">
        <v>0</v>
      </c>
      <c r="Q159" s="6" t="s">
        <v>1115</v>
      </c>
    </row>
    <row r="160" spans="1:17" x14ac:dyDescent="0.2">
      <c r="A160" s="2">
        <v>295</v>
      </c>
      <c r="B160" s="6" t="s">
        <v>1116</v>
      </c>
      <c r="C160" s="97" t="s">
        <v>5529</v>
      </c>
      <c r="D160" s="6" t="s">
        <v>1117</v>
      </c>
      <c r="E160" s="6" t="b">
        <v>0</v>
      </c>
      <c r="F160" s="6" t="b">
        <v>0</v>
      </c>
      <c r="G160" s="6" t="b">
        <v>0</v>
      </c>
      <c r="H160" s="6" t="b">
        <v>0</v>
      </c>
      <c r="I160" s="6" t="b">
        <v>0</v>
      </c>
      <c r="J160" s="6" t="b">
        <v>0</v>
      </c>
      <c r="K160" s="6" t="b">
        <v>0</v>
      </c>
      <c r="L160" s="6" t="b">
        <v>0</v>
      </c>
      <c r="M160" s="6" t="b">
        <v>0</v>
      </c>
      <c r="N160" s="6" t="b">
        <v>0</v>
      </c>
      <c r="O160" s="6" t="b">
        <v>0</v>
      </c>
      <c r="P160" s="6" t="b">
        <v>0</v>
      </c>
      <c r="Q160" s="6" t="s">
        <v>1118</v>
      </c>
    </row>
    <row r="161" spans="1:17" x14ac:dyDescent="0.2">
      <c r="A161" s="2">
        <v>296</v>
      </c>
      <c r="B161" s="6" t="s">
        <v>1121</v>
      </c>
      <c r="C161" s="97" t="s">
        <v>5529</v>
      </c>
      <c r="D161" s="6" t="s">
        <v>1122</v>
      </c>
      <c r="E161" s="6" t="b">
        <v>0</v>
      </c>
      <c r="F161" s="6" t="b">
        <v>0</v>
      </c>
      <c r="G161" s="6" t="b">
        <v>0</v>
      </c>
      <c r="H161" s="6" t="b">
        <v>0</v>
      </c>
      <c r="I161" s="6" t="b">
        <v>0</v>
      </c>
      <c r="J161" s="6" t="b">
        <v>1</v>
      </c>
      <c r="K161" s="6" t="b">
        <v>0</v>
      </c>
      <c r="L161" s="6" t="b">
        <v>0</v>
      </c>
      <c r="M161" s="6" t="b">
        <v>0</v>
      </c>
      <c r="N161" s="6" t="b">
        <v>0</v>
      </c>
      <c r="O161" s="6" t="b">
        <v>0</v>
      </c>
      <c r="P161" s="6" t="b">
        <v>0</v>
      </c>
      <c r="Q161" s="6" t="s">
        <v>1123</v>
      </c>
    </row>
    <row r="162" spans="1:17" x14ac:dyDescent="0.2">
      <c r="A162" s="2">
        <v>297</v>
      </c>
      <c r="B162" s="6" t="s">
        <v>1126</v>
      </c>
      <c r="C162" s="97" t="s">
        <v>5529</v>
      </c>
      <c r="D162" s="6" t="s">
        <v>1127</v>
      </c>
      <c r="E162" s="6" t="b">
        <v>0</v>
      </c>
      <c r="F162" s="6" t="b">
        <v>0</v>
      </c>
      <c r="G162" s="6" t="b">
        <v>0</v>
      </c>
      <c r="H162" s="6" t="b">
        <v>0</v>
      </c>
      <c r="I162" s="6" t="b">
        <v>0</v>
      </c>
      <c r="J162" s="6" t="b">
        <v>0</v>
      </c>
      <c r="K162" s="6" t="b">
        <v>0</v>
      </c>
      <c r="L162" s="6" t="b">
        <v>0</v>
      </c>
      <c r="M162" s="6" t="b">
        <v>0</v>
      </c>
      <c r="N162" s="6" t="b">
        <v>0</v>
      </c>
      <c r="O162" s="6" t="b">
        <v>0</v>
      </c>
      <c r="P162" s="6" t="b">
        <v>0</v>
      </c>
      <c r="Q162" s="6" t="s">
        <v>1128</v>
      </c>
    </row>
    <row r="163" spans="1:17" x14ac:dyDescent="0.2">
      <c r="A163" s="2">
        <v>298</v>
      </c>
      <c r="B163" s="6" t="s">
        <v>1129</v>
      </c>
      <c r="C163" s="97" t="s">
        <v>5529</v>
      </c>
      <c r="D163" s="6" t="s">
        <v>1130</v>
      </c>
      <c r="E163" s="6" t="b">
        <v>0</v>
      </c>
      <c r="F163" s="6" t="b">
        <v>0</v>
      </c>
      <c r="G163" s="6" t="b">
        <v>0</v>
      </c>
      <c r="H163" s="6" t="b">
        <v>0</v>
      </c>
      <c r="I163" s="6" t="b">
        <v>0</v>
      </c>
      <c r="J163" s="6" t="b">
        <v>0</v>
      </c>
      <c r="K163" s="6" t="b">
        <v>0</v>
      </c>
      <c r="L163" s="6" t="b">
        <v>0</v>
      </c>
      <c r="M163" s="6" t="b">
        <v>0</v>
      </c>
      <c r="N163" s="6" t="b">
        <v>0</v>
      </c>
      <c r="O163" s="6" t="b">
        <v>0</v>
      </c>
      <c r="P163" s="6" t="b">
        <v>0</v>
      </c>
      <c r="Q163" s="6" t="s">
        <v>1131</v>
      </c>
    </row>
    <row r="164" spans="1:17" x14ac:dyDescent="0.2">
      <c r="A164" s="2">
        <v>302</v>
      </c>
      <c r="B164" s="6" t="s">
        <v>1139</v>
      </c>
      <c r="C164" s="97" t="s">
        <v>5529</v>
      </c>
      <c r="D164" s="6" t="s">
        <v>1140</v>
      </c>
      <c r="E164" s="6" t="b">
        <v>0</v>
      </c>
      <c r="F164" s="6" t="b">
        <v>0</v>
      </c>
      <c r="G164" s="6" t="b">
        <v>0</v>
      </c>
      <c r="H164" s="6" t="b">
        <v>0</v>
      </c>
      <c r="I164" s="6" t="b">
        <v>0</v>
      </c>
      <c r="J164" s="6" t="b">
        <v>0</v>
      </c>
      <c r="K164" s="6" t="b">
        <v>0</v>
      </c>
      <c r="L164" s="6" t="b">
        <v>0</v>
      </c>
      <c r="M164" s="6" t="b">
        <v>0</v>
      </c>
      <c r="N164" s="6" t="b">
        <v>0</v>
      </c>
      <c r="O164" s="6" t="b">
        <v>0</v>
      </c>
      <c r="P164" s="6" t="b">
        <v>0</v>
      </c>
      <c r="Q164" s="6" t="s">
        <v>1141</v>
      </c>
    </row>
    <row r="165" spans="1:17" x14ac:dyDescent="0.2">
      <c r="A165" s="2">
        <v>304</v>
      </c>
      <c r="B165" s="6" t="s">
        <v>1148</v>
      </c>
      <c r="C165" s="97" t="s">
        <v>5529</v>
      </c>
      <c r="D165" s="6" t="s">
        <v>60</v>
      </c>
      <c r="E165" s="6" t="b">
        <v>0</v>
      </c>
      <c r="F165" s="6" t="b">
        <v>0</v>
      </c>
      <c r="G165" s="6" t="b">
        <v>0</v>
      </c>
      <c r="H165" s="6" t="b">
        <v>0</v>
      </c>
      <c r="I165" s="6" t="b">
        <v>0</v>
      </c>
      <c r="J165" s="6" t="b">
        <v>0</v>
      </c>
      <c r="K165" s="6" t="b">
        <v>0</v>
      </c>
      <c r="L165" s="6" t="b">
        <v>0</v>
      </c>
      <c r="M165" s="6" t="b">
        <v>0</v>
      </c>
      <c r="N165" s="6" t="b">
        <v>0</v>
      </c>
      <c r="O165" s="6" t="b">
        <v>0</v>
      </c>
      <c r="P165" s="6" t="b">
        <v>0</v>
      </c>
      <c r="Q165" s="6" t="s">
        <v>1149</v>
      </c>
    </row>
    <row r="166" spans="1:17" x14ac:dyDescent="0.2">
      <c r="A166" s="2">
        <v>305</v>
      </c>
      <c r="B166" s="6" t="s">
        <v>1150</v>
      </c>
      <c r="C166" s="97" t="s">
        <v>5529</v>
      </c>
      <c r="D166" s="6" t="s">
        <v>1151</v>
      </c>
      <c r="E166" s="6" t="b">
        <v>0</v>
      </c>
      <c r="F166" s="6" t="b">
        <v>0</v>
      </c>
      <c r="G166" s="6" t="b">
        <v>0</v>
      </c>
      <c r="H166" s="6" t="b">
        <v>0</v>
      </c>
      <c r="I166" s="6" t="b">
        <v>0</v>
      </c>
      <c r="J166" s="6" t="b">
        <v>0</v>
      </c>
      <c r="K166" s="6" t="b">
        <v>0</v>
      </c>
      <c r="L166" s="6" t="b">
        <v>0</v>
      </c>
      <c r="M166" s="6" t="b">
        <v>0</v>
      </c>
      <c r="N166" s="6" t="b">
        <v>0</v>
      </c>
      <c r="O166" s="6" t="b">
        <v>0</v>
      </c>
      <c r="P166" s="6" t="b">
        <v>0</v>
      </c>
      <c r="Q166" s="6" t="s">
        <v>1152</v>
      </c>
    </row>
    <row r="167" spans="1:17" x14ac:dyDescent="0.2">
      <c r="A167" s="2">
        <v>307</v>
      </c>
      <c r="B167" s="6" t="s">
        <v>1155</v>
      </c>
      <c r="C167" s="97" t="s">
        <v>5529</v>
      </c>
      <c r="D167" s="6" t="s">
        <v>1156</v>
      </c>
      <c r="E167" s="6" t="b">
        <v>0</v>
      </c>
      <c r="F167" s="6" t="b">
        <v>0</v>
      </c>
      <c r="G167" s="6" t="b">
        <v>0</v>
      </c>
      <c r="H167" s="6" t="b">
        <v>0</v>
      </c>
      <c r="I167" s="6" t="b">
        <v>0</v>
      </c>
      <c r="J167" s="6" t="b">
        <v>0</v>
      </c>
      <c r="K167" s="6" t="b">
        <v>0</v>
      </c>
      <c r="L167" s="6" t="b">
        <v>0</v>
      </c>
      <c r="M167" s="6" t="b">
        <v>0</v>
      </c>
      <c r="N167" s="6" t="b">
        <v>0</v>
      </c>
      <c r="O167" s="6" t="b">
        <v>0</v>
      </c>
      <c r="P167" s="6" t="b">
        <v>0</v>
      </c>
      <c r="Q167" s="6" t="s">
        <v>1157</v>
      </c>
    </row>
    <row r="168" spans="1:17" x14ac:dyDescent="0.2">
      <c r="A168" s="2">
        <v>310</v>
      </c>
      <c r="B168" s="6" t="s">
        <v>1162</v>
      </c>
      <c r="C168" s="97" t="s">
        <v>5529</v>
      </c>
      <c r="D168" s="6" t="s">
        <v>1163</v>
      </c>
      <c r="E168" s="6" t="b">
        <v>0</v>
      </c>
      <c r="F168" s="6" t="b">
        <v>0</v>
      </c>
      <c r="G168" s="6" t="b">
        <v>0</v>
      </c>
      <c r="H168" s="6" t="b">
        <v>0</v>
      </c>
      <c r="I168" s="6" t="b">
        <v>0</v>
      </c>
      <c r="J168" s="6" t="b">
        <v>0</v>
      </c>
      <c r="K168" s="6" t="b">
        <v>0</v>
      </c>
      <c r="L168" s="6" t="b">
        <v>0</v>
      </c>
      <c r="M168" s="6" t="b">
        <v>0</v>
      </c>
      <c r="N168" s="6" t="b">
        <v>0</v>
      </c>
      <c r="O168" s="6" t="b">
        <v>0</v>
      </c>
      <c r="P168" s="6" t="b">
        <v>0</v>
      </c>
      <c r="Q168" s="6" t="s">
        <v>1164</v>
      </c>
    </row>
    <row r="169" spans="1:17" x14ac:dyDescent="0.2">
      <c r="A169" s="2">
        <v>311</v>
      </c>
      <c r="B169" s="6" t="s">
        <v>1165</v>
      </c>
      <c r="C169" s="97" t="s">
        <v>5529</v>
      </c>
      <c r="D169" s="6" t="s">
        <v>1166</v>
      </c>
      <c r="E169" s="6" t="b">
        <v>0</v>
      </c>
      <c r="F169" s="6" t="b">
        <v>1</v>
      </c>
      <c r="G169" s="6" t="b">
        <v>1</v>
      </c>
      <c r="H169" s="6" t="b">
        <v>0</v>
      </c>
      <c r="I169" s="6" t="b">
        <v>0</v>
      </c>
      <c r="J169" s="6" t="b">
        <v>0</v>
      </c>
      <c r="K169" s="6" t="b">
        <v>0</v>
      </c>
      <c r="L169" s="6" t="b">
        <v>1</v>
      </c>
      <c r="M169" s="6" t="b">
        <v>0</v>
      </c>
      <c r="N169" s="6" t="b">
        <v>0</v>
      </c>
      <c r="O169" s="6" t="b">
        <v>0</v>
      </c>
      <c r="P169" s="6" t="b">
        <v>0</v>
      </c>
      <c r="Q169" s="6" t="s">
        <v>1167</v>
      </c>
    </row>
    <row r="170" spans="1:17" x14ac:dyDescent="0.2">
      <c r="A170" s="2">
        <v>312</v>
      </c>
      <c r="B170" s="6" t="s">
        <v>1170</v>
      </c>
      <c r="C170" s="97" t="s">
        <v>5529</v>
      </c>
      <c r="D170" s="6" t="s">
        <v>1171</v>
      </c>
      <c r="E170" s="6" t="b">
        <v>0</v>
      </c>
      <c r="F170" s="6" t="b">
        <v>0</v>
      </c>
      <c r="G170" s="6" t="b">
        <v>1</v>
      </c>
      <c r="H170" s="6" t="b">
        <v>0</v>
      </c>
      <c r="I170" s="6" t="b">
        <v>1</v>
      </c>
      <c r="J170" s="6" t="b">
        <v>0</v>
      </c>
      <c r="K170" s="6" t="b">
        <v>0</v>
      </c>
      <c r="L170" s="6" t="b">
        <v>1</v>
      </c>
      <c r="M170" s="6" t="b">
        <v>0</v>
      </c>
      <c r="N170" s="6" t="b">
        <v>0</v>
      </c>
      <c r="O170" s="6" t="b">
        <v>1</v>
      </c>
      <c r="P170" s="6" t="b">
        <v>0</v>
      </c>
      <c r="Q170" s="6" t="s">
        <v>1172</v>
      </c>
    </row>
    <row r="171" spans="1:17" x14ac:dyDescent="0.2">
      <c r="A171" s="2">
        <v>313</v>
      </c>
      <c r="B171" s="6" t="s">
        <v>1173</v>
      </c>
      <c r="C171" s="97" t="s">
        <v>5529</v>
      </c>
      <c r="D171" s="6" t="s">
        <v>1174</v>
      </c>
      <c r="E171" s="6" t="b">
        <v>0</v>
      </c>
      <c r="F171" s="6" t="b">
        <v>0</v>
      </c>
      <c r="G171" s="6" t="b">
        <v>0</v>
      </c>
      <c r="H171" s="6" t="b">
        <v>0</v>
      </c>
      <c r="I171" s="6" t="b">
        <v>0</v>
      </c>
      <c r="J171" s="6" t="b">
        <v>0</v>
      </c>
      <c r="K171" s="6" t="b">
        <v>0</v>
      </c>
      <c r="L171" s="6" t="b">
        <v>0</v>
      </c>
      <c r="M171" s="6" t="b">
        <v>0</v>
      </c>
      <c r="N171" s="6" t="b">
        <v>0</v>
      </c>
      <c r="O171" s="6" t="b">
        <v>0</v>
      </c>
      <c r="P171" s="6" t="b">
        <v>0</v>
      </c>
      <c r="Q171" s="6" t="s">
        <v>1175</v>
      </c>
    </row>
    <row r="172" spans="1:17" x14ac:dyDescent="0.2">
      <c r="A172" s="2">
        <v>316</v>
      </c>
      <c r="B172" s="6" t="s">
        <v>1182</v>
      </c>
      <c r="C172" s="97" t="s">
        <v>5529</v>
      </c>
      <c r="D172" s="6" t="s">
        <v>1183</v>
      </c>
      <c r="E172" s="6" t="b">
        <v>0</v>
      </c>
      <c r="F172" s="6" t="b">
        <v>0</v>
      </c>
      <c r="G172" s="6" t="b">
        <v>0</v>
      </c>
      <c r="H172" s="6" t="b">
        <v>0</v>
      </c>
      <c r="I172" s="6" t="b">
        <v>0</v>
      </c>
      <c r="J172" s="6" t="b">
        <v>0</v>
      </c>
      <c r="K172" s="6" t="b">
        <v>0</v>
      </c>
      <c r="L172" s="6" t="b">
        <v>0</v>
      </c>
      <c r="M172" s="6" t="b">
        <v>0</v>
      </c>
      <c r="N172" s="6" t="b">
        <v>1</v>
      </c>
      <c r="O172" s="6" t="b">
        <v>0</v>
      </c>
      <c r="P172" s="6" t="b">
        <v>0</v>
      </c>
      <c r="Q172" s="6" t="s">
        <v>1184</v>
      </c>
    </row>
    <row r="173" spans="1:17" x14ac:dyDescent="0.2">
      <c r="A173" s="2">
        <v>317</v>
      </c>
      <c r="B173" s="6" t="s">
        <v>1185</v>
      </c>
      <c r="C173" s="97" t="s">
        <v>5529</v>
      </c>
      <c r="D173" s="6" t="s">
        <v>1186</v>
      </c>
      <c r="E173" s="6" t="b">
        <v>0</v>
      </c>
      <c r="F173" s="6" t="b">
        <v>0</v>
      </c>
      <c r="G173" s="6" t="b">
        <v>1</v>
      </c>
      <c r="H173" s="6" t="b">
        <v>0</v>
      </c>
      <c r="I173" s="6" t="b">
        <v>0</v>
      </c>
      <c r="J173" s="6" t="b">
        <v>0</v>
      </c>
      <c r="K173" s="6" t="b">
        <v>0</v>
      </c>
      <c r="L173" s="6" t="b">
        <v>0</v>
      </c>
      <c r="M173" s="6" t="b">
        <v>0</v>
      </c>
      <c r="N173" s="6" t="b">
        <v>0</v>
      </c>
      <c r="O173" s="6" t="b">
        <v>0</v>
      </c>
      <c r="P173" s="6" t="b">
        <v>0</v>
      </c>
      <c r="Q173" s="6" t="s">
        <v>1187</v>
      </c>
    </row>
    <row r="174" spans="1:17" x14ac:dyDescent="0.2">
      <c r="A174" s="2">
        <v>318</v>
      </c>
      <c r="B174" s="6" t="s">
        <v>1188</v>
      </c>
      <c r="C174" s="97" t="s">
        <v>5529</v>
      </c>
      <c r="D174" s="6" t="s">
        <v>1189</v>
      </c>
      <c r="E174" s="6" t="b">
        <v>0</v>
      </c>
      <c r="F174" s="6" t="b">
        <v>0</v>
      </c>
      <c r="G174" s="6" t="b">
        <v>0</v>
      </c>
      <c r="H174" s="6" t="b">
        <v>0</v>
      </c>
      <c r="I174" s="6" t="b">
        <v>0</v>
      </c>
      <c r="J174" s="6" t="b">
        <v>0</v>
      </c>
      <c r="K174" s="6" t="b">
        <v>0</v>
      </c>
      <c r="L174" s="6" t="b">
        <v>0</v>
      </c>
      <c r="M174" s="6" t="b">
        <v>0</v>
      </c>
      <c r="N174" s="6" t="b">
        <v>0</v>
      </c>
      <c r="O174" s="6" t="b">
        <v>0</v>
      </c>
      <c r="P174" s="6" t="b">
        <v>0</v>
      </c>
      <c r="Q174" s="6" t="s">
        <v>1190</v>
      </c>
    </row>
    <row r="175" spans="1:17" x14ac:dyDescent="0.2">
      <c r="A175" s="2">
        <v>319</v>
      </c>
      <c r="B175" s="6" t="s">
        <v>1191</v>
      </c>
      <c r="C175" s="97" t="s">
        <v>5529</v>
      </c>
      <c r="D175" s="6" t="s">
        <v>1192</v>
      </c>
      <c r="E175" s="6" t="b">
        <v>0</v>
      </c>
      <c r="F175" s="6" t="b">
        <v>0</v>
      </c>
      <c r="G175" s="6" t="b">
        <v>1</v>
      </c>
      <c r="H175" s="6" t="b">
        <v>0</v>
      </c>
      <c r="I175" s="6" t="b">
        <v>1</v>
      </c>
      <c r="J175" s="6" t="b">
        <v>0</v>
      </c>
      <c r="K175" s="6" t="b">
        <v>0</v>
      </c>
      <c r="L175" s="6" t="b">
        <v>0</v>
      </c>
      <c r="M175" s="6" t="b">
        <v>0</v>
      </c>
      <c r="N175" s="6" t="b">
        <v>0</v>
      </c>
      <c r="O175" s="6" t="b">
        <v>0</v>
      </c>
      <c r="P175" s="6" t="b">
        <v>0</v>
      </c>
      <c r="Q175" s="6" t="s">
        <v>1193</v>
      </c>
    </row>
    <row r="176" spans="1:17" x14ac:dyDescent="0.2">
      <c r="A176" s="2">
        <v>323</v>
      </c>
      <c r="B176" s="6" t="s">
        <v>1205</v>
      </c>
      <c r="C176" s="97" t="s">
        <v>5529</v>
      </c>
      <c r="D176" s="6" t="s">
        <v>1206</v>
      </c>
      <c r="E176" s="6" t="b">
        <v>0</v>
      </c>
      <c r="F176" s="6" t="b">
        <v>0</v>
      </c>
      <c r="G176" s="6" t="b">
        <v>0</v>
      </c>
      <c r="H176" s="6" t="b">
        <v>0</v>
      </c>
      <c r="I176" s="6" t="b">
        <v>0</v>
      </c>
      <c r="J176" s="6" t="b">
        <v>0</v>
      </c>
      <c r="K176" s="6" t="b">
        <v>0</v>
      </c>
      <c r="L176" s="6" t="b">
        <v>0</v>
      </c>
      <c r="M176" s="6" t="b">
        <v>0</v>
      </c>
      <c r="N176" s="6" t="b">
        <v>0</v>
      </c>
      <c r="O176" s="6" t="b">
        <v>0</v>
      </c>
      <c r="P176" s="6" t="b">
        <v>0</v>
      </c>
      <c r="Q176" s="6" t="s">
        <v>1207</v>
      </c>
    </row>
    <row r="177" spans="1:17" x14ac:dyDescent="0.2">
      <c r="A177" s="2">
        <v>325</v>
      </c>
      <c r="B177" s="6" t="s">
        <v>1214</v>
      </c>
      <c r="C177" s="97" t="s">
        <v>5529</v>
      </c>
      <c r="D177" s="6" t="s">
        <v>1215</v>
      </c>
      <c r="E177" s="6" t="b">
        <v>1</v>
      </c>
      <c r="F177" s="6" t="b">
        <v>0</v>
      </c>
      <c r="G177" s="6" t="b">
        <v>0</v>
      </c>
      <c r="H177" s="6" t="b">
        <v>1</v>
      </c>
      <c r="I177" s="6" t="b">
        <v>1</v>
      </c>
      <c r="J177" s="6" t="b">
        <v>0</v>
      </c>
      <c r="K177" s="6" t="b">
        <v>0</v>
      </c>
      <c r="L177" s="6" t="b">
        <v>0</v>
      </c>
      <c r="M177" s="6" t="b">
        <v>0</v>
      </c>
      <c r="N177" s="6" t="b">
        <v>0</v>
      </c>
      <c r="O177" s="6" t="b">
        <v>0</v>
      </c>
      <c r="P177" s="6" t="b">
        <v>0</v>
      </c>
      <c r="Q177" s="6" t="s">
        <v>1216</v>
      </c>
    </row>
    <row r="178" spans="1:17" x14ac:dyDescent="0.2">
      <c r="A178" s="2">
        <v>326</v>
      </c>
      <c r="B178" s="6" t="s">
        <v>1217</v>
      </c>
      <c r="C178" s="97" t="s">
        <v>5529</v>
      </c>
      <c r="D178" s="6" t="s">
        <v>1218</v>
      </c>
      <c r="E178" s="6" t="b">
        <v>0</v>
      </c>
      <c r="F178" s="6" t="b">
        <v>0</v>
      </c>
      <c r="G178" s="6" t="b">
        <v>0</v>
      </c>
      <c r="H178" s="6" t="b">
        <v>0</v>
      </c>
      <c r="I178" s="6" t="b">
        <v>0</v>
      </c>
      <c r="J178" s="6" t="b">
        <v>0</v>
      </c>
      <c r="K178" s="6" t="b">
        <v>0</v>
      </c>
      <c r="L178" s="6" t="b">
        <v>0</v>
      </c>
      <c r="M178" s="6" t="b">
        <v>0</v>
      </c>
      <c r="N178" s="6" t="b">
        <v>0</v>
      </c>
      <c r="O178" s="6" t="b">
        <v>0</v>
      </c>
      <c r="P178" s="6" t="b">
        <v>0</v>
      </c>
      <c r="Q178" s="6" t="s">
        <v>1219</v>
      </c>
    </row>
    <row r="179" spans="1:17" x14ac:dyDescent="0.2">
      <c r="A179" s="2">
        <v>329</v>
      </c>
      <c r="B179" s="6" t="s">
        <v>1225</v>
      </c>
      <c r="C179" s="97" t="s">
        <v>5529</v>
      </c>
      <c r="D179" s="6" t="s">
        <v>1226</v>
      </c>
      <c r="E179" s="6" t="b">
        <v>0</v>
      </c>
      <c r="F179" s="6" t="b">
        <v>0</v>
      </c>
      <c r="G179" s="6" t="b">
        <v>0</v>
      </c>
      <c r="H179" s="6" t="b">
        <v>0</v>
      </c>
      <c r="I179" s="6" t="b">
        <v>0</v>
      </c>
      <c r="J179" s="6" t="b">
        <v>0</v>
      </c>
      <c r="K179" s="6" t="b">
        <v>0</v>
      </c>
      <c r="L179" s="6" t="b">
        <v>0</v>
      </c>
      <c r="M179" s="6" t="b">
        <v>0</v>
      </c>
      <c r="N179" s="6" t="b">
        <v>0</v>
      </c>
      <c r="O179" s="6" t="b">
        <v>0</v>
      </c>
      <c r="P179" s="6" t="b">
        <v>0</v>
      </c>
      <c r="Q179" s="6" t="s">
        <v>1227</v>
      </c>
    </row>
    <row r="180" spans="1:17" x14ac:dyDescent="0.2">
      <c r="A180" s="2">
        <v>332</v>
      </c>
      <c r="B180" s="6" t="s">
        <v>1236</v>
      </c>
      <c r="C180" s="97" t="s">
        <v>5529</v>
      </c>
      <c r="D180" s="6" t="s">
        <v>60</v>
      </c>
      <c r="E180" s="6" t="b">
        <v>0</v>
      </c>
      <c r="F180" s="6" t="b">
        <v>0</v>
      </c>
      <c r="G180" s="6" t="b">
        <v>0</v>
      </c>
      <c r="H180" s="6" t="b">
        <v>0</v>
      </c>
      <c r="I180" s="6" t="b">
        <v>0</v>
      </c>
      <c r="J180" s="6" t="b">
        <v>0</v>
      </c>
      <c r="K180" s="6" t="b">
        <v>0</v>
      </c>
      <c r="L180" s="6" t="b">
        <v>1</v>
      </c>
      <c r="M180" s="6" t="b">
        <v>0</v>
      </c>
      <c r="N180" s="6" t="b">
        <v>0</v>
      </c>
      <c r="O180" s="6" t="b">
        <v>0</v>
      </c>
      <c r="P180" s="6" t="b">
        <v>0</v>
      </c>
      <c r="Q180" s="6" t="s">
        <v>1237</v>
      </c>
    </row>
    <row r="181" spans="1:17" x14ac:dyDescent="0.2">
      <c r="A181" s="2">
        <v>334</v>
      </c>
      <c r="B181" s="6" t="s">
        <v>1242</v>
      </c>
      <c r="C181" s="97" t="s">
        <v>5529</v>
      </c>
      <c r="D181" s="6" t="s">
        <v>1243</v>
      </c>
      <c r="E181" s="6" t="b">
        <v>0</v>
      </c>
      <c r="F181" s="6" t="b">
        <v>0</v>
      </c>
      <c r="G181" s="6" t="b">
        <v>0</v>
      </c>
      <c r="H181" s="6" t="b">
        <v>0</v>
      </c>
      <c r="I181" s="6" t="b">
        <v>0</v>
      </c>
      <c r="J181" s="6" t="b">
        <v>0</v>
      </c>
      <c r="K181" s="6" t="b">
        <v>0</v>
      </c>
      <c r="L181" s="6" t="b">
        <v>0</v>
      </c>
      <c r="M181" s="6" t="b">
        <v>0</v>
      </c>
      <c r="N181" s="6" t="b">
        <v>0</v>
      </c>
      <c r="O181" s="6" t="b">
        <v>0</v>
      </c>
      <c r="P181" s="6" t="b">
        <v>0</v>
      </c>
      <c r="Q181" s="6" t="s">
        <v>1244</v>
      </c>
    </row>
    <row r="182" spans="1:17" x14ac:dyDescent="0.2">
      <c r="A182" s="2">
        <v>335</v>
      </c>
      <c r="B182" s="6" t="s">
        <v>1245</v>
      </c>
      <c r="C182" s="97" t="s">
        <v>5529</v>
      </c>
      <c r="D182" s="6" t="s">
        <v>1246</v>
      </c>
      <c r="E182" s="6" t="b">
        <v>0</v>
      </c>
      <c r="F182" s="6" t="b">
        <v>0</v>
      </c>
      <c r="G182" s="6" t="b">
        <v>0</v>
      </c>
      <c r="H182" s="6" t="b">
        <v>0</v>
      </c>
      <c r="I182" s="6" t="b">
        <v>0</v>
      </c>
      <c r="J182" s="6" t="b">
        <v>0</v>
      </c>
      <c r="K182" s="6" t="b">
        <v>0</v>
      </c>
      <c r="L182" s="6" t="b">
        <v>0</v>
      </c>
      <c r="M182" s="6" t="b">
        <v>0</v>
      </c>
      <c r="N182" s="6" t="b">
        <v>0</v>
      </c>
      <c r="O182" s="6" t="b">
        <v>0</v>
      </c>
      <c r="P182" s="6" t="b">
        <v>0</v>
      </c>
      <c r="Q182" s="6" t="s">
        <v>60</v>
      </c>
    </row>
    <row r="183" spans="1:17" x14ac:dyDescent="0.2">
      <c r="A183" s="2">
        <v>337</v>
      </c>
      <c r="B183" s="6" t="s">
        <v>1250</v>
      </c>
      <c r="C183" s="97" t="s">
        <v>5529</v>
      </c>
      <c r="D183" s="6" t="s">
        <v>1099</v>
      </c>
      <c r="E183" s="6" t="b">
        <v>0</v>
      </c>
      <c r="F183" s="6" t="b">
        <v>0</v>
      </c>
      <c r="G183" s="6" t="b">
        <v>0</v>
      </c>
      <c r="H183" s="6" t="b">
        <v>0</v>
      </c>
      <c r="I183" s="6" t="b">
        <v>0</v>
      </c>
      <c r="J183" s="6" t="b">
        <v>0</v>
      </c>
      <c r="K183" s="6" t="b">
        <v>1</v>
      </c>
      <c r="L183" s="6" t="b">
        <v>1</v>
      </c>
      <c r="M183" s="6" t="b">
        <v>0</v>
      </c>
      <c r="N183" s="6" t="b">
        <v>0</v>
      </c>
      <c r="O183" s="6" t="b">
        <v>0</v>
      </c>
      <c r="P183" s="6" t="b">
        <v>0</v>
      </c>
      <c r="Q183" s="6" t="s">
        <v>1251</v>
      </c>
    </row>
    <row r="184" spans="1:17" x14ac:dyDescent="0.2">
      <c r="A184" s="2">
        <v>338</v>
      </c>
      <c r="B184" s="6" t="s">
        <v>1255</v>
      </c>
      <c r="C184" s="97" t="s">
        <v>5529</v>
      </c>
      <c r="D184" s="6" t="s">
        <v>1256</v>
      </c>
      <c r="E184" s="6" t="b">
        <v>0</v>
      </c>
      <c r="F184" s="6" t="b">
        <v>0</v>
      </c>
      <c r="G184" s="6" t="b">
        <v>0</v>
      </c>
      <c r="H184" s="6" t="b">
        <v>0</v>
      </c>
      <c r="I184" s="6" t="b">
        <v>0</v>
      </c>
      <c r="J184" s="6" t="b">
        <v>0</v>
      </c>
      <c r="K184" s="6" t="b">
        <v>0</v>
      </c>
      <c r="L184" s="6" t="b">
        <v>0</v>
      </c>
      <c r="M184" s="6" t="b">
        <v>0</v>
      </c>
      <c r="N184" s="6" t="b">
        <v>0</v>
      </c>
      <c r="O184" s="6" t="b">
        <v>0</v>
      </c>
      <c r="P184" s="6" t="b">
        <v>0</v>
      </c>
      <c r="Q184" s="6" t="s">
        <v>1257</v>
      </c>
    </row>
    <row r="185" spans="1:17" x14ac:dyDescent="0.2">
      <c r="A185" s="2">
        <v>339</v>
      </c>
      <c r="B185" s="6" t="s">
        <v>1260</v>
      </c>
      <c r="C185" s="97" t="s">
        <v>5529</v>
      </c>
      <c r="D185" s="6" t="s">
        <v>1261</v>
      </c>
      <c r="E185" s="6" t="b">
        <v>0</v>
      </c>
      <c r="F185" s="6" t="b">
        <v>0</v>
      </c>
      <c r="G185" s="6" t="b">
        <v>0</v>
      </c>
      <c r="H185" s="6" t="b">
        <v>0</v>
      </c>
      <c r="I185" s="6" t="b">
        <v>0</v>
      </c>
      <c r="J185" s="6" t="b">
        <v>0</v>
      </c>
      <c r="K185" s="6" t="b">
        <v>0</v>
      </c>
      <c r="L185" s="6" t="b">
        <v>0</v>
      </c>
      <c r="M185" s="6" t="b">
        <v>0</v>
      </c>
      <c r="N185" s="6" t="b">
        <v>0</v>
      </c>
      <c r="O185" s="6" t="b">
        <v>0</v>
      </c>
      <c r="P185" s="6" t="b">
        <v>0</v>
      </c>
      <c r="Q185" s="6" t="s">
        <v>1262</v>
      </c>
    </row>
    <row r="186" spans="1:17" x14ac:dyDescent="0.2">
      <c r="A186" s="2">
        <v>340</v>
      </c>
      <c r="B186" s="6" t="s">
        <v>1263</v>
      </c>
      <c r="C186" s="97" t="s">
        <v>5529</v>
      </c>
      <c r="D186" s="6" t="s">
        <v>60</v>
      </c>
      <c r="E186" s="6" t="b">
        <v>0</v>
      </c>
      <c r="F186" s="6" t="b">
        <v>0</v>
      </c>
      <c r="G186" s="6" t="b">
        <v>0</v>
      </c>
      <c r="H186" s="6" t="b">
        <v>0</v>
      </c>
      <c r="I186" s="6" t="b">
        <v>0</v>
      </c>
      <c r="J186" s="6" t="b">
        <v>0</v>
      </c>
      <c r="K186" s="6" t="b">
        <v>0</v>
      </c>
      <c r="L186" s="6" t="b">
        <v>0</v>
      </c>
      <c r="M186" s="6" t="b">
        <v>0</v>
      </c>
      <c r="N186" s="6" t="b">
        <v>0</v>
      </c>
      <c r="O186" s="6" t="b">
        <v>0</v>
      </c>
      <c r="P186" s="6" t="b">
        <v>0</v>
      </c>
      <c r="Q186" s="6" t="s">
        <v>1264</v>
      </c>
    </row>
    <row r="187" spans="1:17" x14ac:dyDescent="0.2">
      <c r="A187" s="2">
        <v>341</v>
      </c>
      <c r="B187" s="6" t="s">
        <v>1265</v>
      </c>
      <c r="C187" s="97" t="s">
        <v>5529</v>
      </c>
      <c r="D187" s="6" t="s">
        <v>1266</v>
      </c>
      <c r="E187" s="6" t="b">
        <v>0</v>
      </c>
      <c r="F187" s="6" t="b">
        <v>0</v>
      </c>
      <c r="G187" s="6" t="b">
        <v>0</v>
      </c>
      <c r="H187" s="6" t="b">
        <v>0</v>
      </c>
      <c r="I187" s="6" t="b">
        <v>0</v>
      </c>
      <c r="J187" s="6" t="b">
        <v>0</v>
      </c>
      <c r="K187" s="6" t="b">
        <v>0</v>
      </c>
      <c r="L187" s="6" t="b">
        <v>0</v>
      </c>
      <c r="M187" s="6" t="b">
        <v>0</v>
      </c>
      <c r="N187" s="6" t="b">
        <v>0</v>
      </c>
      <c r="O187" s="6" t="b">
        <v>0</v>
      </c>
      <c r="P187" s="6" t="b">
        <v>0</v>
      </c>
      <c r="Q187" s="6" t="s">
        <v>1267</v>
      </c>
    </row>
    <row r="188" spans="1:17" x14ac:dyDescent="0.2">
      <c r="A188" s="2">
        <v>342</v>
      </c>
      <c r="B188" s="6" t="s">
        <v>1268</v>
      </c>
      <c r="C188" s="97" t="s">
        <v>5529</v>
      </c>
      <c r="D188" s="6" t="s">
        <v>1269</v>
      </c>
      <c r="E188" s="6" t="b">
        <v>0</v>
      </c>
      <c r="F188" s="6" t="b">
        <v>0</v>
      </c>
      <c r="G188" s="6" t="b">
        <v>1</v>
      </c>
      <c r="H188" s="6" t="b">
        <v>0</v>
      </c>
      <c r="I188" s="6" t="b">
        <v>0</v>
      </c>
      <c r="J188" s="6" t="b">
        <v>0</v>
      </c>
      <c r="K188" s="6" t="b">
        <v>0</v>
      </c>
      <c r="L188" s="6" t="b">
        <v>0</v>
      </c>
      <c r="M188" s="6" t="b">
        <v>0</v>
      </c>
      <c r="N188" s="6" t="b">
        <v>0</v>
      </c>
      <c r="O188" s="6" t="b">
        <v>0</v>
      </c>
      <c r="P188" s="6" t="b">
        <v>0</v>
      </c>
      <c r="Q188" s="6" t="s">
        <v>1270</v>
      </c>
    </row>
    <row r="189" spans="1:17" x14ac:dyDescent="0.2">
      <c r="A189" s="2">
        <v>344</v>
      </c>
      <c r="B189" s="6" t="s">
        <v>1274</v>
      </c>
      <c r="C189" s="97" t="s">
        <v>5529</v>
      </c>
      <c r="D189" s="6" t="s">
        <v>1275</v>
      </c>
      <c r="E189" s="6" t="b">
        <v>0</v>
      </c>
      <c r="F189" s="6" t="b">
        <v>0</v>
      </c>
      <c r="G189" s="6" t="b">
        <v>0</v>
      </c>
      <c r="H189" s="6" t="b">
        <v>0</v>
      </c>
      <c r="I189" s="6" t="b">
        <v>0</v>
      </c>
      <c r="J189" s="6" t="b">
        <v>0</v>
      </c>
      <c r="K189" s="6" t="b">
        <v>0</v>
      </c>
      <c r="L189" s="6" t="b">
        <v>0</v>
      </c>
      <c r="M189" s="6" t="b">
        <v>0</v>
      </c>
      <c r="N189" s="6" t="b">
        <v>0</v>
      </c>
      <c r="O189" s="6" t="b">
        <v>0</v>
      </c>
      <c r="P189" s="6" t="b">
        <v>0</v>
      </c>
      <c r="Q189" s="6" t="s">
        <v>1276</v>
      </c>
    </row>
    <row r="190" spans="1:17" x14ac:dyDescent="0.2">
      <c r="A190" s="2">
        <v>348</v>
      </c>
      <c r="B190" s="6" t="s">
        <v>1287</v>
      </c>
      <c r="C190" s="97" t="s">
        <v>5529</v>
      </c>
      <c r="D190" s="6" t="s">
        <v>1288</v>
      </c>
      <c r="E190" s="6" t="b">
        <v>0</v>
      </c>
      <c r="F190" s="6" t="b">
        <v>0</v>
      </c>
      <c r="G190" s="6" t="b">
        <v>0</v>
      </c>
      <c r="H190" s="6" t="b">
        <v>0</v>
      </c>
      <c r="I190" s="6" t="b">
        <v>0</v>
      </c>
      <c r="J190" s="6" t="b">
        <v>0</v>
      </c>
      <c r="K190" s="6" t="b">
        <v>0</v>
      </c>
      <c r="L190" s="6" t="b">
        <v>0</v>
      </c>
      <c r="M190" s="6" t="b">
        <v>0</v>
      </c>
      <c r="N190" s="6" t="b">
        <v>0</v>
      </c>
      <c r="O190" s="6" t="b">
        <v>0</v>
      </c>
      <c r="P190" s="6" t="b">
        <v>0</v>
      </c>
      <c r="Q190" s="6" t="s">
        <v>1289</v>
      </c>
    </row>
    <row r="191" spans="1:17" x14ac:dyDescent="0.2">
      <c r="A191" s="2">
        <v>351</v>
      </c>
      <c r="B191" s="6" t="s">
        <v>1299</v>
      </c>
      <c r="C191" s="97" t="s">
        <v>5529</v>
      </c>
      <c r="D191" s="6" t="s">
        <v>1300</v>
      </c>
      <c r="E191" s="6" t="b">
        <v>0</v>
      </c>
      <c r="F191" s="6" t="b">
        <v>0</v>
      </c>
      <c r="G191" s="6" t="b">
        <v>0</v>
      </c>
      <c r="H191" s="6" t="b">
        <v>0</v>
      </c>
      <c r="I191" s="6" t="b">
        <v>0</v>
      </c>
      <c r="J191" s="6" t="b">
        <v>0</v>
      </c>
      <c r="K191" s="6" t="b">
        <v>0</v>
      </c>
      <c r="L191" s="6" t="b">
        <v>0</v>
      </c>
      <c r="M191" s="6" t="b">
        <v>0</v>
      </c>
      <c r="N191" s="6" t="b">
        <v>0</v>
      </c>
      <c r="O191" s="6" t="b">
        <v>0</v>
      </c>
      <c r="P191" s="6" t="b">
        <v>0</v>
      </c>
      <c r="Q191" s="6" t="s">
        <v>1301</v>
      </c>
    </row>
    <row r="192" spans="1:17" x14ac:dyDescent="0.2">
      <c r="A192" s="2">
        <v>352</v>
      </c>
      <c r="B192" s="6" t="s">
        <v>1304</v>
      </c>
      <c r="C192" s="97" t="s">
        <v>5529</v>
      </c>
      <c r="D192" s="6" t="s">
        <v>1305</v>
      </c>
      <c r="E192" s="6" t="b">
        <v>0</v>
      </c>
      <c r="F192" s="6" t="b">
        <v>0</v>
      </c>
      <c r="G192" s="6" t="b">
        <v>0</v>
      </c>
      <c r="H192" s="6" t="b">
        <v>0</v>
      </c>
      <c r="I192" s="6" t="b">
        <v>0</v>
      </c>
      <c r="J192" s="6" t="b">
        <v>1</v>
      </c>
      <c r="K192" s="6" t="b">
        <v>0</v>
      </c>
      <c r="L192" s="6" t="b">
        <v>0</v>
      </c>
      <c r="M192" s="6" t="b">
        <v>0</v>
      </c>
      <c r="N192" s="6" t="b">
        <v>0</v>
      </c>
      <c r="O192" s="6" t="b">
        <v>1</v>
      </c>
      <c r="P192" s="6" t="b">
        <v>0</v>
      </c>
      <c r="Q192" s="6" t="s">
        <v>1306</v>
      </c>
    </row>
    <row r="193" spans="1:17" x14ac:dyDescent="0.2">
      <c r="A193" s="2">
        <v>353</v>
      </c>
      <c r="B193" s="6" t="s">
        <v>1307</v>
      </c>
      <c r="C193" s="97" t="s">
        <v>5529</v>
      </c>
      <c r="D193" s="6" t="s">
        <v>1308</v>
      </c>
      <c r="E193" s="6" t="b">
        <v>1</v>
      </c>
      <c r="F193" s="6" t="b">
        <v>1</v>
      </c>
      <c r="G193" s="6" t="b">
        <v>0</v>
      </c>
      <c r="H193" s="6" t="b">
        <v>1</v>
      </c>
      <c r="I193" s="6" t="b">
        <v>0</v>
      </c>
      <c r="J193" s="6" t="b">
        <v>1</v>
      </c>
      <c r="K193" s="6" t="b">
        <v>0</v>
      </c>
      <c r="L193" s="6" t="b">
        <v>0</v>
      </c>
      <c r="M193" s="6" t="b">
        <v>0</v>
      </c>
      <c r="N193" s="6" t="b">
        <v>0</v>
      </c>
      <c r="O193" s="6" t="b">
        <v>0</v>
      </c>
      <c r="P193" s="6" t="b">
        <v>0</v>
      </c>
      <c r="Q193" s="6" t="s">
        <v>1309</v>
      </c>
    </row>
    <row r="194" spans="1:17" x14ac:dyDescent="0.2">
      <c r="A194" s="2">
        <v>354</v>
      </c>
      <c r="B194" s="6" t="s">
        <v>1310</v>
      </c>
      <c r="C194" s="97" t="s">
        <v>5529</v>
      </c>
      <c r="D194" s="6" t="s">
        <v>1311</v>
      </c>
      <c r="E194" s="6" t="b">
        <v>0</v>
      </c>
      <c r="F194" s="6" t="b">
        <v>0</v>
      </c>
      <c r="G194" s="6" t="b">
        <v>1</v>
      </c>
      <c r="H194" s="6" t="b">
        <v>0</v>
      </c>
      <c r="I194" s="6" t="b">
        <v>0</v>
      </c>
      <c r="J194" s="6" t="b">
        <v>0</v>
      </c>
      <c r="K194" s="6" t="b">
        <v>0</v>
      </c>
      <c r="L194" s="6" t="b">
        <v>0</v>
      </c>
      <c r="M194" s="6" t="b">
        <v>0</v>
      </c>
      <c r="N194" s="6" t="b">
        <v>0</v>
      </c>
      <c r="O194" s="6" t="b">
        <v>0</v>
      </c>
      <c r="P194" s="6" t="b">
        <v>0</v>
      </c>
      <c r="Q194" s="6" t="s">
        <v>1312</v>
      </c>
    </row>
    <row r="195" spans="1:17" x14ac:dyDescent="0.2">
      <c r="A195" s="2">
        <v>355</v>
      </c>
      <c r="B195" s="6" t="s">
        <v>1313</v>
      </c>
      <c r="C195" s="97" t="s">
        <v>5529</v>
      </c>
      <c r="D195" s="6" t="s">
        <v>1314</v>
      </c>
      <c r="E195" s="6" t="b">
        <v>0</v>
      </c>
      <c r="F195" s="6" t="b">
        <v>0</v>
      </c>
      <c r="G195" s="6" t="b">
        <v>1</v>
      </c>
      <c r="H195" s="6" t="b">
        <v>0</v>
      </c>
      <c r="I195" s="6" t="b">
        <v>0</v>
      </c>
      <c r="J195" s="6" t="b">
        <v>0</v>
      </c>
      <c r="K195" s="6" t="b">
        <v>0</v>
      </c>
      <c r="L195" s="6" t="b">
        <v>0</v>
      </c>
      <c r="M195" s="6" t="b">
        <v>0</v>
      </c>
      <c r="N195" s="6" t="b">
        <v>0</v>
      </c>
      <c r="O195" s="6" t="b">
        <v>0</v>
      </c>
      <c r="P195" s="6" t="b">
        <v>0</v>
      </c>
      <c r="Q195" s="6" t="s">
        <v>1315</v>
      </c>
    </row>
    <row r="196" spans="1:17" x14ac:dyDescent="0.2">
      <c r="A196" s="2">
        <v>356</v>
      </c>
      <c r="B196" s="6" t="s">
        <v>1317</v>
      </c>
      <c r="C196" s="97" t="s">
        <v>5529</v>
      </c>
      <c r="D196" s="6" t="s">
        <v>1318</v>
      </c>
      <c r="E196" s="6" t="b">
        <v>0</v>
      </c>
      <c r="F196" s="6" t="b">
        <v>0</v>
      </c>
      <c r="G196" s="6" t="b">
        <v>0</v>
      </c>
      <c r="H196" s="6" t="b">
        <v>0</v>
      </c>
      <c r="I196" s="6" t="b">
        <v>0</v>
      </c>
      <c r="J196" s="6" t="b">
        <v>0</v>
      </c>
      <c r="K196" s="6" t="b">
        <v>0</v>
      </c>
      <c r="L196" s="6" t="b">
        <v>0</v>
      </c>
      <c r="M196" s="6" t="b">
        <v>0</v>
      </c>
      <c r="N196" s="6" t="b">
        <v>0</v>
      </c>
      <c r="O196" s="6" t="b">
        <v>0</v>
      </c>
      <c r="P196" s="6" t="b">
        <v>0</v>
      </c>
      <c r="Q196" s="6" t="s">
        <v>1319</v>
      </c>
    </row>
    <row r="197" spans="1:17" x14ac:dyDescent="0.2">
      <c r="A197" s="2">
        <v>357</v>
      </c>
      <c r="B197" s="6" t="s">
        <v>1320</v>
      </c>
      <c r="C197" s="97" t="s">
        <v>5529</v>
      </c>
      <c r="D197" s="6" t="s">
        <v>1321</v>
      </c>
      <c r="E197" s="6" t="b">
        <v>0</v>
      </c>
      <c r="F197" s="6" t="b">
        <v>0</v>
      </c>
      <c r="G197" s="6" t="b">
        <v>0</v>
      </c>
      <c r="H197" s="6" t="b">
        <v>0</v>
      </c>
      <c r="I197" s="6" t="b">
        <v>0</v>
      </c>
      <c r="J197" s="6" t="b">
        <v>0</v>
      </c>
      <c r="K197" s="6" t="b">
        <v>0</v>
      </c>
      <c r="L197" s="6" t="b">
        <v>0</v>
      </c>
      <c r="M197" s="6" t="b">
        <v>0</v>
      </c>
      <c r="N197" s="6" t="b">
        <v>0</v>
      </c>
      <c r="O197" s="6" t="b">
        <v>0</v>
      </c>
      <c r="P197" s="6" t="b">
        <v>0</v>
      </c>
      <c r="Q197" s="6" t="s">
        <v>1322</v>
      </c>
    </row>
    <row r="198" spans="1:17" x14ac:dyDescent="0.2">
      <c r="A198" s="2">
        <v>358</v>
      </c>
      <c r="B198" s="6" t="s">
        <v>1323</v>
      </c>
      <c r="C198" s="97" t="s">
        <v>5529</v>
      </c>
      <c r="D198" s="6" t="s">
        <v>1324</v>
      </c>
      <c r="E198" s="6" t="b">
        <v>0</v>
      </c>
      <c r="F198" s="6" t="b">
        <v>0</v>
      </c>
      <c r="G198" s="6" t="b">
        <v>0</v>
      </c>
      <c r="H198" s="6" t="b">
        <v>0</v>
      </c>
      <c r="I198" s="6" t="b">
        <v>0</v>
      </c>
      <c r="J198" s="6" t="b">
        <v>0</v>
      </c>
      <c r="K198" s="6" t="b">
        <v>0</v>
      </c>
      <c r="L198" s="6" t="b">
        <v>0</v>
      </c>
      <c r="M198" s="6" t="b">
        <v>0</v>
      </c>
      <c r="N198" s="6" t="b">
        <v>0</v>
      </c>
      <c r="O198" s="6" t="b">
        <v>0</v>
      </c>
      <c r="P198" s="6" t="b">
        <v>0</v>
      </c>
      <c r="Q198" s="6" t="s">
        <v>1325</v>
      </c>
    </row>
    <row r="199" spans="1:17" x14ac:dyDescent="0.2">
      <c r="A199" s="2">
        <v>362</v>
      </c>
      <c r="B199" s="6" t="s">
        <v>1336</v>
      </c>
      <c r="C199" s="97" t="s">
        <v>5529</v>
      </c>
      <c r="D199" s="6" t="s">
        <v>1337</v>
      </c>
      <c r="E199" s="6" t="b">
        <v>0</v>
      </c>
      <c r="F199" s="6" t="b">
        <v>0</v>
      </c>
      <c r="G199" s="6" t="b">
        <v>0</v>
      </c>
      <c r="H199" s="6" t="b">
        <v>0</v>
      </c>
      <c r="I199" s="6" t="b">
        <v>0</v>
      </c>
      <c r="J199" s="6" t="b">
        <v>0</v>
      </c>
      <c r="K199" s="6" t="b">
        <v>0</v>
      </c>
      <c r="L199" s="6" t="b">
        <v>0</v>
      </c>
      <c r="M199" s="6" t="b">
        <v>0</v>
      </c>
      <c r="N199" s="6" t="b">
        <v>0</v>
      </c>
      <c r="O199" s="6" t="b">
        <v>0</v>
      </c>
      <c r="P199" s="6" t="b">
        <v>0</v>
      </c>
      <c r="Q199" s="6" t="s">
        <v>1338</v>
      </c>
    </row>
    <row r="200" spans="1:17" x14ac:dyDescent="0.2">
      <c r="A200" s="2">
        <v>363</v>
      </c>
      <c r="B200" s="6" t="s">
        <v>1340</v>
      </c>
      <c r="C200" s="97" t="s">
        <v>5529</v>
      </c>
      <c r="D200" s="6" t="s">
        <v>1341</v>
      </c>
      <c r="E200" s="6" t="b">
        <v>1</v>
      </c>
      <c r="F200" s="6" t="b">
        <v>0</v>
      </c>
      <c r="G200" s="6" t="b">
        <v>0</v>
      </c>
      <c r="H200" s="6" t="b">
        <v>0</v>
      </c>
      <c r="I200" s="6" t="b">
        <v>0</v>
      </c>
      <c r="J200" s="6" t="b">
        <v>0</v>
      </c>
      <c r="K200" s="6" t="b">
        <v>0</v>
      </c>
      <c r="L200" s="6" t="b">
        <v>0</v>
      </c>
      <c r="M200" s="6" t="b">
        <v>0</v>
      </c>
      <c r="N200" s="6" t="b">
        <v>0</v>
      </c>
      <c r="O200" s="6" t="b">
        <v>0</v>
      </c>
      <c r="P200" s="6" t="b">
        <v>0</v>
      </c>
      <c r="Q200" s="6" t="s">
        <v>1342</v>
      </c>
    </row>
    <row r="201" spans="1:17" x14ac:dyDescent="0.2">
      <c r="A201" s="2">
        <v>364</v>
      </c>
      <c r="B201" s="6" t="s">
        <v>1344</v>
      </c>
      <c r="C201" s="97" t="s">
        <v>5529</v>
      </c>
      <c r="D201" s="6" t="s">
        <v>1345</v>
      </c>
      <c r="E201" s="6" t="b">
        <v>0</v>
      </c>
      <c r="F201" s="6" t="b">
        <v>0</v>
      </c>
      <c r="G201" s="6" t="b">
        <v>0</v>
      </c>
      <c r="H201" s="6" t="b">
        <v>0</v>
      </c>
      <c r="I201" s="6" t="b">
        <v>0</v>
      </c>
      <c r="J201" s="6" t="b">
        <v>1</v>
      </c>
      <c r="K201" s="6" t="b">
        <v>0</v>
      </c>
      <c r="L201" s="6" t="b">
        <v>0</v>
      </c>
      <c r="M201" s="6" t="b">
        <v>0</v>
      </c>
      <c r="N201" s="6" t="b">
        <v>0</v>
      </c>
      <c r="O201" s="6" t="b">
        <v>1</v>
      </c>
      <c r="P201" s="6" t="b">
        <v>0</v>
      </c>
      <c r="Q201" s="6" t="s">
        <v>1346</v>
      </c>
    </row>
    <row r="202" spans="1:17" x14ac:dyDescent="0.2">
      <c r="A202" s="2">
        <v>366</v>
      </c>
      <c r="B202" s="6" t="s">
        <v>1348</v>
      </c>
      <c r="C202" s="97" t="s">
        <v>5529</v>
      </c>
      <c r="D202" s="6" t="s">
        <v>1349</v>
      </c>
      <c r="E202" s="6" t="b">
        <v>0</v>
      </c>
      <c r="F202" s="6" t="b">
        <v>0</v>
      </c>
      <c r="G202" s="6" t="b">
        <v>0</v>
      </c>
      <c r="H202" s="6" t="b">
        <v>0</v>
      </c>
      <c r="I202" s="6" t="b">
        <v>0</v>
      </c>
      <c r="J202" s="6" t="b">
        <v>0</v>
      </c>
      <c r="K202" s="6" t="b">
        <v>0</v>
      </c>
      <c r="L202" s="6" t="b">
        <v>0</v>
      </c>
      <c r="M202" s="6" t="b">
        <v>0</v>
      </c>
      <c r="N202" s="6" t="b">
        <v>0</v>
      </c>
      <c r="O202" s="6" t="b">
        <v>0</v>
      </c>
      <c r="P202" s="6" t="b">
        <v>0</v>
      </c>
      <c r="Q202" s="6" t="s">
        <v>1350</v>
      </c>
    </row>
    <row r="203" spans="1:17" x14ac:dyDescent="0.2">
      <c r="A203" s="2">
        <v>367</v>
      </c>
      <c r="B203" s="6" t="s">
        <v>1351</v>
      </c>
      <c r="C203" s="97" t="s">
        <v>5529</v>
      </c>
      <c r="D203" s="6" t="s">
        <v>1352</v>
      </c>
      <c r="E203" s="6" t="b">
        <v>0</v>
      </c>
      <c r="F203" s="6" t="b">
        <v>0</v>
      </c>
      <c r="G203" s="6" t="b">
        <v>0</v>
      </c>
      <c r="H203" s="6" t="b">
        <v>0</v>
      </c>
      <c r="I203" s="6" t="b">
        <v>0</v>
      </c>
      <c r="J203" s="6" t="b">
        <v>0</v>
      </c>
      <c r="K203" s="6" t="b">
        <v>0</v>
      </c>
      <c r="L203" s="6" t="b">
        <v>0</v>
      </c>
      <c r="M203" s="6" t="b">
        <v>0</v>
      </c>
      <c r="N203" s="6" t="b">
        <v>0</v>
      </c>
      <c r="O203" s="6" t="b">
        <v>0</v>
      </c>
      <c r="P203" s="6" t="b">
        <v>0</v>
      </c>
      <c r="Q203" s="6" t="s">
        <v>1353</v>
      </c>
    </row>
    <row r="204" spans="1:17" x14ac:dyDescent="0.2">
      <c r="A204" s="2">
        <v>368</v>
      </c>
      <c r="B204" s="6" t="s">
        <v>1354</v>
      </c>
      <c r="C204" s="97" t="s">
        <v>5529</v>
      </c>
      <c r="D204" s="6" t="s">
        <v>1355</v>
      </c>
      <c r="E204" s="6" t="b">
        <v>0</v>
      </c>
      <c r="F204" s="6" t="b">
        <v>0</v>
      </c>
      <c r="G204" s="6" t="b">
        <v>0</v>
      </c>
      <c r="H204" s="6" t="b">
        <v>0</v>
      </c>
      <c r="I204" s="6" t="b">
        <v>0</v>
      </c>
      <c r="J204" s="6" t="b">
        <v>0</v>
      </c>
      <c r="K204" s="6" t="b">
        <v>0</v>
      </c>
      <c r="L204" s="6" t="b">
        <v>0</v>
      </c>
      <c r="M204" s="6" t="b">
        <v>0</v>
      </c>
      <c r="N204" s="6" t="b">
        <v>0</v>
      </c>
      <c r="O204" s="6" t="b">
        <v>0</v>
      </c>
      <c r="P204" s="6" t="b">
        <v>0</v>
      </c>
      <c r="Q204" s="6" t="s">
        <v>1356</v>
      </c>
    </row>
    <row r="205" spans="1:17" x14ac:dyDescent="0.2">
      <c r="A205" s="2">
        <v>370</v>
      </c>
      <c r="B205" s="6" t="s">
        <v>1363</v>
      </c>
      <c r="C205" s="97" t="s">
        <v>5529</v>
      </c>
      <c r="D205" s="6" t="s">
        <v>1364</v>
      </c>
      <c r="E205" s="6" t="b">
        <v>0</v>
      </c>
      <c r="F205" s="6" t="b">
        <v>0</v>
      </c>
      <c r="G205" s="6" t="b">
        <v>0</v>
      </c>
      <c r="H205" s="6" t="b">
        <v>0</v>
      </c>
      <c r="I205" s="6" t="b">
        <v>0</v>
      </c>
      <c r="J205" s="6" t="b">
        <v>0</v>
      </c>
      <c r="K205" s="6" t="b">
        <v>0</v>
      </c>
      <c r="L205" s="6" t="b">
        <v>0</v>
      </c>
      <c r="M205" s="6" t="b">
        <v>0</v>
      </c>
      <c r="N205" s="6" t="b">
        <v>0</v>
      </c>
      <c r="O205" s="6" t="b">
        <v>0</v>
      </c>
      <c r="P205" s="6" t="b">
        <v>0</v>
      </c>
      <c r="Q205" s="6" t="s">
        <v>1365</v>
      </c>
    </row>
    <row r="206" spans="1:17" x14ac:dyDescent="0.2">
      <c r="A206" s="2">
        <v>371</v>
      </c>
      <c r="B206" s="6" t="s">
        <v>1369</v>
      </c>
      <c r="C206" s="97" t="s">
        <v>5529</v>
      </c>
      <c r="D206" s="6" t="s">
        <v>1355</v>
      </c>
      <c r="E206" s="6" t="b">
        <v>0</v>
      </c>
      <c r="F206" s="6" t="b">
        <v>0</v>
      </c>
      <c r="G206" s="6" t="b">
        <v>0</v>
      </c>
      <c r="H206" s="6" t="b">
        <v>0</v>
      </c>
      <c r="I206" s="6" t="b">
        <v>0</v>
      </c>
      <c r="J206" s="6" t="b">
        <v>0</v>
      </c>
      <c r="K206" s="6" t="b">
        <v>0</v>
      </c>
      <c r="L206" s="6" t="b">
        <v>0</v>
      </c>
      <c r="M206" s="6" t="b">
        <v>0</v>
      </c>
      <c r="N206" s="6" t="b">
        <v>0</v>
      </c>
      <c r="O206" s="6" t="b">
        <v>0</v>
      </c>
      <c r="P206" s="6" t="b">
        <v>0</v>
      </c>
      <c r="Q206" s="6" t="s">
        <v>1370</v>
      </c>
    </row>
    <row r="207" spans="1:17" x14ac:dyDescent="0.2">
      <c r="A207" s="2">
        <v>372</v>
      </c>
      <c r="B207" s="6" t="s">
        <v>1371</v>
      </c>
      <c r="C207" s="97" t="s">
        <v>5529</v>
      </c>
      <c r="D207" s="6" t="s">
        <v>1372</v>
      </c>
      <c r="E207" s="6" t="b">
        <v>0</v>
      </c>
      <c r="F207" s="6" t="b">
        <v>0</v>
      </c>
      <c r="G207" s="6" t="b">
        <v>1</v>
      </c>
      <c r="H207" s="6" t="b">
        <v>1</v>
      </c>
      <c r="I207" s="6" t="b">
        <v>0</v>
      </c>
      <c r="J207" s="6" t="b">
        <v>0</v>
      </c>
      <c r="K207" s="6" t="b">
        <v>0</v>
      </c>
      <c r="L207" s="6" t="b">
        <v>0</v>
      </c>
      <c r="M207" s="6" t="b">
        <v>0</v>
      </c>
      <c r="N207" s="6" t="b">
        <v>0</v>
      </c>
      <c r="O207" s="6" t="b">
        <v>0</v>
      </c>
      <c r="P207" s="6" t="b">
        <v>0</v>
      </c>
      <c r="Q207" s="6" t="s">
        <v>1373</v>
      </c>
    </row>
    <row r="208" spans="1:17" x14ac:dyDescent="0.2">
      <c r="A208" s="2">
        <v>373</v>
      </c>
      <c r="B208" s="6" t="s">
        <v>1376</v>
      </c>
      <c r="C208" s="97" t="s">
        <v>5529</v>
      </c>
      <c r="D208" s="6" t="s">
        <v>1377</v>
      </c>
      <c r="E208" s="6" t="b">
        <v>0</v>
      </c>
      <c r="F208" s="6" t="b">
        <v>0</v>
      </c>
      <c r="G208" s="6" t="b">
        <v>0</v>
      </c>
      <c r="H208" s="6" t="b">
        <v>0</v>
      </c>
      <c r="I208" s="6" t="b">
        <v>0</v>
      </c>
      <c r="J208" s="6" t="b">
        <v>0</v>
      </c>
      <c r="K208" s="6" t="b">
        <v>0</v>
      </c>
      <c r="L208" s="6" t="b">
        <v>0</v>
      </c>
      <c r="M208" s="6" t="b">
        <v>0</v>
      </c>
      <c r="N208" s="6" t="b">
        <v>0</v>
      </c>
      <c r="O208" s="6" t="b">
        <v>0</v>
      </c>
      <c r="P208" s="6" t="b">
        <v>0</v>
      </c>
      <c r="Q208" s="6" t="s">
        <v>1378</v>
      </c>
    </row>
    <row r="209" spans="1:17" x14ac:dyDescent="0.2">
      <c r="A209" s="2">
        <v>374</v>
      </c>
      <c r="B209" s="6" t="s">
        <v>1381</v>
      </c>
      <c r="C209" s="97" t="s">
        <v>5529</v>
      </c>
      <c r="D209" s="6" t="s">
        <v>1382</v>
      </c>
      <c r="E209" s="6" t="b">
        <v>0</v>
      </c>
      <c r="F209" s="6" t="b">
        <v>0</v>
      </c>
      <c r="G209" s="6" t="b">
        <v>0</v>
      </c>
      <c r="H209" s="6" t="b">
        <v>0</v>
      </c>
      <c r="I209" s="6" t="b">
        <v>0</v>
      </c>
      <c r="J209" s="6" t="b">
        <v>0</v>
      </c>
      <c r="K209" s="6" t="b">
        <v>0</v>
      </c>
      <c r="L209" s="6" t="b">
        <v>0</v>
      </c>
      <c r="M209" s="6" t="b">
        <v>0</v>
      </c>
      <c r="N209" s="6" t="b">
        <v>0</v>
      </c>
      <c r="O209" s="6" t="b">
        <v>0</v>
      </c>
      <c r="P209" s="6" t="b">
        <v>0</v>
      </c>
      <c r="Q209" s="6" t="s">
        <v>1383</v>
      </c>
    </row>
    <row r="210" spans="1:17" x14ac:dyDescent="0.2">
      <c r="A210" s="2">
        <v>376</v>
      </c>
      <c r="B210" s="6" t="s">
        <v>1389</v>
      </c>
      <c r="C210" s="97" t="s">
        <v>5529</v>
      </c>
      <c r="D210" s="6" t="s">
        <v>1390</v>
      </c>
      <c r="E210" s="6" t="b">
        <v>0</v>
      </c>
      <c r="F210" s="6" t="b">
        <v>0</v>
      </c>
      <c r="G210" s="6" t="b">
        <v>0</v>
      </c>
      <c r="H210" s="6" t="b">
        <v>0</v>
      </c>
      <c r="I210" s="6" t="b">
        <v>0</v>
      </c>
      <c r="J210" s="6" t="b">
        <v>0</v>
      </c>
      <c r="K210" s="6" t="b">
        <v>0</v>
      </c>
      <c r="L210" s="6" t="b">
        <v>0</v>
      </c>
      <c r="M210" s="6" t="b">
        <v>0</v>
      </c>
      <c r="N210" s="6" t="b">
        <v>0</v>
      </c>
      <c r="O210" s="6" t="b">
        <v>1</v>
      </c>
      <c r="P210" s="6" t="b">
        <v>0</v>
      </c>
      <c r="Q210" s="6" t="s">
        <v>60</v>
      </c>
    </row>
    <row r="211" spans="1:17" x14ac:dyDescent="0.2">
      <c r="A211" s="2">
        <v>378</v>
      </c>
      <c r="B211" s="6" t="s">
        <v>1396</v>
      </c>
      <c r="C211" s="97" t="s">
        <v>5529</v>
      </c>
      <c r="D211" s="6" t="s">
        <v>1397</v>
      </c>
      <c r="E211" s="6" t="b">
        <v>0</v>
      </c>
      <c r="F211" s="6" t="b">
        <v>0</v>
      </c>
      <c r="G211" s="6" t="b">
        <v>1</v>
      </c>
      <c r="H211" s="6" t="b">
        <v>0</v>
      </c>
      <c r="I211" s="6" t="b">
        <v>0</v>
      </c>
      <c r="J211" s="6" t="b">
        <v>0</v>
      </c>
      <c r="K211" s="6" t="b">
        <v>0</v>
      </c>
      <c r="L211" s="6" t="b">
        <v>0</v>
      </c>
      <c r="M211" s="6" t="b">
        <v>0</v>
      </c>
      <c r="N211" s="6" t="b">
        <v>0</v>
      </c>
      <c r="O211" s="6" t="b">
        <v>0</v>
      </c>
      <c r="P211" s="6" t="b">
        <v>0</v>
      </c>
      <c r="Q211" s="6" t="s">
        <v>1398</v>
      </c>
    </row>
    <row r="212" spans="1:17" x14ac:dyDescent="0.2">
      <c r="A212" s="2">
        <v>379</v>
      </c>
      <c r="B212" s="6" t="s">
        <v>1399</v>
      </c>
      <c r="C212" s="97" t="s">
        <v>5529</v>
      </c>
      <c r="D212" s="6" t="s">
        <v>1400</v>
      </c>
      <c r="E212" s="6" t="b">
        <v>0</v>
      </c>
      <c r="F212" s="6" t="b">
        <v>0</v>
      </c>
      <c r="G212" s="6" t="b">
        <v>0</v>
      </c>
      <c r="H212" s="6" t="b">
        <v>0</v>
      </c>
      <c r="I212" s="6" t="b">
        <v>0</v>
      </c>
      <c r="J212" s="6" t="b">
        <v>0</v>
      </c>
      <c r="K212" s="6" t="b">
        <v>0</v>
      </c>
      <c r="L212" s="6" t="b">
        <v>0</v>
      </c>
      <c r="M212" s="6" t="b">
        <v>0</v>
      </c>
      <c r="N212" s="6" t="b">
        <v>0</v>
      </c>
      <c r="O212" s="6" t="b">
        <v>0</v>
      </c>
      <c r="P212" s="6" t="b">
        <v>0</v>
      </c>
      <c r="Q212" s="6" t="s">
        <v>1401</v>
      </c>
    </row>
    <row r="213" spans="1:17" x14ac:dyDescent="0.2">
      <c r="A213" s="2">
        <v>380</v>
      </c>
      <c r="B213" s="6" t="s">
        <v>1402</v>
      </c>
      <c r="C213" s="97" t="s">
        <v>5529</v>
      </c>
      <c r="D213" s="6" t="s">
        <v>1403</v>
      </c>
      <c r="E213" s="6" t="b">
        <v>0</v>
      </c>
      <c r="F213" s="6" t="b">
        <v>0</v>
      </c>
      <c r="G213" s="6" t="b">
        <v>0</v>
      </c>
      <c r="H213" s="6" t="b">
        <v>0</v>
      </c>
      <c r="I213" s="6" t="b">
        <v>0</v>
      </c>
      <c r="J213" s="6" t="b">
        <v>0</v>
      </c>
      <c r="K213" s="6" t="b">
        <v>0</v>
      </c>
      <c r="L213" s="6" t="b">
        <v>0</v>
      </c>
      <c r="M213" s="6" t="b">
        <v>0</v>
      </c>
      <c r="N213" s="6" t="b">
        <v>0</v>
      </c>
      <c r="O213" s="6" t="b">
        <v>0</v>
      </c>
      <c r="P213" s="6" t="b">
        <v>0</v>
      </c>
      <c r="Q213" s="6" t="s">
        <v>1404</v>
      </c>
    </row>
    <row r="214" spans="1:17" x14ac:dyDescent="0.2">
      <c r="A214" s="2">
        <v>381</v>
      </c>
      <c r="B214" s="6" t="s">
        <v>1405</v>
      </c>
      <c r="C214" s="97" t="s">
        <v>5529</v>
      </c>
      <c r="D214" s="6" t="s">
        <v>1406</v>
      </c>
      <c r="E214" s="6" t="b">
        <v>1</v>
      </c>
      <c r="F214" s="6" t="b">
        <v>0</v>
      </c>
      <c r="G214" s="6" t="b">
        <v>0</v>
      </c>
      <c r="H214" s="6" t="b">
        <v>0</v>
      </c>
      <c r="I214" s="6" t="b">
        <v>0</v>
      </c>
      <c r="J214" s="6" t="b">
        <v>0</v>
      </c>
      <c r="K214" s="6" t="b">
        <v>0</v>
      </c>
      <c r="L214" s="6" t="b">
        <v>0</v>
      </c>
      <c r="M214" s="6" t="b">
        <v>0</v>
      </c>
      <c r="N214" s="6" t="b">
        <v>0</v>
      </c>
      <c r="O214" s="6" t="b">
        <v>0</v>
      </c>
      <c r="P214" s="6" t="b">
        <v>0</v>
      </c>
      <c r="Q214" s="6" t="s">
        <v>1407</v>
      </c>
    </row>
    <row r="215" spans="1:17" x14ac:dyDescent="0.2">
      <c r="A215" s="2">
        <v>382</v>
      </c>
      <c r="B215" s="6" t="s">
        <v>1408</v>
      </c>
      <c r="C215" s="97" t="s">
        <v>5529</v>
      </c>
      <c r="D215" s="6" t="s">
        <v>1409</v>
      </c>
      <c r="E215" s="6" t="b">
        <v>0</v>
      </c>
      <c r="F215" s="6" t="b">
        <v>0</v>
      </c>
      <c r="G215" s="6" t="b">
        <v>1</v>
      </c>
      <c r="H215" s="6" t="b">
        <v>0</v>
      </c>
      <c r="I215" s="6" t="b">
        <v>0</v>
      </c>
      <c r="J215" s="6" t="b">
        <v>0</v>
      </c>
      <c r="K215" s="6" t="b">
        <v>0</v>
      </c>
      <c r="L215" s="6" t="b">
        <v>0</v>
      </c>
      <c r="M215" s="6" t="b">
        <v>0</v>
      </c>
      <c r="N215" s="6" t="b">
        <v>0</v>
      </c>
      <c r="O215" s="6" t="b">
        <v>0</v>
      </c>
      <c r="P215" s="6" t="b">
        <v>1</v>
      </c>
      <c r="Q215" s="6" t="s">
        <v>1410</v>
      </c>
    </row>
    <row r="216" spans="1:17" x14ac:dyDescent="0.2">
      <c r="A216" s="2">
        <v>384</v>
      </c>
      <c r="B216" s="6" t="s">
        <v>1415</v>
      </c>
      <c r="C216" s="97" t="s">
        <v>5529</v>
      </c>
      <c r="D216" s="6" t="s">
        <v>1416</v>
      </c>
      <c r="E216" s="6" t="b">
        <v>1</v>
      </c>
      <c r="F216" s="6" t="b">
        <v>0</v>
      </c>
      <c r="G216" s="6" t="b">
        <v>0</v>
      </c>
      <c r="H216" s="6" t="b">
        <v>1</v>
      </c>
      <c r="I216" s="6" t="b">
        <v>1</v>
      </c>
      <c r="J216" s="6" t="b">
        <v>0</v>
      </c>
      <c r="K216" s="6" t="b">
        <v>0</v>
      </c>
      <c r="L216" s="6" t="b">
        <v>0</v>
      </c>
      <c r="M216" s="6" t="b">
        <v>0</v>
      </c>
      <c r="N216" s="6" t="b">
        <v>0</v>
      </c>
      <c r="O216" s="6" t="b">
        <v>0</v>
      </c>
      <c r="P216" s="6" t="b">
        <v>0</v>
      </c>
      <c r="Q216" s="6" t="s">
        <v>1417</v>
      </c>
    </row>
    <row r="217" spans="1:17" x14ac:dyDescent="0.2">
      <c r="A217" s="2">
        <v>386</v>
      </c>
      <c r="B217" s="6" t="s">
        <v>1421</v>
      </c>
      <c r="C217" s="97" t="s">
        <v>5529</v>
      </c>
      <c r="D217" s="6" t="s">
        <v>1422</v>
      </c>
      <c r="E217" s="6" t="b">
        <v>0</v>
      </c>
      <c r="F217" s="6" t="b">
        <v>0</v>
      </c>
      <c r="G217" s="6" t="b">
        <v>0</v>
      </c>
      <c r="H217" s="6" t="b">
        <v>0</v>
      </c>
      <c r="I217" s="6" t="b">
        <v>0</v>
      </c>
      <c r="J217" s="6" t="b">
        <v>0</v>
      </c>
      <c r="K217" s="6" t="b">
        <v>0</v>
      </c>
      <c r="L217" s="6" t="b">
        <v>0</v>
      </c>
      <c r="M217" s="6" t="b">
        <v>0</v>
      </c>
      <c r="N217" s="6" t="b">
        <v>0</v>
      </c>
      <c r="O217" s="6" t="b">
        <v>1</v>
      </c>
      <c r="P217" s="6" t="b">
        <v>0</v>
      </c>
      <c r="Q217" s="6" t="s">
        <v>1423</v>
      </c>
    </row>
    <row r="218" spans="1:17" x14ac:dyDescent="0.2">
      <c r="A218" s="2">
        <v>388</v>
      </c>
      <c r="B218" s="6" t="s">
        <v>1426</v>
      </c>
      <c r="C218" s="97" t="s">
        <v>5529</v>
      </c>
      <c r="D218" s="6" t="s">
        <v>1427</v>
      </c>
      <c r="E218" s="6" t="b">
        <v>0</v>
      </c>
      <c r="F218" s="6" t="b">
        <v>1</v>
      </c>
      <c r="G218" s="6" t="b">
        <v>0</v>
      </c>
      <c r="H218" s="6" t="b">
        <v>0</v>
      </c>
      <c r="I218" s="6" t="b">
        <v>0</v>
      </c>
      <c r="J218" s="6" t="b">
        <v>0</v>
      </c>
      <c r="K218" s="6" t="b">
        <v>0</v>
      </c>
      <c r="L218" s="6" t="b">
        <v>0</v>
      </c>
      <c r="M218" s="6" t="b">
        <v>0</v>
      </c>
      <c r="N218" s="6" t="b">
        <v>0</v>
      </c>
      <c r="O218" s="6" t="b">
        <v>0</v>
      </c>
      <c r="P218" s="6" t="b">
        <v>0</v>
      </c>
      <c r="Q218" s="6" t="s">
        <v>1428</v>
      </c>
    </row>
    <row r="219" spans="1:17" x14ac:dyDescent="0.2">
      <c r="A219" s="2">
        <v>390</v>
      </c>
      <c r="B219" s="6" t="s">
        <v>1434</v>
      </c>
      <c r="C219" s="97" t="s">
        <v>5529</v>
      </c>
      <c r="D219" s="6" t="s">
        <v>1435</v>
      </c>
      <c r="E219" s="6" t="b">
        <v>0</v>
      </c>
      <c r="F219" s="6" t="b">
        <v>0</v>
      </c>
      <c r="G219" s="6" t="b">
        <v>1</v>
      </c>
      <c r="H219" s="6" t="b">
        <v>0</v>
      </c>
      <c r="I219" s="6" t="b">
        <v>0</v>
      </c>
      <c r="J219" s="6" t="b">
        <v>0</v>
      </c>
      <c r="K219" s="6" t="b">
        <v>0</v>
      </c>
      <c r="L219" s="6" t="b">
        <v>0</v>
      </c>
      <c r="M219" s="6" t="b">
        <v>0</v>
      </c>
      <c r="N219" s="6" t="b">
        <v>0</v>
      </c>
      <c r="O219" s="6" t="b">
        <v>0</v>
      </c>
      <c r="P219" s="6" t="b">
        <v>0</v>
      </c>
      <c r="Q219" s="6" t="s">
        <v>1436</v>
      </c>
    </row>
    <row r="220" spans="1:17" x14ac:dyDescent="0.2">
      <c r="A220" s="2">
        <v>391</v>
      </c>
      <c r="B220" s="6" t="s">
        <v>1439</v>
      </c>
      <c r="C220" s="97" t="s">
        <v>5529</v>
      </c>
      <c r="D220" s="6" t="s">
        <v>1440</v>
      </c>
      <c r="E220" s="6" t="b">
        <v>0</v>
      </c>
      <c r="F220" s="6" t="b">
        <v>0</v>
      </c>
      <c r="G220" s="6" t="b">
        <v>1</v>
      </c>
      <c r="H220" s="6" t="b">
        <v>0</v>
      </c>
      <c r="I220" s="6" t="b">
        <v>0</v>
      </c>
      <c r="J220" s="6" t="b">
        <v>0</v>
      </c>
      <c r="K220" s="6" t="b">
        <v>0</v>
      </c>
      <c r="L220" s="6" t="b">
        <v>1</v>
      </c>
      <c r="M220" s="6" t="b">
        <v>0</v>
      </c>
      <c r="N220" s="6" t="b">
        <v>0</v>
      </c>
      <c r="O220" s="6" t="b">
        <v>0</v>
      </c>
      <c r="P220" s="6" t="b">
        <v>0</v>
      </c>
      <c r="Q220" s="6" t="s">
        <v>1441</v>
      </c>
    </row>
    <row r="221" spans="1:17" x14ac:dyDescent="0.2">
      <c r="A221" s="2">
        <v>392</v>
      </c>
      <c r="B221" s="6" t="s">
        <v>1443</v>
      </c>
      <c r="C221" s="97" t="s">
        <v>5529</v>
      </c>
      <c r="D221" s="6" t="s">
        <v>1444</v>
      </c>
      <c r="E221" s="6" t="b">
        <v>1</v>
      </c>
      <c r="F221" s="6" t="b">
        <v>0</v>
      </c>
      <c r="G221" s="6" t="b">
        <v>0</v>
      </c>
      <c r="H221" s="6" t="b">
        <v>0</v>
      </c>
      <c r="I221" s="6" t="b">
        <v>0</v>
      </c>
      <c r="J221" s="6" t="b">
        <v>1</v>
      </c>
      <c r="K221" s="6" t="b">
        <v>0</v>
      </c>
      <c r="L221" s="6" t="b">
        <v>0</v>
      </c>
      <c r="M221" s="6" t="b">
        <v>0</v>
      </c>
      <c r="N221" s="6" t="b">
        <v>1</v>
      </c>
      <c r="O221" s="6" t="b">
        <v>0</v>
      </c>
      <c r="P221" s="6" t="b">
        <v>0</v>
      </c>
      <c r="Q221" s="6" t="s">
        <v>1445</v>
      </c>
    </row>
    <row r="222" spans="1:17" x14ac:dyDescent="0.2">
      <c r="A222" s="2">
        <v>394</v>
      </c>
      <c r="B222" s="6" t="s">
        <v>1446</v>
      </c>
      <c r="C222" s="97" t="s">
        <v>5529</v>
      </c>
      <c r="D222" s="6" t="s">
        <v>1447</v>
      </c>
      <c r="E222" s="6" t="b">
        <v>0</v>
      </c>
      <c r="F222" s="6" t="b">
        <v>0</v>
      </c>
      <c r="G222" s="6" t="b">
        <v>0</v>
      </c>
      <c r="H222" s="6" t="b">
        <v>0</v>
      </c>
      <c r="I222" s="6" t="b">
        <v>0</v>
      </c>
      <c r="J222" s="6" t="b">
        <v>0</v>
      </c>
      <c r="K222" s="6" t="b">
        <v>0</v>
      </c>
      <c r="L222" s="6" t="b">
        <v>0</v>
      </c>
      <c r="M222" s="6" t="b">
        <v>0</v>
      </c>
      <c r="N222" s="6" t="b">
        <v>0</v>
      </c>
      <c r="O222" s="6" t="b">
        <v>0</v>
      </c>
      <c r="P222" s="6" t="b">
        <v>0</v>
      </c>
      <c r="Q222" s="6" t="s">
        <v>1448</v>
      </c>
    </row>
    <row r="223" spans="1:17" x14ac:dyDescent="0.2">
      <c r="A223" s="2">
        <v>395</v>
      </c>
      <c r="B223" s="6" t="s">
        <v>1450</v>
      </c>
      <c r="C223" s="97" t="s">
        <v>5529</v>
      </c>
      <c r="D223" s="6" t="s">
        <v>343</v>
      </c>
      <c r="E223" s="6" t="b">
        <v>0</v>
      </c>
      <c r="F223" s="6" t="b">
        <v>0</v>
      </c>
      <c r="G223" s="6" t="b">
        <v>0</v>
      </c>
      <c r="H223" s="6" t="b">
        <v>0</v>
      </c>
      <c r="I223" s="6" t="b">
        <v>0</v>
      </c>
      <c r="J223" s="6" t="b">
        <v>0</v>
      </c>
      <c r="K223" s="6" t="b">
        <v>0</v>
      </c>
      <c r="L223" s="6" t="b">
        <v>0</v>
      </c>
      <c r="M223" s="6" t="b">
        <v>0</v>
      </c>
      <c r="N223" s="6" t="b">
        <v>0</v>
      </c>
      <c r="O223" s="6" t="b">
        <v>0</v>
      </c>
      <c r="P223" s="6" t="b">
        <v>0</v>
      </c>
      <c r="Q223" s="6" t="s">
        <v>1451</v>
      </c>
    </row>
    <row r="224" spans="1:17" x14ac:dyDescent="0.2">
      <c r="A224" s="2">
        <v>396</v>
      </c>
      <c r="B224" s="6" t="s">
        <v>1454</v>
      </c>
      <c r="C224" s="97" t="s">
        <v>5529</v>
      </c>
      <c r="D224" s="6" t="s">
        <v>1455</v>
      </c>
      <c r="E224" s="6" t="b">
        <v>0</v>
      </c>
      <c r="F224" s="6" t="b">
        <v>0</v>
      </c>
      <c r="G224" s="6" t="b">
        <v>1</v>
      </c>
      <c r="H224" s="6" t="b">
        <v>0</v>
      </c>
      <c r="I224" s="6" t="b">
        <v>0</v>
      </c>
      <c r="J224" s="6" t="b">
        <v>0</v>
      </c>
      <c r="K224" s="6" t="b">
        <v>0</v>
      </c>
      <c r="L224" s="6" t="b">
        <v>0</v>
      </c>
      <c r="M224" s="6" t="b">
        <v>0</v>
      </c>
      <c r="N224" s="6" t="b">
        <v>0</v>
      </c>
      <c r="O224" s="6" t="b">
        <v>0</v>
      </c>
      <c r="P224" s="6" t="b">
        <v>0</v>
      </c>
      <c r="Q224" s="6" t="s">
        <v>1456</v>
      </c>
    </row>
    <row r="225" spans="1:17" x14ac:dyDescent="0.2">
      <c r="A225" s="2">
        <v>399</v>
      </c>
      <c r="B225" s="6" t="s">
        <v>1461</v>
      </c>
      <c r="C225" s="97" t="s">
        <v>5529</v>
      </c>
      <c r="D225" s="6" t="s">
        <v>1462</v>
      </c>
      <c r="E225" s="6" t="b">
        <v>0</v>
      </c>
      <c r="F225" s="6" t="b">
        <v>0</v>
      </c>
      <c r="G225" s="6" t="b">
        <v>0</v>
      </c>
      <c r="H225" s="6" t="b">
        <v>0</v>
      </c>
      <c r="I225" s="6" t="b">
        <v>0</v>
      </c>
      <c r="J225" s="6" t="b">
        <v>0</v>
      </c>
      <c r="K225" s="6" t="b">
        <v>0</v>
      </c>
      <c r="L225" s="6" t="b">
        <v>0</v>
      </c>
      <c r="M225" s="6" t="b">
        <v>0</v>
      </c>
      <c r="N225" s="6" t="b">
        <v>0</v>
      </c>
      <c r="O225" s="6" t="b">
        <v>0</v>
      </c>
      <c r="P225" s="6" t="b">
        <v>0</v>
      </c>
      <c r="Q225" s="6" t="s">
        <v>1463</v>
      </c>
    </row>
    <row r="226" spans="1:17" x14ac:dyDescent="0.2">
      <c r="A226" s="2">
        <v>400</v>
      </c>
      <c r="B226" s="6" t="s">
        <v>1466</v>
      </c>
      <c r="C226" s="97" t="s">
        <v>5529</v>
      </c>
      <c r="D226" s="6" t="s">
        <v>60</v>
      </c>
      <c r="E226" s="6" t="b">
        <v>0</v>
      </c>
      <c r="F226" s="6" t="b">
        <v>0</v>
      </c>
      <c r="G226" s="6" t="b">
        <v>0</v>
      </c>
      <c r="H226" s="6" t="b">
        <v>0</v>
      </c>
      <c r="I226" s="6" t="b">
        <v>0</v>
      </c>
      <c r="J226" s="6" t="b">
        <v>0</v>
      </c>
      <c r="K226" s="6" t="b">
        <v>0</v>
      </c>
      <c r="L226" s="6" t="b">
        <v>0</v>
      </c>
      <c r="M226" s="6" t="b">
        <v>0</v>
      </c>
      <c r="N226" s="6" t="b">
        <v>0</v>
      </c>
      <c r="O226" s="6" t="b">
        <v>0</v>
      </c>
      <c r="P226" s="6" t="b">
        <v>0</v>
      </c>
      <c r="Q226" s="6" t="s">
        <v>60</v>
      </c>
    </row>
    <row r="227" spans="1:17" x14ac:dyDescent="0.2">
      <c r="A227" s="2">
        <v>402</v>
      </c>
      <c r="B227" s="6" t="s">
        <v>1469</v>
      </c>
      <c r="C227" s="97" t="s">
        <v>5529</v>
      </c>
      <c r="D227" s="6" t="s">
        <v>1470</v>
      </c>
      <c r="E227" s="6" t="b">
        <v>0</v>
      </c>
      <c r="F227" s="6" t="b">
        <v>0</v>
      </c>
      <c r="G227" s="6" t="b">
        <v>0</v>
      </c>
      <c r="H227" s="6" t="b">
        <v>0</v>
      </c>
      <c r="I227" s="6" t="b">
        <v>0</v>
      </c>
      <c r="J227" s="6" t="b">
        <v>0</v>
      </c>
      <c r="K227" s="6" t="b">
        <v>0</v>
      </c>
      <c r="L227" s="6" t="b">
        <v>0</v>
      </c>
      <c r="M227" s="6" t="b">
        <v>0</v>
      </c>
      <c r="N227" s="6" t="b">
        <v>0</v>
      </c>
      <c r="O227" s="6" t="b">
        <v>0</v>
      </c>
      <c r="P227" s="6" t="b">
        <v>0</v>
      </c>
      <c r="Q227" s="6" t="s">
        <v>1471</v>
      </c>
    </row>
    <row r="228" spans="1:17" x14ac:dyDescent="0.2">
      <c r="A228" s="2">
        <v>406</v>
      </c>
      <c r="B228" s="6" t="s">
        <v>1476</v>
      </c>
      <c r="C228" s="97" t="s">
        <v>5529</v>
      </c>
      <c r="D228" s="6" t="s">
        <v>1477</v>
      </c>
      <c r="E228" s="6" t="b">
        <v>0</v>
      </c>
      <c r="F228" s="6" t="b">
        <v>0</v>
      </c>
      <c r="G228" s="6" t="b">
        <v>0</v>
      </c>
      <c r="H228" s="6" t="b">
        <v>0</v>
      </c>
      <c r="I228" s="6" t="b">
        <v>0</v>
      </c>
      <c r="J228" s="6" t="b">
        <v>0</v>
      </c>
      <c r="K228" s="6" t="b">
        <v>0</v>
      </c>
      <c r="L228" s="6" t="b">
        <v>0</v>
      </c>
      <c r="M228" s="6" t="b">
        <v>0</v>
      </c>
      <c r="N228" s="6" t="b">
        <v>0</v>
      </c>
      <c r="O228" s="6" t="b">
        <v>0</v>
      </c>
      <c r="P228" s="6" t="b">
        <v>0</v>
      </c>
      <c r="Q228" s="6" t="s">
        <v>1478</v>
      </c>
    </row>
    <row r="229" spans="1:17" x14ac:dyDescent="0.2">
      <c r="A229" s="2">
        <v>407</v>
      </c>
      <c r="B229" s="6" t="s">
        <v>1479</v>
      </c>
      <c r="C229" s="97" t="s">
        <v>5529</v>
      </c>
      <c r="D229" s="6" t="s">
        <v>1480</v>
      </c>
      <c r="E229" s="6" t="b">
        <v>0</v>
      </c>
      <c r="F229" s="6" t="b">
        <v>0</v>
      </c>
      <c r="G229" s="6" t="b">
        <v>0</v>
      </c>
      <c r="H229" s="6" t="b">
        <v>0</v>
      </c>
      <c r="I229" s="6" t="b">
        <v>0</v>
      </c>
      <c r="J229" s="6" t="b">
        <v>0</v>
      </c>
      <c r="K229" s="6" t="b">
        <v>0</v>
      </c>
      <c r="L229" s="6" t="b">
        <v>0</v>
      </c>
      <c r="M229" s="6" t="b">
        <v>0</v>
      </c>
      <c r="N229" s="6" t="b">
        <v>0</v>
      </c>
      <c r="O229" s="6" t="b">
        <v>0</v>
      </c>
      <c r="P229" s="6" t="b">
        <v>0</v>
      </c>
      <c r="Q229" s="6" t="s">
        <v>1481</v>
      </c>
    </row>
    <row r="230" spans="1:17" x14ac:dyDescent="0.2">
      <c r="A230" s="2">
        <v>408</v>
      </c>
      <c r="B230" s="6" t="s">
        <v>1482</v>
      </c>
      <c r="C230" s="97" t="s">
        <v>5529</v>
      </c>
      <c r="D230" s="6" t="s">
        <v>1483</v>
      </c>
      <c r="E230" s="6" t="b">
        <v>0</v>
      </c>
      <c r="F230" s="6" t="b">
        <v>0</v>
      </c>
      <c r="G230" s="6" t="b">
        <v>0</v>
      </c>
      <c r="H230" s="6" t="b">
        <v>0</v>
      </c>
      <c r="I230" s="6" t="b">
        <v>0</v>
      </c>
      <c r="J230" s="6" t="b">
        <v>0</v>
      </c>
      <c r="K230" s="6" t="b">
        <v>0</v>
      </c>
      <c r="L230" s="6" t="b">
        <v>0</v>
      </c>
      <c r="M230" s="6" t="b">
        <v>0</v>
      </c>
      <c r="N230" s="6" t="b">
        <v>0</v>
      </c>
      <c r="O230" s="6" t="b">
        <v>0</v>
      </c>
      <c r="P230" s="6" t="b">
        <v>0</v>
      </c>
      <c r="Q230" s="6" t="s">
        <v>1099</v>
      </c>
    </row>
    <row r="231" spans="1:17" x14ac:dyDescent="0.2">
      <c r="A231" s="2">
        <v>409</v>
      </c>
      <c r="B231" s="6" t="s">
        <v>1486</v>
      </c>
      <c r="C231" s="97" t="s">
        <v>5529</v>
      </c>
      <c r="D231" s="6" t="s">
        <v>1487</v>
      </c>
      <c r="E231" s="6" t="b">
        <v>0</v>
      </c>
      <c r="F231" s="6" t="b">
        <v>0</v>
      </c>
      <c r="G231" s="6" t="b">
        <v>0</v>
      </c>
      <c r="H231" s="6" t="b">
        <v>0</v>
      </c>
      <c r="I231" s="6" t="b">
        <v>0</v>
      </c>
      <c r="J231" s="6" t="b">
        <v>0</v>
      </c>
      <c r="K231" s="6" t="b">
        <v>0</v>
      </c>
      <c r="L231" s="6" t="b">
        <v>0</v>
      </c>
      <c r="M231" s="6" t="b">
        <v>0</v>
      </c>
      <c r="N231" s="6" t="b">
        <v>0</v>
      </c>
      <c r="O231" s="6" t="b">
        <v>0</v>
      </c>
      <c r="P231" s="6" t="b">
        <v>0</v>
      </c>
      <c r="Q231" s="6" t="s">
        <v>1488</v>
      </c>
    </row>
    <row r="232" spans="1:17" x14ac:dyDescent="0.2">
      <c r="A232" s="2">
        <v>410</v>
      </c>
      <c r="B232" s="6" t="s">
        <v>1489</v>
      </c>
      <c r="C232" s="97" t="s">
        <v>5529</v>
      </c>
      <c r="D232" s="6" t="s">
        <v>1490</v>
      </c>
      <c r="E232" s="6" t="b">
        <v>0</v>
      </c>
      <c r="F232" s="6" t="b">
        <v>0</v>
      </c>
      <c r="G232" s="6" t="b">
        <v>0</v>
      </c>
      <c r="H232" s="6" t="b">
        <v>0</v>
      </c>
      <c r="I232" s="6" t="b">
        <v>0</v>
      </c>
      <c r="J232" s="6" t="b">
        <v>0</v>
      </c>
      <c r="K232" s="6" t="b">
        <v>0</v>
      </c>
      <c r="L232" s="6" t="b">
        <v>0</v>
      </c>
      <c r="M232" s="6" t="b">
        <v>0</v>
      </c>
      <c r="N232" s="6" t="b">
        <v>0</v>
      </c>
      <c r="O232" s="6" t="b">
        <v>0</v>
      </c>
      <c r="P232" s="6" t="b">
        <v>0</v>
      </c>
      <c r="Q232" s="6" t="s">
        <v>1491</v>
      </c>
    </row>
    <row r="233" spans="1:17" x14ac:dyDescent="0.2">
      <c r="A233" s="2">
        <v>411</v>
      </c>
      <c r="B233" s="6" t="s">
        <v>1492</v>
      </c>
      <c r="C233" s="97" t="s">
        <v>5529</v>
      </c>
      <c r="D233" s="6" t="s">
        <v>1493</v>
      </c>
      <c r="E233" s="6" t="b">
        <v>0</v>
      </c>
      <c r="F233" s="6" t="b">
        <v>0</v>
      </c>
      <c r="G233" s="6" t="b">
        <v>0</v>
      </c>
      <c r="H233" s="6" t="b">
        <v>0</v>
      </c>
      <c r="I233" s="6" t="b">
        <v>0</v>
      </c>
      <c r="J233" s="6" t="b">
        <v>1</v>
      </c>
      <c r="K233" s="6" t="b">
        <v>0</v>
      </c>
      <c r="L233" s="6" t="b">
        <v>0</v>
      </c>
      <c r="M233" s="6" t="b">
        <v>0</v>
      </c>
      <c r="N233" s="6" t="b">
        <v>0</v>
      </c>
      <c r="O233" s="6" t="b">
        <v>0</v>
      </c>
      <c r="P233" s="6" t="b">
        <v>0</v>
      </c>
      <c r="Q233" s="6" t="s">
        <v>1494</v>
      </c>
    </row>
    <row r="234" spans="1:17" x14ac:dyDescent="0.2">
      <c r="A234" s="2">
        <v>412</v>
      </c>
      <c r="B234" s="6" t="s">
        <v>1497</v>
      </c>
      <c r="C234" s="97" t="s">
        <v>5529</v>
      </c>
      <c r="D234" s="6" t="s">
        <v>1498</v>
      </c>
      <c r="E234" s="6" t="b">
        <v>0</v>
      </c>
      <c r="F234" s="6" t="b">
        <v>0</v>
      </c>
      <c r="G234" s="6" t="b">
        <v>0</v>
      </c>
      <c r="H234" s="6" t="b">
        <v>0</v>
      </c>
      <c r="I234" s="6" t="b">
        <v>0</v>
      </c>
      <c r="J234" s="6" t="b">
        <v>0</v>
      </c>
      <c r="K234" s="6" t="b">
        <v>0</v>
      </c>
      <c r="L234" s="6" t="b">
        <v>0</v>
      </c>
      <c r="M234" s="6" t="b">
        <v>0</v>
      </c>
      <c r="N234" s="6" t="b">
        <v>0</v>
      </c>
      <c r="O234" s="6" t="b">
        <v>0</v>
      </c>
      <c r="P234" s="6" t="b">
        <v>0</v>
      </c>
      <c r="Q234" s="6" t="s">
        <v>1499</v>
      </c>
    </row>
    <row r="235" spans="1:17" x14ac:dyDescent="0.2">
      <c r="A235" s="2">
        <v>414</v>
      </c>
      <c r="B235" s="6" t="s">
        <v>1504</v>
      </c>
      <c r="C235" s="97" t="s">
        <v>5529</v>
      </c>
      <c r="D235" s="6" t="s">
        <v>1505</v>
      </c>
      <c r="E235" s="6" t="b">
        <v>0</v>
      </c>
      <c r="F235" s="6" t="b">
        <v>0</v>
      </c>
      <c r="G235" s="6" t="b">
        <v>0</v>
      </c>
      <c r="H235" s="6" t="b">
        <v>0</v>
      </c>
      <c r="I235" s="6" t="b">
        <v>0</v>
      </c>
      <c r="J235" s="6" t="b">
        <v>0</v>
      </c>
      <c r="K235" s="6" t="b">
        <v>0</v>
      </c>
      <c r="L235" s="6" t="b">
        <v>0</v>
      </c>
      <c r="M235" s="6" t="b">
        <v>0</v>
      </c>
      <c r="N235" s="6" t="b">
        <v>0</v>
      </c>
      <c r="O235" s="6" t="b">
        <v>0</v>
      </c>
      <c r="P235" s="6" t="b">
        <v>0</v>
      </c>
      <c r="Q235" s="6" t="s">
        <v>1506</v>
      </c>
    </row>
    <row r="236" spans="1:17" x14ac:dyDescent="0.2">
      <c r="A236" s="2">
        <v>416</v>
      </c>
      <c r="B236" s="6" t="s">
        <v>1510</v>
      </c>
      <c r="C236" s="97" t="s">
        <v>5529</v>
      </c>
      <c r="D236" s="6" t="s">
        <v>1511</v>
      </c>
      <c r="E236" s="6" t="b">
        <v>0</v>
      </c>
      <c r="F236" s="6" t="b">
        <v>0</v>
      </c>
      <c r="G236" s="6" t="b">
        <v>0</v>
      </c>
      <c r="H236" s="6" t="b">
        <v>1</v>
      </c>
      <c r="I236" s="6" t="b">
        <v>0</v>
      </c>
      <c r="J236" s="6" t="b">
        <v>0</v>
      </c>
      <c r="K236" s="6" t="b">
        <v>0</v>
      </c>
      <c r="L236" s="6" t="b">
        <v>0</v>
      </c>
      <c r="M236" s="6" t="b">
        <v>0</v>
      </c>
      <c r="N236" s="6" t="b">
        <v>0</v>
      </c>
      <c r="O236" s="6" t="b">
        <v>0</v>
      </c>
      <c r="P236" s="6" t="b">
        <v>0</v>
      </c>
      <c r="Q236" s="6" t="s">
        <v>1512</v>
      </c>
    </row>
    <row r="237" spans="1:17" x14ac:dyDescent="0.2">
      <c r="A237" s="2">
        <v>418</v>
      </c>
      <c r="B237" s="6" t="s">
        <v>1516</v>
      </c>
      <c r="C237" s="97" t="s">
        <v>5529</v>
      </c>
      <c r="D237" s="6" t="s">
        <v>1517</v>
      </c>
      <c r="E237" s="6" t="b">
        <v>0</v>
      </c>
      <c r="F237" s="6" t="b">
        <v>0</v>
      </c>
      <c r="G237" s="6" t="b">
        <v>1</v>
      </c>
      <c r="H237" s="6" t="b">
        <v>0</v>
      </c>
      <c r="I237" s="6" t="b">
        <v>0</v>
      </c>
      <c r="J237" s="6" t="b">
        <v>0</v>
      </c>
      <c r="K237" s="6" t="b">
        <v>0</v>
      </c>
      <c r="L237" s="6" t="b">
        <v>0</v>
      </c>
      <c r="M237" s="6" t="b">
        <v>1</v>
      </c>
      <c r="N237" s="6" t="b">
        <v>0</v>
      </c>
      <c r="O237" s="6" t="b">
        <v>0</v>
      </c>
      <c r="P237" s="6" t="b">
        <v>0</v>
      </c>
      <c r="Q237" s="6" t="s">
        <v>1518</v>
      </c>
    </row>
    <row r="238" spans="1:17" x14ac:dyDescent="0.2">
      <c r="A238" s="2">
        <v>421</v>
      </c>
      <c r="B238" s="6" t="s">
        <v>1523</v>
      </c>
      <c r="C238" s="97" t="s">
        <v>5529</v>
      </c>
      <c r="D238" s="6" t="s">
        <v>1524</v>
      </c>
      <c r="E238" s="6" t="b">
        <v>0</v>
      </c>
      <c r="F238" s="6" t="b">
        <v>0</v>
      </c>
      <c r="G238" s="6" t="b">
        <v>0</v>
      </c>
      <c r="H238" s="6" t="b">
        <v>0</v>
      </c>
      <c r="I238" s="6" t="b">
        <v>0</v>
      </c>
      <c r="J238" s="6" t="b">
        <v>0</v>
      </c>
      <c r="K238" s="6" t="b">
        <v>0</v>
      </c>
      <c r="L238" s="6" t="b">
        <v>0</v>
      </c>
      <c r="M238" s="6" t="b">
        <v>0</v>
      </c>
      <c r="N238" s="6" t="b">
        <v>0</v>
      </c>
      <c r="O238" s="6" t="b">
        <v>0</v>
      </c>
      <c r="P238" s="6" t="b">
        <v>0</v>
      </c>
      <c r="Q238" s="6" t="s">
        <v>1525</v>
      </c>
    </row>
    <row r="239" spans="1:17" x14ac:dyDescent="0.2">
      <c r="A239" s="2">
        <v>423</v>
      </c>
      <c r="B239" s="6" t="s">
        <v>1529</v>
      </c>
      <c r="C239" s="97" t="s">
        <v>5529</v>
      </c>
      <c r="D239" s="6" t="s">
        <v>1530</v>
      </c>
      <c r="E239" s="6" t="b">
        <v>0</v>
      </c>
      <c r="F239" s="6" t="b">
        <v>0</v>
      </c>
      <c r="G239" s="6" t="b">
        <v>1</v>
      </c>
      <c r="H239" s="6" t="b">
        <v>0</v>
      </c>
      <c r="I239" s="6" t="b">
        <v>0</v>
      </c>
      <c r="J239" s="6" t="b">
        <v>0</v>
      </c>
      <c r="K239" s="6" t="b">
        <v>0</v>
      </c>
      <c r="L239" s="6" t="b">
        <v>0</v>
      </c>
      <c r="M239" s="6" t="b">
        <v>0</v>
      </c>
      <c r="N239" s="6" t="b">
        <v>0</v>
      </c>
      <c r="O239" s="6" t="b">
        <v>0</v>
      </c>
      <c r="P239" s="6" t="b">
        <v>0</v>
      </c>
      <c r="Q239" s="6" t="s">
        <v>1531</v>
      </c>
    </row>
    <row r="240" spans="1:17" x14ac:dyDescent="0.2">
      <c r="A240" s="2">
        <v>424</v>
      </c>
      <c r="B240" s="6" t="s">
        <v>1532</v>
      </c>
      <c r="C240" s="97" t="s">
        <v>5529</v>
      </c>
      <c r="D240" s="6" t="s">
        <v>1533</v>
      </c>
      <c r="E240" s="6" t="b">
        <v>1</v>
      </c>
      <c r="F240" s="6" t="b">
        <v>0</v>
      </c>
      <c r="G240" s="6" t="b">
        <v>0</v>
      </c>
      <c r="H240" s="6" t="b">
        <v>0</v>
      </c>
      <c r="I240" s="6" t="b">
        <v>0</v>
      </c>
      <c r="J240" s="6" t="b">
        <v>1</v>
      </c>
      <c r="K240" s="6" t="b">
        <v>0</v>
      </c>
      <c r="L240" s="6" t="b">
        <v>0</v>
      </c>
      <c r="M240" s="6" t="b">
        <v>1</v>
      </c>
      <c r="N240" s="6" t="b">
        <v>0</v>
      </c>
      <c r="O240" s="6" t="b">
        <v>0</v>
      </c>
      <c r="P240" s="6" t="b">
        <v>0</v>
      </c>
      <c r="Q240" s="6" t="s">
        <v>1534</v>
      </c>
    </row>
    <row r="241" spans="1:17" x14ac:dyDescent="0.2">
      <c r="A241" s="2">
        <v>425</v>
      </c>
      <c r="B241" s="6" t="s">
        <v>1535</v>
      </c>
      <c r="C241" s="97" t="s">
        <v>5529</v>
      </c>
      <c r="D241" s="6" t="s">
        <v>1536</v>
      </c>
      <c r="E241" s="6" t="b">
        <v>0</v>
      </c>
      <c r="F241" s="6" t="b">
        <v>0</v>
      </c>
      <c r="G241" s="6" t="b">
        <v>0</v>
      </c>
      <c r="H241" s="6" t="b">
        <v>0</v>
      </c>
      <c r="I241" s="6" t="b">
        <v>0</v>
      </c>
      <c r="J241" s="6" t="b">
        <v>0</v>
      </c>
      <c r="K241" s="6" t="b">
        <v>0</v>
      </c>
      <c r="L241" s="6" t="b">
        <v>0</v>
      </c>
      <c r="M241" s="6" t="b">
        <v>0</v>
      </c>
      <c r="N241" s="6" t="b">
        <v>0</v>
      </c>
      <c r="O241" s="6" t="b">
        <v>0</v>
      </c>
      <c r="P241" s="6" t="b">
        <v>0</v>
      </c>
      <c r="Q241" s="6" t="s">
        <v>1537</v>
      </c>
    </row>
    <row r="242" spans="1:17" x14ac:dyDescent="0.2">
      <c r="A242" s="2">
        <v>429</v>
      </c>
      <c r="B242" s="6" t="s">
        <v>1544</v>
      </c>
      <c r="C242" s="97" t="s">
        <v>5529</v>
      </c>
      <c r="D242" s="6" t="s">
        <v>1545</v>
      </c>
      <c r="E242" s="6" t="b">
        <v>0</v>
      </c>
      <c r="F242" s="6" t="b">
        <v>0</v>
      </c>
      <c r="G242" s="6" t="b">
        <v>0</v>
      </c>
      <c r="H242" s="6" t="b">
        <v>0</v>
      </c>
      <c r="I242" s="6" t="b">
        <v>0</v>
      </c>
      <c r="J242" s="6" t="b">
        <v>0</v>
      </c>
      <c r="K242" s="6" t="b">
        <v>0</v>
      </c>
      <c r="L242" s="6" t="b">
        <v>0</v>
      </c>
      <c r="M242" s="6" t="b">
        <v>0</v>
      </c>
      <c r="N242" s="6" t="b">
        <v>0</v>
      </c>
      <c r="O242" s="6" t="b">
        <v>0</v>
      </c>
      <c r="P242" s="6" t="b">
        <v>0</v>
      </c>
      <c r="Q242" s="6" t="s">
        <v>1546</v>
      </c>
    </row>
    <row r="243" spans="1:17" x14ac:dyDescent="0.2">
      <c r="A243" s="2">
        <v>431</v>
      </c>
      <c r="B243" s="6" t="s">
        <v>1552</v>
      </c>
      <c r="C243" s="97" t="s">
        <v>5529</v>
      </c>
      <c r="D243" s="6" t="s">
        <v>1553</v>
      </c>
      <c r="E243" s="6" t="b">
        <v>0</v>
      </c>
      <c r="F243" s="6" t="b">
        <v>0</v>
      </c>
      <c r="G243" s="6" t="b">
        <v>0</v>
      </c>
      <c r="H243" s="6" t="b">
        <v>0</v>
      </c>
      <c r="I243" s="6" t="b">
        <v>0</v>
      </c>
      <c r="J243" s="6" t="b">
        <v>0</v>
      </c>
      <c r="K243" s="6" t="b">
        <v>0</v>
      </c>
      <c r="L243" s="6" t="b">
        <v>0</v>
      </c>
      <c r="M243" s="6" t="b">
        <v>0</v>
      </c>
      <c r="N243" s="6" t="b">
        <v>0</v>
      </c>
      <c r="O243" s="6" t="b">
        <v>0</v>
      </c>
      <c r="P243" s="6" t="b">
        <v>0</v>
      </c>
      <c r="Q243" s="6" t="s">
        <v>1554</v>
      </c>
    </row>
    <row r="244" spans="1:17" x14ac:dyDescent="0.2">
      <c r="A244" s="2">
        <v>432</v>
      </c>
      <c r="B244" s="6" t="s">
        <v>1555</v>
      </c>
      <c r="C244" s="97" t="s">
        <v>5529</v>
      </c>
      <c r="D244" s="6" t="s">
        <v>60</v>
      </c>
      <c r="E244" s="6" t="b">
        <v>0</v>
      </c>
      <c r="F244" s="6" t="b">
        <v>0</v>
      </c>
      <c r="G244" s="6" t="b">
        <v>0</v>
      </c>
      <c r="H244" s="6" t="b">
        <v>0</v>
      </c>
      <c r="I244" s="6" t="b">
        <v>0</v>
      </c>
      <c r="J244" s="6" t="b">
        <v>0</v>
      </c>
      <c r="K244" s="6" t="b">
        <v>0</v>
      </c>
      <c r="L244" s="6" t="b">
        <v>0</v>
      </c>
      <c r="M244" s="6" t="b">
        <v>0</v>
      </c>
      <c r="N244" s="6" t="b">
        <v>0</v>
      </c>
      <c r="O244" s="6" t="b">
        <v>0</v>
      </c>
      <c r="P244" s="6" t="b">
        <v>0</v>
      </c>
      <c r="Q244" s="6" t="s">
        <v>60</v>
      </c>
    </row>
    <row r="245" spans="1:17" x14ac:dyDescent="0.2">
      <c r="A245" s="2">
        <v>435</v>
      </c>
      <c r="B245" s="6" t="s">
        <v>1556</v>
      </c>
      <c r="C245" s="97" t="s">
        <v>5529</v>
      </c>
      <c r="D245" s="6" t="s">
        <v>1557</v>
      </c>
      <c r="E245" s="6" t="b">
        <v>0</v>
      </c>
      <c r="F245" s="6" t="b">
        <v>0</v>
      </c>
      <c r="G245" s="6" t="b">
        <v>1</v>
      </c>
      <c r="H245" s="6" t="b">
        <v>0</v>
      </c>
      <c r="I245" s="6" t="b">
        <v>0</v>
      </c>
      <c r="J245" s="6" t="b">
        <v>0</v>
      </c>
      <c r="K245" s="6" t="b">
        <v>0</v>
      </c>
      <c r="L245" s="6" t="b">
        <v>0</v>
      </c>
      <c r="M245" s="6" t="b">
        <v>0</v>
      </c>
      <c r="N245" s="6" t="b">
        <v>0</v>
      </c>
      <c r="O245" s="6" t="b">
        <v>0</v>
      </c>
      <c r="P245" s="6" t="b">
        <v>0</v>
      </c>
      <c r="Q245" s="6" t="s">
        <v>60</v>
      </c>
    </row>
    <row r="246" spans="1:17" x14ac:dyDescent="0.2">
      <c r="A246" s="2">
        <v>436</v>
      </c>
      <c r="B246" s="6" t="s">
        <v>1558</v>
      </c>
      <c r="C246" s="97" t="s">
        <v>5529</v>
      </c>
      <c r="D246" s="6" t="s">
        <v>1559</v>
      </c>
      <c r="E246" s="6" t="b">
        <v>0</v>
      </c>
      <c r="F246" s="6" t="b">
        <v>0</v>
      </c>
      <c r="G246" s="6" t="b">
        <v>0</v>
      </c>
      <c r="H246" s="6" t="b">
        <v>0</v>
      </c>
      <c r="I246" s="6" t="b">
        <v>0</v>
      </c>
      <c r="J246" s="6" t="b">
        <v>0</v>
      </c>
      <c r="K246" s="6" t="b">
        <v>0</v>
      </c>
      <c r="L246" s="6" t="b">
        <v>0</v>
      </c>
      <c r="M246" s="6" t="b">
        <v>0</v>
      </c>
      <c r="N246" s="6" t="b">
        <v>0</v>
      </c>
      <c r="O246" s="6" t="b">
        <v>0</v>
      </c>
      <c r="P246" s="6" t="b">
        <v>0</v>
      </c>
      <c r="Q246" s="6" t="s">
        <v>1560</v>
      </c>
    </row>
    <row r="247" spans="1:17" x14ac:dyDescent="0.2">
      <c r="A247" s="2">
        <v>437</v>
      </c>
      <c r="B247" s="6" t="s">
        <v>1561</v>
      </c>
      <c r="C247" s="97" t="s">
        <v>5529</v>
      </c>
      <c r="D247" s="6" t="s">
        <v>1355</v>
      </c>
      <c r="E247" s="6" t="b">
        <v>0</v>
      </c>
      <c r="F247" s="6" t="b">
        <v>0</v>
      </c>
      <c r="G247" s="6" t="b">
        <v>0</v>
      </c>
      <c r="H247" s="6" t="b">
        <v>0</v>
      </c>
      <c r="I247" s="6" t="b">
        <v>1</v>
      </c>
      <c r="J247" s="6" t="b">
        <v>1</v>
      </c>
      <c r="K247" s="6" t="b">
        <v>0</v>
      </c>
      <c r="L247" s="6" t="b">
        <v>0</v>
      </c>
      <c r="M247" s="6" t="b">
        <v>0</v>
      </c>
      <c r="N247" s="6" t="b">
        <v>0</v>
      </c>
      <c r="O247" s="6" t="b">
        <v>0</v>
      </c>
      <c r="P247" s="6" t="b">
        <v>0</v>
      </c>
      <c r="Q247" s="6" t="s">
        <v>1562</v>
      </c>
    </row>
    <row r="248" spans="1:17" x14ac:dyDescent="0.2">
      <c r="A248" s="2">
        <v>439</v>
      </c>
      <c r="B248" s="6" t="s">
        <v>1568</v>
      </c>
      <c r="C248" s="97" t="s">
        <v>5529</v>
      </c>
      <c r="D248" s="6" t="s">
        <v>1569</v>
      </c>
      <c r="E248" s="6" t="b">
        <v>0</v>
      </c>
      <c r="F248" s="6" t="b">
        <v>0</v>
      </c>
      <c r="G248" s="6" t="b">
        <v>0</v>
      </c>
      <c r="H248" s="6" t="b">
        <v>0</v>
      </c>
      <c r="I248" s="6" t="b">
        <v>0</v>
      </c>
      <c r="J248" s="6" t="b">
        <v>0</v>
      </c>
      <c r="K248" s="6" t="b">
        <v>0</v>
      </c>
      <c r="L248" s="6" t="b">
        <v>0</v>
      </c>
      <c r="M248" s="6" t="b">
        <v>0</v>
      </c>
      <c r="N248" s="6" t="b">
        <v>0</v>
      </c>
      <c r="O248" s="6" t="b">
        <v>0</v>
      </c>
      <c r="P248" s="6" t="b">
        <v>0</v>
      </c>
      <c r="Q248" s="6" t="s">
        <v>1570</v>
      </c>
    </row>
    <row r="249" spans="1:17" x14ac:dyDescent="0.2">
      <c r="A249" s="2">
        <v>440</v>
      </c>
      <c r="B249" s="6" t="s">
        <v>1571</v>
      </c>
      <c r="C249" s="97" t="s">
        <v>5529</v>
      </c>
      <c r="D249" s="6" t="s">
        <v>1572</v>
      </c>
      <c r="E249" s="6" t="b">
        <v>0</v>
      </c>
      <c r="F249" s="6" t="b">
        <v>0</v>
      </c>
      <c r="G249" s="6" t="b">
        <v>1</v>
      </c>
      <c r="H249" s="6" t="b">
        <v>0</v>
      </c>
      <c r="I249" s="6" t="b">
        <v>0</v>
      </c>
      <c r="J249" s="6" t="b">
        <v>0</v>
      </c>
      <c r="K249" s="6" t="b">
        <v>0</v>
      </c>
      <c r="L249" s="6" t="b">
        <v>0</v>
      </c>
      <c r="M249" s="6" t="b">
        <v>0</v>
      </c>
      <c r="N249" s="6" t="b">
        <v>0</v>
      </c>
      <c r="O249" s="6" t="b">
        <v>0</v>
      </c>
      <c r="P249" s="6" t="b">
        <v>0</v>
      </c>
      <c r="Q249" s="6" t="s">
        <v>1573</v>
      </c>
    </row>
    <row r="250" spans="1:17" x14ac:dyDescent="0.2">
      <c r="A250" s="2">
        <v>441</v>
      </c>
      <c r="B250" s="6" t="s">
        <v>1574</v>
      </c>
      <c r="C250" s="97" t="s">
        <v>5529</v>
      </c>
      <c r="D250" s="6" t="s">
        <v>1575</v>
      </c>
      <c r="E250" s="6" t="b">
        <v>0</v>
      </c>
      <c r="F250" s="6" t="b">
        <v>0</v>
      </c>
      <c r="G250" s="6" t="b">
        <v>0</v>
      </c>
      <c r="H250" s="6" t="b">
        <v>0</v>
      </c>
      <c r="I250" s="6" t="b">
        <v>0</v>
      </c>
      <c r="J250" s="6" t="b">
        <v>0</v>
      </c>
      <c r="K250" s="6" t="b">
        <v>0</v>
      </c>
      <c r="L250" s="6" t="b">
        <v>0</v>
      </c>
      <c r="M250" s="6" t="b">
        <v>0</v>
      </c>
      <c r="N250" s="6" t="b">
        <v>0</v>
      </c>
      <c r="O250" s="6" t="b">
        <v>0</v>
      </c>
      <c r="P250" s="6" t="b">
        <v>0</v>
      </c>
      <c r="Q250" s="6" t="s">
        <v>1576</v>
      </c>
    </row>
    <row r="251" spans="1:17" x14ac:dyDescent="0.2">
      <c r="A251" s="2">
        <v>442</v>
      </c>
      <c r="B251" s="6" t="s">
        <v>1577</v>
      </c>
      <c r="C251" s="97" t="s">
        <v>5529</v>
      </c>
      <c r="D251" s="6" t="s">
        <v>1578</v>
      </c>
      <c r="E251" s="6" t="b">
        <v>0</v>
      </c>
      <c r="F251" s="6" t="b">
        <v>0</v>
      </c>
      <c r="G251" s="6" t="b">
        <v>1</v>
      </c>
      <c r="H251" s="6" t="b">
        <v>0</v>
      </c>
      <c r="I251" s="6" t="b">
        <v>1</v>
      </c>
      <c r="J251" s="6" t="b">
        <v>1</v>
      </c>
      <c r="K251" s="6" t="b">
        <v>0</v>
      </c>
      <c r="L251" s="6" t="b">
        <v>0</v>
      </c>
      <c r="M251" s="6" t="b">
        <v>0</v>
      </c>
      <c r="N251" s="6" t="b">
        <v>0</v>
      </c>
      <c r="O251" s="6" t="b">
        <v>0</v>
      </c>
      <c r="P251" s="6" t="b">
        <v>0</v>
      </c>
      <c r="Q251" s="6" t="s">
        <v>1579</v>
      </c>
    </row>
    <row r="252" spans="1:17" x14ac:dyDescent="0.2">
      <c r="A252" s="2">
        <v>443</v>
      </c>
      <c r="B252" s="6" t="s">
        <v>1580</v>
      </c>
      <c r="C252" s="97" t="s">
        <v>5529</v>
      </c>
      <c r="D252" s="6" t="s">
        <v>1581</v>
      </c>
      <c r="E252" s="6" t="b">
        <v>0</v>
      </c>
      <c r="F252" s="6" t="b">
        <v>0</v>
      </c>
      <c r="G252" s="6" t="b">
        <v>0</v>
      </c>
      <c r="H252" s="6" t="b">
        <v>0</v>
      </c>
      <c r="I252" s="6" t="b">
        <v>0</v>
      </c>
      <c r="J252" s="6" t="b">
        <v>0</v>
      </c>
      <c r="K252" s="6" t="b">
        <v>0</v>
      </c>
      <c r="L252" s="6" t="b">
        <v>0</v>
      </c>
      <c r="M252" s="6" t="b">
        <v>0</v>
      </c>
      <c r="N252" s="6" t="b">
        <v>0</v>
      </c>
      <c r="O252" s="6" t="b">
        <v>1</v>
      </c>
      <c r="P252" s="6" t="b">
        <v>0</v>
      </c>
      <c r="Q252" s="6" t="s">
        <v>1582</v>
      </c>
    </row>
    <row r="253" spans="1:17" x14ac:dyDescent="0.2">
      <c r="A253" s="2">
        <v>444</v>
      </c>
      <c r="B253" s="6" t="s">
        <v>1583</v>
      </c>
      <c r="C253" s="97" t="s">
        <v>5529</v>
      </c>
      <c r="D253" s="6" t="s">
        <v>1584</v>
      </c>
      <c r="E253" s="6" t="b">
        <v>0</v>
      </c>
      <c r="F253" s="6" t="b">
        <v>0</v>
      </c>
      <c r="G253" s="6" t="b">
        <v>0</v>
      </c>
      <c r="H253" s="6" t="b">
        <v>0</v>
      </c>
      <c r="I253" s="6" t="b">
        <v>0</v>
      </c>
      <c r="J253" s="6" t="b">
        <v>0</v>
      </c>
      <c r="K253" s="6" t="b">
        <v>0</v>
      </c>
      <c r="L253" s="6" t="b">
        <v>0</v>
      </c>
      <c r="M253" s="6" t="b">
        <v>0</v>
      </c>
      <c r="N253" s="6" t="b">
        <v>0</v>
      </c>
      <c r="O253" s="6" t="b">
        <v>0</v>
      </c>
      <c r="P253" s="6" t="b">
        <v>0</v>
      </c>
      <c r="Q253" s="6" t="s">
        <v>1585</v>
      </c>
    </row>
    <row r="254" spans="1:17" x14ac:dyDescent="0.2">
      <c r="A254" s="2">
        <v>445</v>
      </c>
      <c r="B254" s="6" t="s">
        <v>1586</v>
      </c>
      <c r="C254" s="97" t="s">
        <v>5529</v>
      </c>
      <c r="D254" s="6" t="s">
        <v>1587</v>
      </c>
      <c r="E254" s="6" t="b">
        <v>0</v>
      </c>
      <c r="F254" s="6" t="b">
        <v>0</v>
      </c>
      <c r="G254" s="6" t="b">
        <v>0</v>
      </c>
      <c r="H254" s="6" t="b">
        <v>0</v>
      </c>
      <c r="I254" s="6" t="b">
        <v>0</v>
      </c>
      <c r="J254" s="6" t="b">
        <v>0</v>
      </c>
      <c r="K254" s="6" t="b">
        <v>0</v>
      </c>
      <c r="L254" s="6" t="b">
        <v>0</v>
      </c>
      <c r="M254" s="6" t="b">
        <v>0</v>
      </c>
      <c r="N254" s="6" t="b">
        <v>0</v>
      </c>
      <c r="O254" s="6" t="b">
        <v>0</v>
      </c>
      <c r="P254" s="6" t="b">
        <v>0</v>
      </c>
      <c r="Q254" s="6" t="s">
        <v>1588</v>
      </c>
    </row>
    <row r="255" spans="1:17" x14ac:dyDescent="0.2">
      <c r="A255" s="2">
        <v>446</v>
      </c>
      <c r="B255" s="6" t="s">
        <v>1589</v>
      </c>
      <c r="C255" s="97" t="s">
        <v>5529</v>
      </c>
      <c r="D255" s="6" t="s">
        <v>1590</v>
      </c>
      <c r="E255" s="6" t="b">
        <v>1</v>
      </c>
      <c r="F255" s="6" t="b">
        <v>0</v>
      </c>
      <c r="G255" s="6" t="b">
        <v>0</v>
      </c>
      <c r="H255" s="6" t="b">
        <v>0</v>
      </c>
      <c r="I255" s="6" t="b">
        <v>0</v>
      </c>
      <c r="J255" s="6" t="b">
        <v>0</v>
      </c>
      <c r="K255" s="6" t="b">
        <v>0</v>
      </c>
      <c r="L255" s="6" t="b">
        <v>0</v>
      </c>
      <c r="M255" s="6" t="b">
        <v>0</v>
      </c>
      <c r="N255" s="6" t="b">
        <v>0</v>
      </c>
      <c r="O255" s="6" t="b">
        <v>0</v>
      </c>
      <c r="P255" s="6" t="b">
        <v>0</v>
      </c>
      <c r="Q255" s="6" t="s">
        <v>1591</v>
      </c>
    </row>
    <row r="256" spans="1:17" x14ac:dyDescent="0.2">
      <c r="A256" s="2">
        <v>449</v>
      </c>
      <c r="B256" s="6" t="s">
        <v>1600</v>
      </c>
      <c r="C256" s="97" t="s">
        <v>5529</v>
      </c>
      <c r="D256" s="6" t="s">
        <v>1601</v>
      </c>
      <c r="E256" s="6" t="b">
        <v>0</v>
      </c>
      <c r="F256" s="6" t="b">
        <v>0</v>
      </c>
      <c r="G256" s="6" t="b">
        <v>0</v>
      </c>
      <c r="H256" s="6" t="b">
        <v>0</v>
      </c>
      <c r="I256" s="6" t="b">
        <v>0</v>
      </c>
      <c r="J256" s="6" t="b">
        <v>1</v>
      </c>
      <c r="K256" s="6" t="b">
        <v>0</v>
      </c>
      <c r="L256" s="6" t="b">
        <v>1</v>
      </c>
      <c r="M256" s="6" t="b">
        <v>0</v>
      </c>
      <c r="N256" s="6" t="b">
        <v>0</v>
      </c>
      <c r="O256" s="6" t="b">
        <v>0</v>
      </c>
      <c r="P256" s="6" t="b">
        <v>0</v>
      </c>
      <c r="Q256" s="6" t="s">
        <v>1602</v>
      </c>
    </row>
    <row r="257" spans="1:17" x14ac:dyDescent="0.2">
      <c r="A257" s="2">
        <v>451</v>
      </c>
      <c r="B257" s="6" t="s">
        <v>1609</v>
      </c>
      <c r="C257" s="97" t="s">
        <v>5529</v>
      </c>
      <c r="D257" s="6" t="s">
        <v>1610</v>
      </c>
      <c r="E257" s="6" t="b">
        <v>0</v>
      </c>
      <c r="F257" s="6" t="b">
        <v>0</v>
      </c>
      <c r="G257" s="6" t="b">
        <v>1</v>
      </c>
      <c r="H257" s="6" t="b">
        <v>0</v>
      </c>
      <c r="I257" s="6" t="b">
        <v>0</v>
      </c>
      <c r="J257" s="6" t="b">
        <v>1</v>
      </c>
      <c r="K257" s="6" t="b">
        <v>0</v>
      </c>
      <c r="L257" s="6" t="b">
        <v>0</v>
      </c>
      <c r="M257" s="6" t="b">
        <v>0</v>
      </c>
      <c r="N257" s="6" t="b">
        <v>0</v>
      </c>
      <c r="O257" s="6" t="b">
        <v>0</v>
      </c>
      <c r="P257" s="6" t="b">
        <v>0</v>
      </c>
      <c r="Q257" s="6" t="s">
        <v>1611</v>
      </c>
    </row>
    <row r="258" spans="1:17" x14ac:dyDescent="0.2">
      <c r="A258" s="2">
        <v>452</v>
      </c>
      <c r="B258" s="6" t="s">
        <v>1614</v>
      </c>
      <c r="C258" s="97" t="s">
        <v>5529</v>
      </c>
      <c r="D258" s="6" t="s">
        <v>1615</v>
      </c>
      <c r="E258" s="6" t="b">
        <v>0</v>
      </c>
      <c r="F258" s="6" t="b">
        <v>0</v>
      </c>
      <c r="G258" s="6" t="b">
        <v>0</v>
      </c>
      <c r="H258" s="6" t="b">
        <v>0</v>
      </c>
      <c r="I258" s="6" t="b">
        <v>1</v>
      </c>
      <c r="J258" s="6" t="b">
        <v>1</v>
      </c>
      <c r="K258" s="6" t="b">
        <v>0</v>
      </c>
      <c r="L258" s="6" t="b">
        <v>0</v>
      </c>
      <c r="M258" s="6" t="b">
        <v>0</v>
      </c>
      <c r="N258" s="6" t="b">
        <v>0</v>
      </c>
      <c r="O258" s="6" t="b">
        <v>0</v>
      </c>
      <c r="P258" s="6" t="b">
        <v>0</v>
      </c>
      <c r="Q258" s="6" t="s">
        <v>1616</v>
      </c>
    </row>
    <row r="259" spans="1:17" x14ac:dyDescent="0.2">
      <c r="A259" s="2">
        <v>453</v>
      </c>
      <c r="B259" s="6" t="s">
        <v>1618</v>
      </c>
      <c r="C259" s="97" t="s">
        <v>5529</v>
      </c>
      <c r="D259" s="6" t="s">
        <v>1619</v>
      </c>
      <c r="E259" s="6" t="b">
        <v>1</v>
      </c>
      <c r="F259" s="6" t="b">
        <v>0</v>
      </c>
      <c r="G259" s="6" t="b">
        <v>0</v>
      </c>
      <c r="H259" s="6" t="b">
        <v>0</v>
      </c>
      <c r="I259" s="6" t="b">
        <v>0</v>
      </c>
      <c r="J259" s="6" t="b">
        <v>0</v>
      </c>
      <c r="K259" s="6" t="b">
        <v>0</v>
      </c>
      <c r="L259" s="6" t="b">
        <v>0</v>
      </c>
      <c r="M259" s="6" t="b">
        <v>0</v>
      </c>
      <c r="N259" s="6" t="b">
        <v>0</v>
      </c>
      <c r="O259" s="6" t="b">
        <v>0</v>
      </c>
      <c r="P259" s="6" t="b">
        <v>0</v>
      </c>
      <c r="Q259" s="6" t="s">
        <v>1620</v>
      </c>
    </row>
    <row r="260" spans="1:17" x14ac:dyDescent="0.2">
      <c r="A260" s="2">
        <v>455</v>
      </c>
      <c r="B260" s="6" t="s">
        <v>1624</v>
      </c>
      <c r="C260" s="97" t="s">
        <v>5529</v>
      </c>
      <c r="D260" s="6" t="s">
        <v>1625</v>
      </c>
      <c r="E260" s="6" t="b">
        <v>0</v>
      </c>
      <c r="F260" s="6" t="b">
        <v>0</v>
      </c>
      <c r="G260" s="6" t="b">
        <v>1</v>
      </c>
      <c r="H260" s="6" t="b">
        <v>0</v>
      </c>
      <c r="I260" s="6" t="b">
        <v>0</v>
      </c>
      <c r="J260" s="6" t="b">
        <v>0</v>
      </c>
      <c r="K260" s="6" t="b">
        <v>0</v>
      </c>
      <c r="L260" s="6" t="b">
        <v>0</v>
      </c>
      <c r="M260" s="6" t="b">
        <v>0</v>
      </c>
      <c r="N260" s="6" t="b">
        <v>0</v>
      </c>
      <c r="O260" s="6" t="b">
        <v>0</v>
      </c>
      <c r="P260" s="6" t="b">
        <v>0</v>
      </c>
      <c r="Q260" s="6" t="s">
        <v>1626</v>
      </c>
    </row>
    <row r="261" spans="1:17" x14ac:dyDescent="0.2">
      <c r="A261" s="2">
        <v>459</v>
      </c>
      <c r="B261" s="6" t="s">
        <v>1633</v>
      </c>
      <c r="C261" s="97" t="s">
        <v>5529</v>
      </c>
      <c r="D261" s="6" t="s">
        <v>1634</v>
      </c>
      <c r="E261" s="6" t="b">
        <v>0</v>
      </c>
      <c r="F261" s="6" t="b">
        <v>0</v>
      </c>
      <c r="G261" s="6" t="b">
        <v>1</v>
      </c>
      <c r="H261" s="6" t="b">
        <v>0</v>
      </c>
      <c r="I261" s="6" t="b">
        <v>0</v>
      </c>
      <c r="J261" s="6" t="b">
        <v>0</v>
      </c>
      <c r="K261" s="6" t="b">
        <v>0</v>
      </c>
      <c r="L261" s="6" t="b">
        <v>0</v>
      </c>
      <c r="M261" s="6" t="b">
        <v>0</v>
      </c>
      <c r="N261" s="6" t="b">
        <v>0</v>
      </c>
      <c r="O261" s="6" t="b">
        <v>0</v>
      </c>
      <c r="P261" s="6" t="b">
        <v>0</v>
      </c>
      <c r="Q261" s="6" t="s">
        <v>1635</v>
      </c>
    </row>
    <row r="262" spans="1:17" x14ac:dyDescent="0.2">
      <c r="A262" s="2">
        <v>461</v>
      </c>
      <c r="B262" s="6" t="s">
        <v>1640</v>
      </c>
      <c r="C262" s="97" t="s">
        <v>5529</v>
      </c>
      <c r="D262" s="6" t="s">
        <v>1641</v>
      </c>
      <c r="E262" s="6" t="b">
        <v>0</v>
      </c>
      <c r="F262" s="6" t="b">
        <v>0</v>
      </c>
      <c r="G262" s="6" t="b">
        <v>1</v>
      </c>
      <c r="H262" s="6" t="b">
        <v>0</v>
      </c>
      <c r="I262" s="6" t="b">
        <v>0</v>
      </c>
      <c r="J262" s="6" t="b">
        <v>0</v>
      </c>
      <c r="K262" s="6" t="b">
        <v>0</v>
      </c>
      <c r="L262" s="6" t="b">
        <v>0</v>
      </c>
      <c r="M262" s="6" t="b">
        <v>0</v>
      </c>
      <c r="N262" s="6" t="b">
        <v>0</v>
      </c>
      <c r="O262" s="6" t="b">
        <v>0</v>
      </c>
      <c r="P262" s="6" t="b">
        <v>0</v>
      </c>
      <c r="Q262" s="6" t="s">
        <v>1642</v>
      </c>
    </row>
    <row r="263" spans="1:17" x14ac:dyDescent="0.2">
      <c r="A263" s="2">
        <v>462</v>
      </c>
      <c r="B263" s="6" t="s">
        <v>1643</v>
      </c>
      <c r="C263" s="97" t="s">
        <v>5529</v>
      </c>
      <c r="D263" s="6" t="s">
        <v>1644</v>
      </c>
      <c r="E263" s="6" t="b">
        <v>0</v>
      </c>
      <c r="F263" s="6" t="b">
        <v>0</v>
      </c>
      <c r="G263" s="6" t="b">
        <v>0</v>
      </c>
      <c r="H263" s="6" t="b">
        <v>0</v>
      </c>
      <c r="I263" s="6" t="b">
        <v>0</v>
      </c>
      <c r="J263" s="6" t="b">
        <v>0</v>
      </c>
      <c r="K263" s="6" t="b">
        <v>0</v>
      </c>
      <c r="L263" s="6" t="b">
        <v>0</v>
      </c>
      <c r="M263" s="6" t="b">
        <v>0</v>
      </c>
      <c r="N263" s="6" t="b">
        <v>0</v>
      </c>
      <c r="O263" s="6" t="b">
        <v>0</v>
      </c>
      <c r="P263" s="6" t="b">
        <v>0</v>
      </c>
      <c r="Q263" s="6" t="s">
        <v>1645</v>
      </c>
    </row>
    <row r="264" spans="1:17" x14ac:dyDescent="0.2">
      <c r="A264" s="2">
        <v>463</v>
      </c>
      <c r="B264" s="6" t="s">
        <v>1647</v>
      </c>
      <c r="C264" s="97" t="s">
        <v>5529</v>
      </c>
      <c r="D264" s="6" t="s">
        <v>1648</v>
      </c>
      <c r="E264" s="6" t="b">
        <v>0</v>
      </c>
      <c r="F264" s="6" t="b">
        <v>0</v>
      </c>
      <c r="G264" s="6" t="b">
        <v>1</v>
      </c>
      <c r="H264" s="6" t="b">
        <v>0</v>
      </c>
      <c r="I264" s="6" t="b">
        <v>0</v>
      </c>
      <c r="J264" s="6" t="b">
        <v>0</v>
      </c>
      <c r="K264" s="6" t="b">
        <v>0</v>
      </c>
      <c r="L264" s="6" t="b">
        <v>0</v>
      </c>
      <c r="M264" s="6" t="b">
        <v>0</v>
      </c>
      <c r="N264" s="6" t="b">
        <v>0</v>
      </c>
      <c r="O264" s="6" t="b">
        <v>0</v>
      </c>
      <c r="P264" s="6" t="b">
        <v>0</v>
      </c>
      <c r="Q264" s="6" t="s">
        <v>1649</v>
      </c>
    </row>
    <row r="265" spans="1:17" x14ac:dyDescent="0.2">
      <c r="A265" s="2">
        <v>464</v>
      </c>
      <c r="B265" s="6" t="s">
        <v>1035</v>
      </c>
      <c r="C265" s="97" t="s">
        <v>5529</v>
      </c>
      <c r="D265" s="6" t="s">
        <v>1650</v>
      </c>
      <c r="E265" s="6" t="b">
        <v>0</v>
      </c>
      <c r="F265" s="6" t="b">
        <v>0</v>
      </c>
      <c r="G265" s="6" t="b">
        <v>0</v>
      </c>
      <c r="H265" s="6" t="b">
        <v>0</v>
      </c>
      <c r="I265" s="6" t="b">
        <v>0</v>
      </c>
      <c r="J265" s="6" t="b">
        <v>0</v>
      </c>
      <c r="K265" s="6" t="b">
        <v>0</v>
      </c>
      <c r="L265" s="6" t="b">
        <v>0</v>
      </c>
      <c r="M265" s="6" t="b">
        <v>0</v>
      </c>
      <c r="N265" s="6" t="b">
        <v>0</v>
      </c>
      <c r="O265" s="6" t="b">
        <v>0</v>
      </c>
      <c r="P265" s="6" t="b">
        <v>0</v>
      </c>
      <c r="Q265" s="6" t="s">
        <v>1651</v>
      </c>
    </row>
    <row r="266" spans="1:17" x14ac:dyDescent="0.2">
      <c r="A266" s="2">
        <v>465</v>
      </c>
      <c r="B266" s="6" t="s">
        <v>1652</v>
      </c>
      <c r="C266" s="97" t="s">
        <v>5529</v>
      </c>
      <c r="D266" s="6" t="s">
        <v>1653</v>
      </c>
      <c r="E266" s="6" t="b">
        <v>0</v>
      </c>
      <c r="F266" s="6" t="b">
        <v>0</v>
      </c>
      <c r="G266" s="6" t="b">
        <v>0</v>
      </c>
      <c r="H266" s="6" t="b">
        <v>0</v>
      </c>
      <c r="I266" s="6" t="b">
        <v>0</v>
      </c>
      <c r="J266" s="6" t="b">
        <v>0</v>
      </c>
      <c r="K266" s="6" t="b">
        <v>0</v>
      </c>
      <c r="L266" s="6" t="b">
        <v>0</v>
      </c>
      <c r="M266" s="6" t="b">
        <v>0</v>
      </c>
      <c r="N266" s="6" t="b">
        <v>0</v>
      </c>
      <c r="O266" s="6" t="b">
        <v>0</v>
      </c>
      <c r="P266" s="6" t="b">
        <v>0</v>
      </c>
      <c r="Q266" s="6" t="s">
        <v>1654</v>
      </c>
    </row>
    <row r="267" spans="1:17" x14ac:dyDescent="0.2">
      <c r="A267" s="2">
        <v>466</v>
      </c>
      <c r="B267" s="6" t="s">
        <v>1655</v>
      </c>
      <c r="C267" s="97" t="s">
        <v>5529</v>
      </c>
      <c r="D267" s="6" t="s">
        <v>60</v>
      </c>
      <c r="E267" s="6" t="b">
        <v>0</v>
      </c>
      <c r="F267" s="6" t="b">
        <v>0</v>
      </c>
      <c r="G267" s="6" t="b">
        <v>0</v>
      </c>
      <c r="H267" s="6" t="b">
        <v>0</v>
      </c>
      <c r="I267" s="6" t="b">
        <v>0</v>
      </c>
      <c r="J267" s="6" t="b">
        <v>0</v>
      </c>
      <c r="K267" s="6" t="b">
        <v>0</v>
      </c>
      <c r="L267" s="6" t="b">
        <v>0</v>
      </c>
      <c r="M267" s="6" t="b">
        <v>0</v>
      </c>
      <c r="N267" s="6" t="b">
        <v>0</v>
      </c>
      <c r="O267" s="6" t="b">
        <v>0</v>
      </c>
      <c r="P267" s="6" t="b">
        <v>0</v>
      </c>
      <c r="Q267" s="6" t="s">
        <v>1656</v>
      </c>
    </row>
    <row r="268" spans="1:17" x14ac:dyDescent="0.2">
      <c r="A268" s="2">
        <v>467</v>
      </c>
      <c r="B268" s="6" t="s">
        <v>1657</v>
      </c>
      <c r="C268" s="97" t="s">
        <v>5529</v>
      </c>
      <c r="D268" s="6" t="s">
        <v>1658</v>
      </c>
      <c r="E268" s="6" t="b">
        <v>0</v>
      </c>
      <c r="F268" s="6" t="b">
        <v>0</v>
      </c>
      <c r="G268" s="6" t="b">
        <v>0</v>
      </c>
      <c r="H268" s="6" t="b">
        <v>0</v>
      </c>
      <c r="I268" s="6" t="b">
        <v>0</v>
      </c>
      <c r="J268" s="6" t="b">
        <v>0</v>
      </c>
      <c r="K268" s="6" t="b">
        <v>0</v>
      </c>
      <c r="L268" s="6" t="b">
        <v>0</v>
      </c>
      <c r="M268" s="6" t="b">
        <v>0</v>
      </c>
      <c r="N268" s="6" t="b">
        <v>0</v>
      </c>
      <c r="O268" s="6" t="b">
        <v>0</v>
      </c>
      <c r="P268" s="6" t="b">
        <v>0</v>
      </c>
      <c r="Q268" s="6" t="s">
        <v>1659</v>
      </c>
    </row>
    <row r="269" spans="1:17" x14ac:dyDescent="0.2">
      <c r="A269" s="2">
        <v>470</v>
      </c>
      <c r="B269" s="6" t="s">
        <v>1668</v>
      </c>
      <c r="C269" s="97" t="s">
        <v>5529</v>
      </c>
      <c r="D269" s="6" t="s">
        <v>1669</v>
      </c>
      <c r="E269" s="6" t="b">
        <v>0</v>
      </c>
      <c r="F269" s="6" t="b">
        <v>0</v>
      </c>
      <c r="G269" s="6" t="b">
        <v>0</v>
      </c>
      <c r="H269" s="6" t="b">
        <v>0</v>
      </c>
      <c r="I269" s="6" t="b">
        <v>0</v>
      </c>
      <c r="J269" s="6" t="b">
        <v>0</v>
      </c>
      <c r="K269" s="6" t="b">
        <v>0</v>
      </c>
      <c r="L269" s="6" t="b">
        <v>0</v>
      </c>
      <c r="M269" s="6" t="b">
        <v>0</v>
      </c>
      <c r="N269" s="6" t="b">
        <v>0</v>
      </c>
      <c r="O269" s="6" t="b">
        <v>0</v>
      </c>
      <c r="P269" s="6" t="b">
        <v>0</v>
      </c>
      <c r="Q269" s="6" t="s">
        <v>1670</v>
      </c>
    </row>
    <row r="270" spans="1:17" x14ac:dyDescent="0.2">
      <c r="A270" s="2">
        <v>473</v>
      </c>
      <c r="B270" s="6" t="s">
        <v>1677</v>
      </c>
      <c r="C270" s="97" t="s">
        <v>5529</v>
      </c>
      <c r="D270" s="6" t="s">
        <v>1099</v>
      </c>
      <c r="E270" s="6" t="b">
        <v>0</v>
      </c>
      <c r="F270" s="6" t="b">
        <v>0</v>
      </c>
      <c r="G270" s="6" t="b">
        <v>0</v>
      </c>
      <c r="H270" s="6" t="b">
        <v>0</v>
      </c>
      <c r="I270" s="6" t="b">
        <v>0</v>
      </c>
      <c r="J270" s="6" t="b">
        <v>0</v>
      </c>
      <c r="K270" s="6" t="b">
        <v>0</v>
      </c>
      <c r="L270" s="6" t="b">
        <v>0</v>
      </c>
      <c r="M270" s="6" t="b">
        <v>0</v>
      </c>
      <c r="N270" s="6" t="b">
        <v>0</v>
      </c>
      <c r="O270" s="6" t="b">
        <v>0</v>
      </c>
      <c r="P270" s="6" t="b">
        <v>0</v>
      </c>
      <c r="Q270" s="6" t="s">
        <v>1678</v>
      </c>
    </row>
    <row r="271" spans="1:17" x14ac:dyDescent="0.2">
      <c r="A271" s="2">
        <v>475</v>
      </c>
      <c r="B271" s="6" t="s">
        <v>1684</v>
      </c>
      <c r="C271" s="97" t="s">
        <v>5529</v>
      </c>
      <c r="D271" s="6" t="s">
        <v>1685</v>
      </c>
      <c r="E271" s="6" t="b">
        <v>0</v>
      </c>
      <c r="F271" s="6" t="b">
        <v>0</v>
      </c>
      <c r="G271" s="6" t="b">
        <v>1</v>
      </c>
      <c r="H271" s="6" t="b">
        <v>0</v>
      </c>
      <c r="I271" s="6" t="b">
        <v>0</v>
      </c>
      <c r="J271" s="6" t="b">
        <v>0</v>
      </c>
      <c r="K271" s="6" t="b">
        <v>0</v>
      </c>
      <c r="L271" s="6" t="b">
        <v>0</v>
      </c>
      <c r="M271" s="6" t="b">
        <v>0</v>
      </c>
      <c r="N271" s="6" t="b">
        <v>0</v>
      </c>
      <c r="O271" s="6" t="b">
        <v>0</v>
      </c>
      <c r="P271" s="6" t="b">
        <v>0</v>
      </c>
      <c r="Q271" s="6" t="s">
        <v>1686</v>
      </c>
    </row>
    <row r="272" spans="1:17" x14ac:dyDescent="0.2">
      <c r="A272" s="2">
        <v>476</v>
      </c>
      <c r="B272" s="6" t="s">
        <v>1687</v>
      </c>
      <c r="C272" s="97" t="s">
        <v>5529</v>
      </c>
      <c r="D272" s="6" t="s">
        <v>1688</v>
      </c>
      <c r="E272" s="6" t="b">
        <v>0</v>
      </c>
      <c r="F272" s="6" t="b">
        <v>0</v>
      </c>
      <c r="G272" s="6" t="b">
        <v>1</v>
      </c>
      <c r="H272" s="6" t="b">
        <v>0</v>
      </c>
      <c r="I272" s="6" t="b">
        <v>0</v>
      </c>
      <c r="J272" s="6" t="b">
        <v>0</v>
      </c>
      <c r="K272" s="6" t="b">
        <v>0</v>
      </c>
      <c r="L272" s="6" t="b">
        <v>0</v>
      </c>
      <c r="M272" s="6" t="b">
        <v>0</v>
      </c>
      <c r="N272" s="6" t="b">
        <v>0</v>
      </c>
      <c r="O272" s="6" t="b">
        <v>0</v>
      </c>
      <c r="P272" s="6" t="b">
        <v>0</v>
      </c>
      <c r="Q272" s="6" t="s">
        <v>1689</v>
      </c>
    </row>
    <row r="273" spans="1:17" x14ac:dyDescent="0.2">
      <c r="A273" s="2">
        <v>477</v>
      </c>
      <c r="B273" s="6" t="s">
        <v>1691</v>
      </c>
      <c r="C273" s="97" t="s">
        <v>5529</v>
      </c>
      <c r="D273" s="6" t="s">
        <v>1692</v>
      </c>
      <c r="E273" s="6" t="b">
        <v>0</v>
      </c>
      <c r="F273" s="6" t="b">
        <v>0</v>
      </c>
      <c r="G273" s="6" t="b">
        <v>0</v>
      </c>
      <c r="H273" s="6" t="b">
        <v>0</v>
      </c>
      <c r="I273" s="6" t="b">
        <v>0</v>
      </c>
      <c r="J273" s="6" t="b">
        <v>0</v>
      </c>
      <c r="K273" s="6" t="b">
        <v>0</v>
      </c>
      <c r="L273" s="6" t="b">
        <v>0</v>
      </c>
      <c r="M273" s="6" t="b">
        <v>0</v>
      </c>
      <c r="N273" s="6" t="b">
        <v>0</v>
      </c>
      <c r="O273" s="6" t="b">
        <v>0</v>
      </c>
      <c r="P273" s="6" t="b">
        <v>0</v>
      </c>
      <c r="Q273" s="6" t="s">
        <v>1693</v>
      </c>
    </row>
    <row r="274" spans="1:17" x14ac:dyDescent="0.2">
      <c r="A274" s="2">
        <v>478</v>
      </c>
      <c r="B274" s="6" t="s">
        <v>1694</v>
      </c>
      <c r="C274" s="97" t="s">
        <v>5529</v>
      </c>
      <c r="D274" s="6" t="s">
        <v>1695</v>
      </c>
      <c r="E274" s="6" t="b">
        <v>0</v>
      </c>
      <c r="F274" s="6" t="b">
        <v>0</v>
      </c>
      <c r="G274" s="6" t="b">
        <v>1</v>
      </c>
      <c r="H274" s="6" t="b">
        <v>0</v>
      </c>
      <c r="I274" s="6" t="b">
        <v>0</v>
      </c>
      <c r="J274" s="6" t="b">
        <v>0</v>
      </c>
      <c r="K274" s="6" t="b">
        <v>0</v>
      </c>
      <c r="L274" s="6" t="b">
        <v>0</v>
      </c>
      <c r="M274" s="6" t="b">
        <v>0</v>
      </c>
      <c r="N274" s="6" t="b">
        <v>0</v>
      </c>
      <c r="O274" s="6" t="b">
        <v>0</v>
      </c>
      <c r="P274" s="6" t="b">
        <v>1</v>
      </c>
      <c r="Q274" s="6" t="s">
        <v>1696</v>
      </c>
    </row>
    <row r="275" spans="1:17" x14ac:dyDescent="0.2">
      <c r="A275" s="2">
        <v>479</v>
      </c>
      <c r="B275" s="6" t="s">
        <v>1697</v>
      </c>
      <c r="C275" s="97" t="s">
        <v>5529</v>
      </c>
      <c r="D275" s="6" t="s">
        <v>1698</v>
      </c>
      <c r="E275" s="6" t="b">
        <v>0</v>
      </c>
      <c r="F275" s="6" t="b">
        <v>0</v>
      </c>
      <c r="G275" s="6" t="b">
        <v>0</v>
      </c>
      <c r="H275" s="6" t="b">
        <v>0</v>
      </c>
      <c r="I275" s="6" t="b">
        <v>0</v>
      </c>
      <c r="J275" s="6" t="b">
        <v>0</v>
      </c>
      <c r="K275" s="6" t="b">
        <v>0</v>
      </c>
      <c r="L275" s="6" t="b">
        <v>0</v>
      </c>
      <c r="M275" s="6" t="b">
        <v>0</v>
      </c>
      <c r="N275" s="6" t="b">
        <v>0</v>
      </c>
      <c r="O275" s="6" t="b">
        <v>0</v>
      </c>
      <c r="P275" s="6" t="b">
        <v>0</v>
      </c>
      <c r="Q275" s="6" t="s">
        <v>1699</v>
      </c>
    </row>
    <row r="276" spans="1:17" x14ac:dyDescent="0.2">
      <c r="A276" s="2">
        <v>481</v>
      </c>
      <c r="B276" s="6" t="s">
        <v>1701</v>
      </c>
      <c r="C276" s="97" t="s">
        <v>5529</v>
      </c>
      <c r="D276" s="6" t="s">
        <v>1702</v>
      </c>
      <c r="E276" s="6" t="b">
        <v>0</v>
      </c>
      <c r="F276" s="6" t="b">
        <v>0</v>
      </c>
      <c r="G276" s="6" t="b">
        <v>1</v>
      </c>
      <c r="H276" s="6" t="b">
        <v>0</v>
      </c>
      <c r="I276" s="6" t="b">
        <v>0</v>
      </c>
      <c r="J276" s="6" t="b">
        <v>0</v>
      </c>
      <c r="K276" s="6" t="b">
        <v>0</v>
      </c>
      <c r="L276" s="6" t="b">
        <v>0</v>
      </c>
      <c r="M276" s="6" t="b">
        <v>0</v>
      </c>
      <c r="N276" s="6" t="b">
        <v>0</v>
      </c>
      <c r="O276" s="6" t="b">
        <v>0</v>
      </c>
      <c r="P276" s="6" t="b">
        <v>0</v>
      </c>
      <c r="Q276" s="6" t="s">
        <v>1703</v>
      </c>
    </row>
    <row r="277" spans="1:17" x14ac:dyDescent="0.2">
      <c r="A277" s="2">
        <v>485</v>
      </c>
      <c r="B277" s="6" t="s">
        <v>1717</v>
      </c>
      <c r="C277" s="97" t="s">
        <v>5529</v>
      </c>
      <c r="D277" s="6" t="s">
        <v>1718</v>
      </c>
      <c r="E277" s="6" t="b">
        <v>0</v>
      </c>
      <c r="F277" s="6" t="b">
        <v>0</v>
      </c>
      <c r="G277" s="6" t="b">
        <v>0</v>
      </c>
      <c r="H277" s="6" t="b">
        <v>0</v>
      </c>
      <c r="I277" s="6" t="b">
        <v>0</v>
      </c>
      <c r="J277" s="6" t="b">
        <v>0</v>
      </c>
      <c r="K277" s="6" t="b">
        <v>0</v>
      </c>
      <c r="L277" s="6" t="b">
        <v>0</v>
      </c>
      <c r="M277" s="6" t="b">
        <v>0</v>
      </c>
      <c r="N277" s="6" t="b">
        <v>0</v>
      </c>
      <c r="O277" s="6" t="b">
        <v>0</v>
      </c>
      <c r="P277" s="6" t="b">
        <v>0</v>
      </c>
      <c r="Q277" s="6" t="s">
        <v>1719</v>
      </c>
    </row>
    <row r="278" spans="1:17" x14ac:dyDescent="0.2">
      <c r="A278" s="2">
        <v>487</v>
      </c>
      <c r="B278" s="6" t="s">
        <v>1724</v>
      </c>
      <c r="C278" s="97" t="s">
        <v>5529</v>
      </c>
      <c r="D278" s="6" t="s">
        <v>1725</v>
      </c>
      <c r="E278" s="6" t="b">
        <v>0</v>
      </c>
      <c r="F278" s="6" t="b">
        <v>0</v>
      </c>
      <c r="G278" s="6" t="b">
        <v>0</v>
      </c>
      <c r="H278" s="6" t="b">
        <v>1</v>
      </c>
      <c r="I278" s="6" t="b">
        <v>0</v>
      </c>
      <c r="J278" s="6" t="b">
        <v>0</v>
      </c>
      <c r="K278" s="6" t="b">
        <v>0</v>
      </c>
      <c r="L278" s="6" t="b">
        <v>1</v>
      </c>
      <c r="M278" s="6" t="b">
        <v>0</v>
      </c>
      <c r="N278" s="6" t="b">
        <v>0</v>
      </c>
      <c r="O278" s="6" t="b">
        <v>1</v>
      </c>
      <c r="P278" s="6" t="b">
        <v>0</v>
      </c>
      <c r="Q278" s="6" t="s">
        <v>1726</v>
      </c>
    </row>
    <row r="279" spans="1:17" x14ac:dyDescent="0.2">
      <c r="A279" s="2">
        <v>489</v>
      </c>
      <c r="B279" s="6" t="s">
        <v>1728</v>
      </c>
      <c r="C279" s="97" t="s">
        <v>5529</v>
      </c>
      <c r="D279" s="6" t="s">
        <v>60</v>
      </c>
      <c r="E279" s="6" t="b">
        <v>1</v>
      </c>
      <c r="F279" s="6" t="b">
        <v>0</v>
      </c>
      <c r="G279" s="6" t="b">
        <v>0</v>
      </c>
      <c r="H279" s="6" t="b">
        <v>0</v>
      </c>
      <c r="I279" s="6" t="b">
        <v>0</v>
      </c>
      <c r="J279" s="6" t="b">
        <v>0</v>
      </c>
      <c r="K279" s="6" t="b">
        <v>0</v>
      </c>
      <c r="L279" s="6" t="b">
        <v>0</v>
      </c>
      <c r="M279" s="6" t="b">
        <v>0</v>
      </c>
      <c r="N279" s="6" t="b">
        <v>1</v>
      </c>
      <c r="O279" s="6" t="b">
        <v>0</v>
      </c>
      <c r="P279" s="6" t="b">
        <v>0</v>
      </c>
      <c r="Q279" s="6" t="s">
        <v>1729</v>
      </c>
    </row>
    <row r="280" spans="1:17" x14ac:dyDescent="0.2">
      <c r="A280" s="2">
        <v>497</v>
      </c>
      <c r="B280" s="6" t="s">
        <v>1756</v>
      </c>
      <c r="C280" s="97" t="s">
        <v>5529</v>
      </c>
      <c r="D280" s="6" t="s">
        <v>1757</v>
      </c>
      <c r="E280" s="6" t="b">
        <v>1</v>
      </c>
      <c r="F280" s="6" t="b">
        <v>0</v>
      </c>
      <c r="G280" s="6" t="b">
        <v>0</v>
      </c>
      <c r="H280" s="6" t="b">
        <v>0</v>
      </c>
      <c r="I280" s="6" t="b">
        <v>1</v>
      </c>
      <c r="J280" s="6" t="b">
        <v>1</v>
      </c>
      <c r="K280" s="6" t="b">
        <v>0</v>
      </c>
      <c r="L280" s="6" t="b">
        <v>1</v>
      </c>
      <c r="M280" s="6" t="b">
        <v>0</v>
      </c>
      <c r="N280" s="6" t="b">
        <v>0</v>
      </c>
      <c r="O280" s="6" t="b">
        <v>0</v>
      </c>
      <c r="P280" s="6" t="b">
        <v>0</v>
      </c>
      <c r="Q280" s="6" t="s">
        <v>1758</v>
      </c>
    </row>
    <row r="281" spans="1:17" x14ac:dyDescent="0.2">
      <c r="A281" s="2">
        <v>498</v>
      </c>
      <c r="B281" s="6" t="s">
        <v>1761</v>
      </c>
      <c r="C281" s="97" t="s">
        <v>5529</v>
      </c>
      <c r="D281" s="6" t="s">
        <v>1762</v>
      </c>
      <c r="E281" s="6" t="b">
        <v>0</v>
      </c>
      <c r="F281" s="6" t="b">
        <v>0</v>
      </c>
      <c r="G281" s="6" t="b">
        <v>0</v>
      </c>
      <c r="H281" s="6" t="b">
        <v>0</v>
      </c>
      <c r="I281" s="6" t="b">
        <v>0</v>
      </c>
      <c r="J281" s="6" t="b">
        <v>0</v>
      </c>
      <c r="K281" s="6" t="b">
        <v>0</v>
      </c>
      <c r="L281" s="6" t="b">
        <v>1</v>
      </c>
      <c r="M281" s="6" t="b">
        <v>0</v>
      </c>
      <c r="N281" s="6" t="b">
        <v>1</v>
      </c>
      <c r="O281" s="6" t="b">
        <v>1</v>
      </c>
      <c r="P281" s="6" t="b">
        <v>0</v>
      </c>
      <c r="Q281" s="6" t="s">
        <v>1763</v>
      </c>
    </row>
    <row r="282" spans="1:17" x14ac:dyDescent="0.2">
      <c r="A282" s="2">
        <v>499</v>
      </c>
      <c r="B282" s="6" t="s">
        <v>1764</v>
      </c>
      <c r="C282" s="97" t="s">
        <v>5529</v>
      </c>
      <c r="D282" s="6" t="s">
        <v>1765</v>
      </c>
      <c r="E282" s="6" t="b">
        <v>0</v>
      </c>
      <c r="F282" s="6" t="b">
        <v>0</v>
      </c>
      <c r="G282" s="6" t="b">
        <v>0</v>
      </c>
      <c r="H282" s="6" t="b">
        <v>0</v>
      </c>
      <c r="I282" s="6" t="b">
        <v>0</v>
      </c>
      <c r="J282" s="6" t="b">
        <v>0</v>
      </c>
      <c r="K282" s="6" t="b">
        <v>0</v>
      </c>
      <c r="L282" s="6" t="b">
        <v>0</v>
      </c>
      <c r="M282" s="6" t="b">
        <v>0</v>
      </c>
      <c r="N282" s="6" t="b">
        <v>0</v>
      </c>
      <c r="O282" s="6" t="b">
        <v>0</v>
      </c>
      <c r="P282" s="6" t="b">
        <v>0</v>
      </c>
      <c r="Q282" s="6" t="s">
        <v>1766</v>
      </c>
    </row>
    <row r="283" spans="1:17" x14ac:dyDescent="0.2">
      <c r="A283" s="2">
        <v>502</v>
      </c>
      <c r="B283" s="6" t="s">
        <v>1774</v>
      </c>
      <c r="C283" s="97" t="s">
        <v>5529</v>
      </c>
      <c r="D283" s="6" t="s">
        <v>60</v>
      </c>
      <c r="E283" s="6" t="b">
        <v>0</v>
      </c>
      <c r="F283" s="6" t="b">
        <v>0</v>
      </c>
      <c r="G283" s="6" t="b">
        <v>0</v>
      </c>
      <c r="H283" s="6" t="b">
        <v>0</v>
      </c>
      <c r="I283" s="6" t="b">
        <v>0</v>
      </c>
      <c r="J283" s="6" t="b">
        <v>0</v>
      </c>
      <c r="K283" s="6" t="b">
        <v>0</v>
      </c>
      <c r="L283" s="6" t="b">
        <v>0</v>
      </c>
      <c r="M283" s="6" t="b">
        <v>0</v>
      </c>
      <c r="N283" s="6" t="b">
        <v>0</v>
      </c>
      <c r="O283" s="6" t="b">
        <v>0</v>
      </c>
      <c r="P283" s="6" t="b">
        <v>0</v>
      </c>
      <c r="Q283" s="6" t="s">
        <v>1775</v>
      </c>
    </row>
    <row r="284" spans="1:17" x14ac:dyDescent="0.2">
      <c r="A284" s="2">
        <v>503</v>
      </c>
      <c r="B284" s="6" t="s">
        <v>1777</v>
      </c>
      <c r="C284" s="97" t="s">
        <v>5529</v>
      </c>
      <c r="D284" s="6" t="s">
        <v>1778</v>
      </c>
      <c r="E284" s="6" t="b">
        <v>0</v>
      </c>
      <c r="F284" s="6" t="b">
        <v>0</v>
      </c>
      <c r="G284" s="6" t="b">
        <v>0</v>
      </c>
      <c r="H284" s="6" t="b">
        <v>0</v>
      </c>
      <c r="I284" s="6" t="b">
        <v>0</v>
      </c>
      <c r="J284" s="6" t="b">
        <v>0</v>
      </c>
      <c r="K284" s="6" t="b">
        <v>0</v>
      </c>
      <c r="L284" s="6" t="b">
        <v>0</v>
      </c>
      <c r="M284" s="6" t="b">
        <v>0</v>
      </c>
      <c r="N284" s="6" t="b">
        <v>0</v>
      </c>
      <c r="O284" s="6" t="b">
        <v>0</v>
      </c>
      <c r="P284" s="6" t="b">
        <v>0</v>
      </c>
      <c r="Q284" s="6" t="s">
        <v>1779</v>
      </c>
    </row>
    <row r="285" spans="1:17" x14ac:dyDescent="0.2">
      <c r="A285" s="2">
        <v>504</v>
      </c>
      <c r="B285" s="6" t="s">
        <v>1782</v>
      </c>
      <c r="C285" s="97" t="s">
        <v>5529</v>
      </c>
      <c r="D285" s="6" t="s">
        <v>1783</v>
      </c>
      <c r="E285" s="6" t="b">
        <v>0</v>
      </c>
      <c r="F285" s="6" t="b">
        <v>0</v>
      </c>
      <c r="G285" s="6" t="b">
        <v>0</v>
      </c>
      <c r="H285" s="6" t="b">
        <v>0</v>
      </c>
      <c r="I285" s="6" t="b">
        <v>0</v>
      </c>
      <c r="J285" s="6" t="b">
        <v>0</v>
      </c>
      <c r="K285" s="6" t="b">
        <v>0</v>
      </c>
      <c r="L285" s="6" t="b">
        <v>0</v>
      </c>
      <c r="M285" s="6" t="b">
        <v>0</v>
      </c>
      <c r="N285" s="6" t="b">
        <v>0</v>
      </c>
      <c r="O285" s="6" t="b">
        <v>0</v>
      </c>
      <c r="P285" s="6" t="b">
        <v>0</v>
      </c>
      <c r="Q285" s="6" t="s">
        <v>1784</v>
      </c>
    </row>
    <row r="286" spans="1:17" x14ac:dyDescent="0.2">
      <c r="A286" s="2">
        <v>505</v>
      </c>
      <c r="B286" s="6" t="s">
        <v>1785</v>
      </c>
      <c r="C286" s="97" t="s">
        <v>5529</v>
      </c>
      <c r="D286" s="6" t="s">
        <v>1786</v>
      </c>
      <c r="E286" s="6" t="b">
        <v>0</v>
      </c>
      <c r="F286" s="6" t="b">
        <v>0</v>
      </c>
      <c r="G286" s="6" t="b">
        <v>1</v>
      </c>
      <c r="H286" s="6" t="b">
        <v>0</v>
      </c>
      <c r="I286" s="6" t="b">
        <v>0</v>
      </c>
      <c r="J286" s="6" t="b">
        <v>0</v>
      </c>
      <c r="K286" s="6" t="b">
        <v>0</v>
      </c>
      <c r="L286" s="6" t="b">
        <v>0</v>
      </c>
      <c r="M286" s="6" t="b">
        <v>0</v>
      </c>
      <c r="N286" s="6" t="b">
        <v>0</v>
      </c>
      <c r="O286" s="6" t="b">
        <v>0</v>
      </c>
      <c r="P286" s="6" t="b">
        <v>0</v>
      </c>
      <c r="Q286" s="6" t="s">
        <v>1787</v>
      </c>
    </row>
    <row r="287" spans="1:17" x14ac:dyDescent="0.2">
      <c r="A287" s="2">
        <v>506</v>
      </c>
      <c r="B287" s="6" t="s">
        <v>1788</v>
      </c>
      <c r="C287" s="97" t="s">
        <v>5529</v>
      </c>
      <c r="D287" s="6" t="s">
        <v>1789</v>
      </c>
      <c r="E287" s="6" t="b">
        <v>0</v>
      </c>
      <c r="F287" s="6" t="b">
        <v>0</v>
      </c>
      <c r="G287" s="6" t="b">
        <v>0</v>
      </c>
      <c r="H287" s="6" t="b">
        <v>0</v>
      </c>
      <c r="I287" s="6" t="b">
        <v>0</v>
      </c>
      <c r="J287" s="6" t="b">
        <v>0</v>
      </c>
      <c r="K287" s="6" t="b">
        <v>0</v>
      </c>
      <c r="L287" s="6" t="b">
        <v>0</v>
      </c>
      <c r="M287" s="6" t="b">
        <v>0</v>
      </c>
      <c r="N287" s="6" t="b">
        <v>0</v>
      </c>
      <c r="O287" s="6" t="b">
        <v>0</v>
      </c>
      <c r="P287" s="6" t="b">
        <v>0</v>
      </c>
      <c r="Q287" s="6" t="s">
        <v>1790</v>
      </c>
    </row>
    <row r="288" spans="1:17" x14ac:dyDescent="0.2">
      <c r="A288" s="2">
        <v>508</v>
      </c>
      <c r="B288" s="6" t="s">
        <v>1797</v>
      </c>
      <c r="C288" s="97" t="s">
        <v>5529</v>
      </c>
      <c r="D288" s="6" t="s">
        <v>1798</v>
      </c>
      <c r="E288" s="6" t="b">
        <v>0</v>
      </c>
      <c r="F288" s="6" t="b">
        <v>0</v>
      </c>
      <c r="G288" s="6" t="b">
        <v>1</v>
      </c>
      <c r="H288" s="6" t="b">
        <v>0</v>
      </c>
      <c r="I288" s="6" t="b">
        <v>0</v>
      </c>
      <c r="J288" s="6" t="b">
        <v>0</v>
      </c>
      <c r="K288" s="6" t="b">
        <v>0</v>
      </c>
      <c r="L288" s="6" t="b">
        <v>0</v>
      </c>
      <c r="M288" s="6" t="b">
        <v>0</v>
      </c>
      <c r="N288" s="6" t="b">
        <v>0</v>
      </c>
      <c r="O288" s="6" t="b">
        <v>0</v>
      </c>
      <c r="P288" s="6" t="b">
        <v>0</v>
      </c>
      <c r="Q288" s="6" t="s">
        <v>1799</v>
      </c>
    </row>
    <row r="289" spans="1:17" x14ac:dyDescent="0.2">
      <c r="A289" s="2">
        <v>510</v>
      </c>
      <c r="B289" s="6" t="s">
        <v>1803</v>
      </c>
      <c r="C289" s="97" t="s">
        <v>5529</v>
      </c>
      <c r="D289" s="6" t="s">
        <v>1804</v>
      </c>
      <c r="E289" s="6" t="b">
        <v>0</v>
      </c>
      <c r="F289" s="6" t="b">
        <v>0</v>
      </c>
      <c r="G289" s="6" t="b">
        <v>0</v>
      </c>
      <c r="H289" s="6" t="b">
        <v>0</v>
      </c>
      <c r="I289" s="6" t="b">
        <v>0</v>
      </c>
      <c r="J289" s="6" t="b">
        <v>0</v>
      </c>
      <c r="K289" s="6" t="b">
        <v>0</v>
      </c>
      <c r="L289" s="6" t="b">
        <v>0</v>
      </c>
      <c r="M289" s="6" t="b">
        <v>0</v>
      </c>
      <c r="N289" s="6" t="b">
        <v>0</v>
      </c>
      <c r="O289" s="6" t="b">
        <v>0</v>
      </c>
      <c r="P289" s="6" t="b">
        <v>0</v>
      </c>
      <c r="Q289" s="6" t="s">
        <v>1805</v>
      </c>
    </row>
    <row r="290" spans="1:17" x14ac:dyDescent="0.2">
      <c r="A290" s="2">
        <v>513</v>
      </c>
      <c r="B290" s="6" t="s">
        <v>1812</v>
      </c>
      <c r="C290" s="97" t="s">
        <v>5529</v>
      </c>
      <c r="D290" s="6" t="s">
        <v>1813</v>
      </c>
      <c r="E290" s="6" t="b">
        <v>0</v>
      </c>
      <c r="F290" s="6" t="b">
        <v>0</v>
      </c>
      <c r="G290" s="6" t="b">
        <v>1</v>
      </c>
      <c r="H290" s="6" t="b">
        <v>0</v>
      </c>
      <c r="I290" s="6" t="b">
        <v>0</v>
      </c>
      <c r="J290" s="6" t="b">
        <v>0</v>
      </c>
      <c r="K290" s="6" t="b">
        <v>0</v>
      </c>
      <c r="L290" s="6" t="b">
        <v>0</v>
      </c>
      <c r="M290" s="6" t="b">
        <v>0</v>
      </c>
      <c r="N290" s="6" t="b">
        <v>0</v>
      </c>
      <c r="O290" s="6" t="b">
        <v>0</v>
      </c>
      <c r="P290" s="6" t="b">
        <v>0</v>
      </c>
      <c r="Q290" s="6" t="s">
        <v>1814</v>
      </c>
    </row>
    <row r="291" spans="1:17" x14ac:dyDescent="0.2">
      <c r="A291" s="2">
        <v>514</v>
      </c>
      <c r="B291" s="6" t="s">
        <v>1815</v>
      </c>
      <c r="C291" s="97" t="s">
        <v>5529</v>
      </c>
      <c r="D291" s="6" t="s">
        <v>1816</v>
      </c>
      <c r="E291" s="6" t="b">
        <v>0</v>
      </c>
      <c r="F291" s="6" t="b">
        <v>0</v>
      </c>
      <c r="G291" s="6" t="b">
        <v>0</v>
      </c>
      <c r="H291" s="6" t="b">
        <v>0</v>
      </c>
      <c r="I291" s="6" t="b">
        <v>0</v>
      </c>
      <c r="J291" s="6" t="b">
        <v>0</v>
      </c>
      <c r="K291" s="6" t="b">
        <v>0</v>
      </c>
      <c r="L291" s="6" t="b">
        <v>0</v>
      </c>
      <c r="M291" s="6" t="b">
        <v>0</v>
      </c>
      <c r="N291" s="6" t="b">
        <v>0</v>
      </c>
      <c r="O291" s="6" t="b">
        <v>0</v>
      </c>
      <c r="P291" s="6" t="b">
        <v>0</v>
      </c>
      <c r="Q291" s="6" t="s">
        <v>1817</v>
      </c>
    </row>
    <row r="292" spans="1:17" x14ac:dyDescent="0.2">
      <c r="A292" s="2">
        <v>515</v>
      </c>
      <c r="B292" s="6" t="s">
        <v>1820</v>
      </c>
      <c r="C292" s="97" t="s">
        <v>5529</v>
      </c>
      <c r="D292" s="6" t="s">
        <v>1821</v>
      </c>
      <c r="E292" s="6" t="b">
        <v>0</v>
      </c>
      <c r="F292" s="6" t="b">
        <v>0</v>
      </c>
      <c r="G292" s="6" t="b">
        <v>0</v>
      </c>
      <c r="H292" s="6" t="b">
        <v>0</v>
      </c>
      <c r="I292" s="6" t="b">
        <v>0</v>
      </c>
      <c r="J292" s="6" t="b">
        <v>0</v>
      </c>
      <c r="K292" s="6" t="b">
        <v>0</v>
      </c>
      <c r="L292" s="6" t="b">
        <v>0</v>
      </c>
      <c r="M292" s="6" t="b">
        <v>0</v>
      </c>
      <c r="N292" s="6" t="b">
        <v>0</v>
      </c>
      <c r="O292" s="6" t="b">
        <v>0</v>
      </c>
      <c r="P292" s="6" t="b">
        <v>0</v>
      </c>
      <c r="Q292" s="6" t="s">
        <v>1822</v>
      </c>
    </row>
    <row r="293" spans="1:17" x14ac:dyDescent="0.2">
      <c r="A293" s="2">
        <v>518</v>
      </c>
      <c r="B293" s="6" t="s">
        <v>1831</v>
      </c>
      <c r="C293" s="97" t="s">
        <v>5529</v>
      </c>
      <c r="D293" s="6" t="s">
        <v>1832</v>
      </c>
      <c r="E293" s="6" t="b">
        <v>0</v>
      </c>
      <c r="F293" s="6" t="b">
        <v>0</v>
      </c>
      <c r="G293" s="6" t="b">
        <v>0</v>
      </c>
      <c r="H293" s="6" t="b">
        <v>0</v>
      </c>
      <c r="I293" s="6" t="b">
        <v>0</v>
      </c>
      <c r="J293" s="6" t="b">
        <v>0</v>
      </c>
      <c r="K293" s="6" t="b">
        <v>0</v>
      </c>
      <c r="L293" s="6" t="b">
        <v>0</v>
      </c>
      <c r="M293" s="6" t="b">
        <v>0</v>
      </c>
      <c r="N293" s="6" t="b">
        <v>0</v>
      </c>
      <c r="O293" s="6" t="b">
        <v>0</v>
      </c>
      <c r="P293" s="6" t="b">
        <v>0</v>
      </c>
      <c r="Q293" s="6" t="s">
        <v>1833</v>
      </c>
    </row>
    <row r="294" spans="1:17" x14ac:dyDescent="0.2">
      <c r="A294" s="2">
        <v>520</v>
      </c>
      <c r="B294" s="6" t="s">
        <v>1837</v>
      </c>
      <c r="C294" s="97" t="s">
        <v>5529</v>
      </c>
      <c r="D294" s="6" t="s">
        <v>1838</v>
      </c>
      <c r="E294" s="6" t="b">
        <v>0</v>
      </c>
      <c r="F294" s="6" t="b">
        <v>0</v>
      </c>
      <c r="G294" s="6" t="b">
        <v>0</v>
      </c>
      <c r="H294" s="6" t="b">
        <v>0</v>
      </c>
      <c r="I294" s="6" t="b">
        <v>0</v>
      </c>
      <c r="J294" s="6" t="b">
        <v>0</v>
      </c>
      <c r="K294" s="6" t="b">
        <v>0</v>
      </c>
      <c r="L294" s="6" t="b">
        <v>0</v>
      </c>
      <c r="M294" s="6" t="b">
        <v>0</v>
      </c>
      <c r="N294" s="6" t="b">
        <v>0</v>
      </c>
      <c r="O294" s="6" t="b">
        <v>0</v>
      </c>
      <c r="P294" s="6" t="b">
        <v>0</v>
      </c>
      <c r="Q294" s="6" t="s">
        <v>1839</v>
      </c>
    </row>
    <row r="295" spans="1:17" x14ac:dyDescent="0.2">
      <c r="A295" s="2">
        <v>521</v>
      </c>
      <c r="B295" s="6" t="s">
        <v>1840</v>
      </c>
      <c r="C295" s="97" t="s">
        <v>5529</v>
      </c>
      <c r="D295" s="6" t="s">
        <v>1841</v>
      </c>
      <c r="E295" s="6" t="b">
        <v>0</v>
      </c>
      <c r="F295" s="6" t="b">
        <v>1</v>
      </c>
      <c r="G295" s="6" t="b">
        <v>1</v>
      </c>
      <c r="H295" s="6" t="b">
        <v>0</v>
      </c>
      <c r="I295" s="6" t="b">
        <v>0</v>
      </c>
      <c r="J295" s="6" t="b">
        <v>0</v>
      </c>
      <c r="K295" s="6" t="b">
        <v>0</v>
      </c>
      <c r="L295" s="6" t="b">
        <v>0</v>
      </c>
      <c r="M295" s="6" t="b">
        <v>0</v>
      </c>
      <c r="N295" s="6" t="b">
        <v>0</v>
      </c>
      <c r="O295" s="6" t="b">
        <v>0</v>
      </c>
      <c r="P295" s="6" t="b">
        <v>0</v>
      </c>
      <c r="Q295" s="6" t="s">
        <v>1842</v>
      </c>
    </row>
    <row r="296" spans="1:17" x14ac:dyDescent="0.2">
      <c r="A296" s="2">
        <v>522</v>
      </c>
      <c r="B296" s="6" t="s">
        <v>1843</v>
      </c>
      <c r="C296" s="97" t="s">
        <v>5529</v>
      </c>
      <c r="D296" s="6" t="s">
        <v>1844</v>
      </c>
      <c r="E296" s="6" t="b">
        <v>0</v>
      </c>
      <c r="F296" s="6" t="b">
        <v>0</v>
      </c>
      <c r="G296" s="6" t="b">
        <v>0</v>
      </c>
      <c r="H296" s="6" t="b">
        <v>0</v>
      </c>
      <c r="I296" s="6" t="b">
        <v>0</v>
      </c>
      <c r="J296" s="6" t="b">
        <v>0</v>
      </c>
      <c r="K296" s="6" t="b">
        <v>0</v>
      </c>
      <c r="L296" s="6" t="b">
        <v>0</v>
      </c>
      <c r="M296" s="6" t="b">
        <v>0</v>
      </c>
      <c r="N296" s="6" t="b">
        <v>0</v>
      </c>
      <c r="O296" s="6" t="b">
        <v>0</v>
      </c>
      <c r="P296" s="6" t="b">
        <v>0</v>
      </c>
      <c r="Q296" s="6" t="s">
        <v>1845</v>
      </c>
    </row>
    <row r="297" spans="1:17" x14ac:dyDescent="0.2">
      <c r="A297" s="2">
        <v>523</v>
      </c>
      <c r="B297" s="6" t="s">
        <v>1846</v>
      </c>
      <c r="C297" s="97" t="s">
        <v>5529</v>
      </c>
      <c r="D297" s="6" t="s">
        <v>1847</v>
      </c>
      <c r="E297" s="6" t="b">
        <v>0</v>
      </c>
      <c r="F297" s="6" t="b">
        <v>0</v>
      </c>
      <c r="G297" s="6" t="b">
        <v>1</v>
      </c>
      <c r="H297" s="6" t="b">
        <v>0</v>
      </c>
      <c r="I297" s="6" t="b">
        <v>0</v>
      </c>
      <c r="J297" s="6" t="b">
        <v>0</v>
      </c>
      <c r="K297" s="6" t="b">
        <v>0</v>
      </c>
      <c r="L297" s="6" t="b">
        <v>0</v>
      </c>
      <c r="M297" s="6" t="b">
        <v>0</v>
      </c>
      <c r="N297" s="6" t="b">
        <v>0</v>
      </c>
      <c r="O297" s="6" t="b">
        <v>1</v>
      </c>
      <c r="P297" s="6" t="b">
        <v>0</v>
      </c>
      <c r="Q297" s="6" t="s">
        <v>1848</v>
      </c>
    </row>
    <row r="298" spans="1:17" x14ac:dyDescent="0.2">
      <c r="A298" s="2">
        <v>524</v>
      </c>
      <c r="B298" s="6" t="s">
        <v>1849</v>
      </c>
      <c r="C298" s="97" t="s">
        <v>5529</v>
      </c>
      <c r="D298" s="6" t="s">
        <v>1850</v>
      </c>
      <c r="E298" s="6" t="b">
        <v>0</v>
      </c>
      <c r="F298" s="6" t="b">
        <v>0</v>
      </c>
      <c r="G298" s="6" t="b">
        <v>1</v>
      </c>
      <c r="H298" s="6" t="b">
        <v>0</v>
      </c>
      <c r="I298" s="6" t="b">
        <v>0</v>
      </c>
      <c r="J298" s="6" t="b">
        <v>0</v>
      </c>
      <c r="K298" s="6" t="b">
        <v>0</v>
      </c>
      <c r="L298" s="6" t="b">
        <v>0</v>
      </c>
      <c r="M298" s="6" t="b">
        <v>0</v>
      </c>
      <c r="N298" s="6" t="b">
        <v>0</v>
      </c>
      <c r="O298" s="6" t="b">
        <v>0</v>
      </c>
      <c r="P298" s="6" t="b">
        <v>0</v>
      </c>
      <c r="Q298" s="6" t="s">
        <v>1851</v>
      </c>
    </row>
    <row r="299" spans="1:17" x14ac:dyDescent="0.2">
      <c r="A299" s="2">
        <v>525</v>
      </c>
      <c r="B299" s="6" t="s">
        <v>1852</v>
      </c>
      <c r="C299" s="97" t="s">
        <v>5529</v>
      </c>
      <c r="D299" s="6" t="s">
        <v>1853</v>
      </c>
      <c r="E299" s="6" t="b">
        <v>0</v>
      </c>
      <c r="F299" s="6" t="b">
        <v>0</v>
      </c>
      <c r="G299" s="6" t="b">
        <v>0</v>
      </c>
      <c r="H299" s="6" t="b">
        <v>0</v>
      </c>
      <c r="I299" s="6" t="b">
        <v>0</v>
      </c>
      <c r="J299" s="6" t="b">
        <v>0</v>
      </c>
      <c r="K299" s="6" t="b">
        <v>0</v>
      </c>
      <c r="L299" s="6" t="b">
        <v>0</v>
      </c>
      <c r="M299" s="6" t="b">
        <v>0</v>
      </c>
      <c r="N299" s="6" t="b">
        <v>0</v>
      </c>
      <c r="O299" s="6" t="b">
        <v>0</v>
      </c>
      <c r="P299" s="6" t="b">
        <v>0</v>
      </c>
      <c r="Q299" s="6" t="s">
        <v>1854</v>
      </c>
    </row>
    <row r="300" spans="1:17" x14ac:dyDescent="0.2">
      <c r="A300" s="2">
        <v>526</v>
      </c>
      <c r="B300" s="6" t="s">
        <v>1855</v>
      </c>
      <c r="C300" s="97" t="s">
        <v>5529</v>
      </c>
      <c r="D300" s="6" t="s">
        <v>1856</v>
      </c>
      <c r="E300" s="6" t="b">
        <v>0</v>
      </c>
      <c r="F300" s="6" t="b">
        <v>0</v>
      </c>
      <c r="G300" s="6" t="b">
        <v>1</v>
      </c>
      <c r="H300" s="6" t="b">
        <v>0</v>
      </c>
      <c r="I300" s="6" t="b">
        <v>0</v>
      </c>
      <c r="J300" s="6" t="b">
        <v>1</v>
      </c>
      <c r="K300" s="6" t="b">
        <v>0</v>
      </c>
      <c r="L300" s="6" t="b">
        <v>1</v>
      </c>
      <c r="M300" s="6" t="b">
        <v>0</v>
      </c>
      <c r="N300" s="6" t="b">
        <v>0</v>
      </c>
      <c r="O300" s="6" t="b">
        <v>0</v>
      </c>
      <c r="P300" s="6" t="b">
        <v>0</v>
      </c>
      <c r="Q300" s="6" t="s">
        <v>1857</v>
      </c>
    </row>
    <row r="301" spans="1:17" x14ac:dyDescent="0.2">
      <c r="A301" s="2">
        <v>527</v>
      </c>
      <c r="B301" s="6" t="s">
        <v>1860</v>
      </c>
      <c r="C301" s="97" t="s">
        <v>5529</v>
      </c>
      <c r="D301" s="6" t="s">
        <v>1861</v>
      </c>
      <c r="E301" s="6" t="b">
        <v>0</v>
      </c>
      <c r="F301" s="6" t="b">
        <v>0</v>
      </c>
      <c r="G301" s="6" t="b">
        <v>0</v>
      </c>
      <c r="H301" s="6" t="b">
        <v>0</v>
      </c>
      <c r="I301" s="6" t="b">
        <v>0</v>
      </c>
      <c r="J301" s="6" t="b">
        <v>0</v>
      </c>
      <c r="K301" s="6" t="b">
        <v>0</v>
      </c>
      <c r="L301" s="6" t="b">
        <v>1</v>
      </c>
      <c r="M301" s="6" t="b">
        <v>0</v>
      </c>
      <c r="N301" s="6" t="b">
        <v>0</v>
      </c>
      <c r="O301" s="6" t="b">
        <v>0</v>
      </c>
      <c r="P301" s="6" t="b">
        <v>0</v>
      </c>
      <c r="Q301" s="6" t="s">
        <v>1862</v>
      </c>
    </row>
    <row r="302" spans="1:17" x14ac:dyDescent="0.2">
      <c r="A302" s="2">
        <v>533</v>
      </c>
      <c r="B302" s="6" t="s">
        <v>1881</v>
      </c>
      <c r="C302" s="97" t="s">
        <v>5529</v>
      </c>
      <c r="D302" s="6" t="s">
        <v>1882</v>
      </c>
      <c r="E302" s="6" t="b">
        <v>0</v>
      </c>
      <c r="F302" s="6" t="b">
        <v>0</v>
      </c>
      <c r="G302" s="6" t="b">
        <v>0</v>
      </c>
      <c r="H302" s="6" t="b">
        <v>0</v>
      </c>
      <c r="I302" s="6" t="b">
        <v>0</v>
      </c>
      <c r="J302" s="6" t="b">
        <v>0</v>
      </c>
      <c r="K302" s="6" t="b">
        <v>0</v>
      </c>
      <c r="L302" s="6" t="b">
        <v>0</v>
      </c>
      <c r="M302" s="6" t="b">
        <v>0</v>
      </c>
      <c r="N302" s="6" t="b">
        <v>0</v>
      </c>
      <c r="O302" s="6" t="b">
        <v>0</v>
      </c>
      <c r="P302" s="6" t="b">
        <v>0</v>
      </c>
      <c r="Q302" s="6" t="s">
        <v>1883</v>
      </c>
    </row>
    <row r="303" spans="1:17" x14ac:dyDescent="0.2">
      <c r="A303" s="2">
        <v>534</v>
      </c>
      <c r="B303" s="6" t="s">
        <v>1884</v>
      </c>
      <c r="C303" s="97" t="s">
        <v>5529</v>
      </c>
      <c r="D303" s="6" t="s">
        <v>1885</v>
      </c>
      <c r="E303" s="6" t="b">
        <v>0</v>
      </c>
      <c r="F303" s="6" t="b">
        <v>0</v>
      </c>
      <c r="G303" s="6" t="b">
        <v>0</v>
      </c>
      <c r="H303" s="6" t="b">
        <v>0</v>
      </c>
      <c r="I303" s="6" t="b">
        <v>0</v>
      </c>
      <c r="J303" s="6" t="b">
        <v>0</v>
      </c>
      <c r="K303" s="6" t="b">
        <v>0</v>
      </c>
      <c r="L303" s="6" t="b">
        <v>0</v>
      </c>
      <c r="M303" s="6" t="b">
        <v>0</v>
      </c>
      <c r="N303" s="6" t="b">
        <v>0</v>
      </c>
      <c r="O303" s="6" t="b">
        <v>0</v>
      </c>
      <c r="P303" s="6" t="b">
        <v>0</v>
      </c>
      <c r="Q303" s="6" t="s">
        <v>1886</v>
      </c>
    </row>
    <row r="304" spans="1:17" x14ac:dyDescent="0.2">
      <c r="A304" s="2">
        <v>535</v>
      </c>
      <c r="B304" s="6" t="s">
        <v>1890</v>
      </c>
      <c r="C304" s="97" t="s">
        <v>5529</v>
      </c>
      <c r="D304" s="6" t="s">
        <v>1891</v>
      </c>
      <c r="E304" s="6" t="b">
        <v>1</v>
      </c>
      <c r="F304" s="6" t="b">
        <v>0</v>
      </c>
      <c r="G304" s="6" t="b">
        <v>0</v>
      </c>
      <c r="H304" s="6" t="b">
        <v>0</v>
      </c>
      <c r="I304" s="6" t="b">
        <v>0</v>
      </c>
      <c r="J304" s="6" t="b">
        <v>0</v>
      </c>
      <c r="K304" s="6" t="b">
        <v>0</v>
      </c>
      <c r="L304" s="6" t="b">
        <v>0</v>
      </c>
      <c r="M304" s="6" t="b">
        <v>0</v>
      </c>
      <c r="N304" s="6" t="b">
        <v>0</v>
      </c>
      <c r="O304" s="6" t="b">
        <v>0</v>
      </c>
      <c r="P304" s="6" t="b">
        <v>0</v>
      </c>
      <c r="Q304" s="6" t="s">
        <v>1892</v>
      </c>
    </row>
    <row r="305" spans="1:17" x14ac:dyDescent="0.2">
      <c r="A305" s="2">
        <v>536</v>
      </c>
      <c r="B305" s="6" t="s">
        <v>1893</v>
      </c>
      <c r="C305" s="97" t="s">
        <v>5529</v>
      </c>
      <c r="D305" s="6" t="s">
        <v>1894</v>
      </c>
      <c r="E305" s="6" t="b">
        <v>0</v>
      </c>
      <c r="F305" s="6" t="b">
        <v>0</v>
      </c>
      <c r="G305" s="6" t="b">
        <v>0</v>
      </c>
      <c r="H305" s="6" t="b">
        <v>0</v>
      </c>
      <c r="I305" s="6" t="b">
        <v>0</v>
      </c>
      <c r="J305" s="6" t="b">
        <v>0</v>
      </c>
      <c r="K305" s="6" t="b">
        <v>0</v>
      </c>
      <c r="L305" s="6" t="b">
        <v>0</v>
      </c>
      <c r="M305" s="6" t="b">
        <v>0</v>
      </c>
      <c r="N305" s="6" t="b">
        <v>0</v>
      </c>
      <c r="O305" s="6" t="b">
        <v>0</v>
      </c>
      <c r="P305" s="6" t="b">
        <v>0</v>
      </c>
      <c r="Q305" s="6" t="s">
        <v>1895</v>
      </c>
    </row>
    <row r="306" spans="1:17" x14ac:dyDescent="0.2">
      <c r="A306" s="2">
        <v>537</v>
      </c>
      <c r="B306" s="6" t="s">
        <v>1896</v>
      </c>
      <c r="C306" s="97" t="s">
        <v>5529</v>
      </c>
      <c r="D306" s="6" t="s">
        <v>1897</v>
      </c>
      <c r="E306" s="6" t="b">
        <v>0</v>
      </c>
      <c r="F306" s="6" t="b">
        <v>0</v>
      </c>
      <c r="G306" s="6" t="b">
        <v>0</v>
      </c>
      <c r="H306" s="6" t="b">
        <v>0</v>
      </c>
      <c r="I306" s="6" t="b">
        <v>0</v>
      </c>
      <c r="J306" s="6" t="b">
        <v>0</v>
      </c>
      <c r="K306" s="6" t="b">
        <v>0</v>
      </c>
      <c r="L306" s="6" t="b">
        <v>0</v>
      </c>
      <c r="M306" s="6" t="b">
        <v>0</v>
      </c>
      <c r="N306" s="6" t="b">
        <v>0</v>
      </c>
      <c r="O306" s="6" t="b">
        <v>0</v>
      </c>
      <c r="P306" s="6" t="b">
        <v>0</v>
      </c>
      <c r="Q306" s="6" t="s">
        <v>1898</v>
      </c>
    </row>
    <row r="307" spans="1:17" x14ac:dyDescent="0.2">
      <c r="A307" s="2">
        <v>538</v>
      </c>
      <c r="B307" s="6" t="s">
        <v>1899</v>
      </c>
      <c r="C307" s="97" t="s">
        <v>5529</v>
      </c>
      <c r="D307" s="6" t="s">
        <v>1900</v>
      </c>
      <c r="E307" s="6" t="b">
        <v>0</v>
      </c>
      <c r="F307" s="6" t="b">
        <v>0</v>
      </c>
      <c r="G307" s="6" t="b">
        <v>1</v>
      </c>
      <c r="H307" s="6" t="b">
        <v>0</v>
      </c>
      <c r="I307" s="6" t="b">
        <v>0</v>
      </c>
      <c r="J307" s="6" t="b">
        <v>0</v>
      </c>
      <c r="K307" s="6" t="b">
        <v>0</v>
      </c>
      <c r="L307" s="6" t="b">
        <v>0</v>
      </c>
      <c r="M307" s="6" t="b">
        <v>1</v>
      </c>
      <c r="N307" s="6" t="b">
        <v>0</v>
      </c>
      <c r="O307" s="6" t="b">
        <v>0</v>
      </c>
      <c r="P307" s="6" t="b">
        <v>1</v>
      </c>
      <c r="Q307" s="6" t="s">
        <v>1901</v>
      </c>
    </row>
    <row r="308" spans="1:17" x14ac:dyDescent="0.2">
      <c r="A308" s="2">
        <v>540</v>
      </c>
      <c r="B308" s="6" t="s">
        <v>1905</v>
      </c>
      <c r="C308" s="97" t="s">
        <v>5529</v>
      </c>
      <c r="D308" s="6" t="s">
        <v>1906</v>
      </c>
      <c r="E308" s="6" t="b">
        <v>0</v>
      </c>
      <c r="F308" s="6" t="b">
        <v>0</v>
      </c>
      <c r="G308" s="6" t="b">
        <v>0</v>
      </c>
      <c r="H308" s="6" t="b">
        <v>0</v>
      </c>
      <c r="I308" s="6" t="b">
        <v>0</v>
      </c>
      <c r="J308" s="6" t="b">
        <v>0</v>
      </c>
      <c r="K308" s="6" t="b">
        <v>0</v>
      </c>
      <c r="L308" s="6" t="b">
        <v>0</v>
      </c>
      <c r="M308" s="6" t="b">
        <v>0</v>
      </c>
      <c r="N308" s="6" t="b">
        <v>0</v>
      </c>
      <c r="O308" s="6" t="b">
        <v>0</v>
      </c>
      <c r="P308" s="6" t="b">
        <v>0</v>
      </c>
      <c r="Q308" s="6" t="s">
        <v>1907</v>
      </c>
    </row>
    <row r="309" spans="1:17" x14ac:dyDescent="0.2">
      <c r="A309" s="2">
        <v>541</v>
      </c>
      <c r="B309" s="6" t="s">
        <v>1908</v>
      </c>
      <c r="C309" s="97" t="s">
        <v>5529</v>
      </c>
      <c r="D309" s="6" t="s">
        <v>60</v>
      </c>
      <c r="E309" s="6" t="b">
        <v>0</v>
      </c>
      <c r="F309" s="6" t="b">
        <v>0</v>
      </c>
      <c r="G309" s="6" t="b">
        <v>0</v>
      </c>
      <c r="H309" s="6" t="b">
        <v>0</v>
      </c>
      <c r="I309" s="6" t="b">
        <v>0</v>
      </c>
      <c r="J309" s="6" t="b">
        <v>0</v>
      </c>
      <c r="K309" s="6" t="b">
        <v>0</v>
      </c>
      <c r="L309" s="6" t="b">
        <v>0</v>
      </c>
      <c r="M309" s="6" t="b">
        <v>0</v>
      </c>
      <c r="N309" s="6" t="b">
        <v>0</v>
      </c>
      <c r="O309" s="6" t="b">
        <v>0</v>
      </c>
      <c r="P309" s="6" t="b">
        <v>0</v>
      </c>
      <c r="Q309" s="6" t="s">
        <v>60</v>
      </c>
    </row>
    <row r="310" spans="1:17" x14ac:dyDescent="0.2">
      <c r="A310" s="2">
        <v>542</v>
      </c>
      <c r="B310" s="6" t="s">
        <v>1909</v>
      </c>
      <c r="C310" s="97" t="s">
        <v>5529</v>
      </c>
      <c r="D310" s="6" t="s">
        <v>1910</v>
      </c>
      <c r="E310" s="6" t="b">
        <v>0</v>
      </c>
      <c r="F310" s="6" t="b">
        <v>0</v>
      </c>
      <c r="G310" s="6" t="b">
        <v>1</v>
      </c>
      <c r="H310" s="6" t="b">
        <v>0</v>
      </c>
      <c r="I310" s="6" t="b">
        <v>0</v>
      </c>
      <c r="J310" s="6" t="b">
        <v>0</v>
      </c>
      <c r="K310" s="6" t="b">
        <v>0</v>
      </c>
      <c r="L310" s="6" t="b">
        <v>0</v>
      </c>
      <c r="M310" s="6" t="b">
        <v>0</v>
      </c>
      <c r="N310" s="6" t="b">
        <v>0</v>
      </c>
      <c r="O310" s="6" t="b">
        <v>0</v>
      </c>
      <c r="P310" s="6" t="b">
        <v>0</v>
      </c>
      <c r="Q310" s="6" t="s">
        <v>1911</v>
      </c>
    </row>
    <row r="311" spans="1:17" x14ac:dyDescent="0.2">
      <c r="A311" s="2">
        <v>543</v>
      </c>
      <c r="B311" s="6" t="s">
        <v>1912</v>
      </c>
      <c r="C311" s="97" t="s">
        <v>5529</v>
      </c>
      <c r="D311" s="6" t="s">
        <v>1913</v>
      </c>
      <c r="E311" s="6" t="b">
        <v>0</v>
      </c>
      <c r="F311" s="6" t="b">
        <v>0</v>
      </c>
      <c r="G311" s="6" t="b">
        <v>0</v>
      </c>
      <c r="H311" s="6" t="b">
        <v>0</v>
      </c>
      <c r="I311" s="6" t="b">
        <v>0</v>
      </c>
      <c r="J311" s="6" t="b">
        <v>0</v>
      </c>
      <c r="K311" s="6" t="b">
        <v>0</v>
      </c>
      <c r="L311" s="6" t="b">
        <v>0</v>
      </c>
      <c r="M311" s="6" t="b">
        <v>0</v>
      </c>
      <c r="N311" s="6" t="b">
        <v>0</v>
      </c>
      <c r="O311" s="6" t="b">
        <v>0</v>
      </c>
      <c r="P311" s="6" t="b">
        <v>0</v>
      </c>
      <c r="Q311" s="6" t="s">
        <v>1914</v>
      </c>
    </row>
    <row r="312" spans="1:17" x14ac:dyDescent="0.2">
      <c r="A312" s="2">
        <v>545</v>
      </c>
      <c r="B312" s="6" t="s">
        <v>1921</v>
      </c>
      <c r="C312" s="97" t="s">
        <v>5529</v>
      </c>
      <c r="D312" s="6" t="s">
        <v>1922</v>
      </c>
      <c r="E312" s="6" t="b">
        <v>0</v>
      </c>
      <c r="F312" s="6" t="b">
        <v>0</v>
      </c>
      <c r="G312" s="6" t="b">
        <v>0</v>
      </c>
      <c r="H312" s="6" t="b">
        <v>0</v>
      </c>
      <c r="I312" s="6" t="b">
        <v>0</v>
      </c>
      <c r="J312" s="6" t="b">
        <v>0</v>
      </c>
      <c r="K312" s="6" t="b">
        <v>0</v>
      </c>
      <c r="L312" s="6" t="b">
        <v>0</v>
      </c>
      <c r="M312" s="6" t="b">
        <v>0</v>
      </c>
      <c r="N312" s="6" t="b">
        <v>0</v>
      </c>
      <c r="O312" s="6" t="b">
        <v>0</v>
      </c>
      <c r="P312" s="6" t="b">
        <v>0</v>
      </c>
      <c r="Q312" s="6" t="s">
        <v>1923</v>
      </c>
    </row>
    <row r="313" spans="1:17" x14ac:dyDescent="0.2">
      <c r="A313" s="2">
        <v>546</v>
      </c>
      <c r="B313" s="6" t="s">
        <v>1924</v>
      </c>
      <c r="C313" s="97" t="s">
        <v>5529</v>
      </c>
      <c r="D313" s="6" t="s">
        <v>1925</v>
      </c>
      <c r="E313" s="6" t="b">
        <v>0</v>
      </c>
      <c r="F313" s="6" t="b">
        <v>0</v>
      </c>
      <c r="G313" s="6" t="b">
        <v>0</v>
      </c>
      <c r="H313" s="6" t="b">
        <v>0</v>
      </c>
      <c r="I313" s="6" t="b">
        <v>0</v>
      </c>
      <c r="J313" s="6" t="b">
        <v>0</v>
      </c>
      <c r="K313" s="6" t="b">
        <v>0</v>
      </c>
      <c r="L313" s="6" t="b">
        <v>0</v>
      </c>
      <c r="M313" s="6" t="b">
        <v>0</v>
      </c>
      <c r="N313" s="6" t="b">
        <v>0</v>
      </c>
      <c r="O313" s="6" t="b">
        <v>0</v>
      </c>
      <c r="P313" s="6" t="b">
        <v>0</v>
      </c>
      <c r="Q313" s="6" t="s">
        <v>1926</v>
      </c>
    </row>
    <row r="314" spans="1:17" x14ac:dyDescent="0.2">
      <c r="A314" s="2">
        <v>548</v>
      </c>
      <c r="B314" s="6" t="s">
        <v>1930</v>
      </c>
      <c r="C314" s="97" t="s">
        <v>5529</v>
      </c>
      <c r="D314" s="6" t="s">
        <v>1931</v>
      </c>
      <c r="E314" s="6" t="b">
        <v>1</v>
      </c>
      <c r="F314" s="6" t="b">
        <v>0</v>
      </c>
      <c r="G314" s="6" t="b">
        <v>0</v>
      </c>
      <c r="H314" s="6" t="b">
        <v>0</v>
      </c>
      <c r="I314" s="6" t="b">
        <v>0</v>
      </c>
      <c r="J314" s="6" t="b">
        <v>0</v>
      </c>
      <c r="K314" s="6" t="b">
        <v>0</v>
      </c>
      <c r="L314" s="6" t="b">
        <v>0</v>
      </c>
      <c r="M314" s="6" t="b">
        <v>0</v>
      </c>
      <c r="N314" s="6" t="b">
        <v>0</v>
      </c>
      <c r="O314" s="6" t="b">
        <v>0</v>
      </c>
      <c r="P314" s="6" t="b">
        <v>0</v>
      </c>
      <c r="Q314" s="6" t="s">
        <v>1932</v>
      </c>
    </row>
    <row r="315" spans="1:17" x14ac:dyDescent="0.2">
      <c r="A315" s="2">
        <v>550</v>
      </c>
      <c r="B315" s="6" t="s">
        <v>1936</v>
      </c>
      <c r="C315" s="97" t="s">
        <v>5529</v>
      </c>
      <c r="D315" s="6" t="s">
        <v>1937</v>
      </c>
      <c r="E315" s="6" t="b">
        <v>0</v>
      </c>
      <c r="F315" s="6" t="b">
        <v>0</v>
      </c>
      <c r="G315" s="6" t="b">
        <v>1</v>
      </c>
      <c r="H315" s="6" t="b">
        <v>0</v>
      </c>
      <c r="I315" s="6" t="b">
        <v>0</v>
      </c>
      <c r="J315" s="6" t="b">
        <v>0</v>
      </c>
      <c r="K315" s="6" t="b">
        <v>0</v>
      </c>
      <c r="L315" s="6" t="b">
        <v>0</v>
      </c>
      <c r="M315" s="6" t="b">
        <v>0</v>
      </c>
      <c r="N315" s="6" t="b">
        <v>0</v>
      </c>
      <c r="O315" s="6" t="b">
        <v>0</v>
      </c>
      <c r="P315" s="6" t="b">
        <v>0</v>
      </c>
      <c r="Q315" s="6" t="s">
        <v>1938</v>
      </c>
    </row>
    <row r="316" spans="1:17" x14ac:dyDescent="0.2">
      <c r="A316" s="2">
        <v>553</v>
      </c>
      <c r="B316" s="6" t="s">
        <v>1945</v>
      </c>
      <c r="C316" s="97" t="s">
        <v>5529</v>
      </c>
      <c r="D316" s="6" t="s">
        <v>60</v>
      </c>
      <c r="E316" s="6" t="b">
        <v>0</v>
      </c>
      <c r="F316" s="6" t="b">
        <v>0</v>
      </c>
      <c r="G316" s="6" t="b">
        <v>1</v>
      </c>
      <c r="H316" s="6" t="b">
        <v>0</v>
      </c>
      <c r="I316" s="6" t="b">
        <v>1</v>
      </c>
      <c r="J316" s="6" t="b">
        <v>0</v>
      </c>
      <c r="K316" s="6" t="b">
        <v>0</v>
      </c>
      <c r="L316" s="6" t="b">
        <v>0</v>
      </c>
      <c r="M316" s="6" t="b">
        <v>0</v>
      </c>
      <c r="N316" s="6" t="b">
        <v>0</v>
      </c>
      <c r="O316" s="6" t="b">
        <v>0</v>
      </c>
      <c r="P316" s="6" t="b">
        <v>0</v>
      </c>
      <c r="Q316" s="6" t="s">
        <v>1946</v>
      </c>
    </row>
    <row r="317" spans="1:17" x14ac:dyDescent="0.2">
      <c r="A317" s="2">
        <v>555</v>
      </c>
      <c r="B317" s="6" t="s">
        <v>1952</v>
      </c>
      <c r="C317" s="97" t="s">
        <v>5529</v>
      </c>
      <c r="D317" s="6" t="s">
        <v>60</v>
      </c>
      <c r="E317" s="6" t="b">
        <v>0</v>
      </c>
      <c r="F317" s="6" t="b">
        <v>0</v>
      </c>
      <c r="G317" s="6" t="b">
        <v>0</v>
      </c>
      <c r="H317" s="6" t="b">
        <v>0</v>
      </c>
      <c r="I317" s="6" t="b">
        <v>0</v>
      </c>
      <c r="J317" s="6" t="b">
        <v>0</v>
      </c>
      <c r="K317" s="6" t="b">
        <v>0</v>
      </c>
      <c r="L317" s="6" t="b">
        <v>0</v>
      </c>
      <c r="M317" s="6" t="b">
        <v>0</v>
      </c>
      <c r="N317" s="6" t="b">
        <v>0</v>
      </c>
      <c r="O317" s="6" t="b">
        <v>0</v>
      </c>
      <c r="P317" s="6" t="b">
        <v>0</v>
      </c>
      <c r="Q317" s="6" t="s">
        <v>1953</v>
      </c>
    </row>
    <row r="318" spans="1:17" x14ac:dyDescent="0.2">
      <c r="A318" s="2">
        <v>556</v>
      </c>
      <c r="B318" s="6" t="s">
        <v>1954</v>
      </c>
      <c r="C318" s="97" t="s">
        <v>5529</v>
      </c>
      <c r="D318" s="6" t="s">
        <v>1955</v>
      </c>
      <c r="E318" s="6" t="b">
        <v>0</v>
      </c>
      <c r="F318" s="6" t="b">
        <v>0</v>
      </c>
      <c r="G318" s="6" t="b">
        <v>0</v>
      </c>
      <c r="H318" s="6" t="b">
        <v>0</v>
      </c>
      <c r="I318" s="6" t="b">
        <v>0</v>
      </c>
      <c r="J318" s="6" t="b">
        <v>0</v>
      </c>
      <c r="K318" s="6" t="b">
        <v>0</v>
      </c>
      <c r="L318" s="6" t="b">
        <v>0</v>
      </c>
      <c r="M318" s="6" t="b">
        <v>0</v>
      </c>
      <c r="N318" s="6" t="b">
        <v>0</v>
      </c>
      <c r="O318" s="6" t="b">
        <v>0</v>
      </c>
      <c r="P318" s="6" t="b">
        <v>0</v>
      </c>
      <c r="Q318" s="6" t="s">
        <v>1956</v>
      </c>
    </row>
    <row r="319" spans="1:17" x14ac:dyDescent="0.2">
      <c r="A319" s="2">
        <v>561</v>
      </c>
      <c r="B319" s="6" t="s">
        <v>1969</v>
      </c>
      <c r="C319" s="97" t="s">
        <v>5529</v>
      </c>
      <c r="D319" s="6" t="s">
        <v>1970</v>
      </c>
      <c r="E319" s="6" t="b">
        <v>0</v>
      </c>
      <c r="F319" s="6" t="b">
        <v>0</v>
      </c>
      <c r="G319" s="6" t="b">
        <v>0</v>
      </c>
      <c r="H319" s="6" t="b">
        <v>0</v>
      </c>
      <c r="I319" s="6" t="b">
        <v>0</v>
      </c>
      <c r="J319" s="6" t="b">
        <v>0</v>
      </c>
      <c r="K319" s="6" t="b">
        <v>0</v>
      </c>
      <c r="L319" s="6" t="b">
        <v>0</v>
      </c>
      <c r="M319" s="6" t="b">
        <v>0</v>
      </c>
      <c r="N319" s="6" t="b">
        <v>0</v>
      </c>
      <c r="O319" s="6" t="b">
        <v>0</v>
      </c>
      <c r="P319" s="6" t="b">
        <v>0</v>
      </c>
      <c r="Q319" s="6" t="s">
        <v>1971</v>
      </c>
    </row>
    <row r="320" spans="1:17" x14ac:dyDescent="0.2">
      <c r="A320" s="2">
        <v>562</v>
      </c>
      <c r="B320" s="6" t="s">
        <v>1972</v>
      </c>
      <c r="C320" s="97" t="s">
        <v>5529</v>
      </c>
      <c r="D320" s="6" t="s">
        <v>1973</v>
      </c>
      <c r="E320" s="6" t="b">
        <v>0</v>
      </c>
      <c r="F320" s="6" t="b">
        <v>0</v>
      </c>
      <c r="G320" s="6" t="b">
        <v>1</v>
      </c>
      <c r="H320" s="6" t="b">
        <v>0</v>
      </c>
      <c r="I320" s="6" t="b">
        <v>0</v>
      </c>
      <c r="J320" s="6" t="b">
        <v>0</v>
      </c>
      <c r="K320" s="6" t="b">
        <v>0</v>
      </c>
      <c r="L320" s="6" t="b">
        <v>0</v>
      </c>
      <c r="M320" s="6" t="b">
        <v>0</v>
      </c>
      <c r="N320" s="6" t="b">
        <v>1</v>
      </c>
      <c r="O320" s="6" t="b">
        <v>0</v>
      </c>
      <c r="P320" s="6" t="b">
        <v>0</v>
      </c>
      <c r="Q320" s="6" t="s">
        <v>1974</v>
      </c>
    </row>
    <row r="321" spans="1:17" x14ac:dyDescent="0.2">
      <c r="A321" s="2">
        <v>563</v>
      </c>
      <c r="B321" s="6" t="s">
        <v>1975</v>
      </c>
      <c r="C321" s="97" t="s">
        <v>5529</v>
      </c>
      <c r="D321" s="6" t="s">
        <v>1976</v>
      </c>
      <c r="E321" s="6" t="b">
        <v>0</v>
      </c>
      <c r="F321" s="6" t="b">
        <v>0</v>
      </c>
      <c r="G321" s="6" t="b">
        <v>1</v>
      </c>
      <c r="H321" s="6" t="b">
        <v>0</v>
      </c>
      <c r="I321" s="6" t="b">
        <v>0</v>
      </c>
      <c r="J321" s="6" t="b">
        <v>0</v>
      </c>
      <c r="K321" s="6" t="b">
        <v>0</v>
      </c>
      <c r="L321" s="6" t="b">
        <v>0</v>
      </c>
      <c r="M321" s="6" t="b">
        <v>0</v>
      </c>
      <c r="N321" s="6" t="b">
        <v>0</v>
      </c>
      <c r="O321" s="6" t="b">
        <v>0</v>
      </c>
      <c r="P321" s="6" t="b">
        <v>0</v>
      </c>
      <c r="Q321" s="6" t="s">
        <v>1977</v>
      </c>
    </row>
    <row r="322" spans="1:17" x14ac:dyDescent="0.2">
      <c r="A322" s="2">
        <v>564</v>
      </c>
      <c r="B322" s="6" t="s">
        <v>1981</v>
      </c>
      <c r="C322" s="97" t="s">
        <v>5529</v>
      </c>
      <c r="D322" s="6" t="s">
        <v>1982</v>
      </c>
      <c r="E322" s="6" t="b">
        <v>0</v>
      </c>
      <c r="F322" s="6" t="b">
        <v>0</v>
      </c>
      <c r="G322" s="6" t="b">
        <v>0</v>
      </c>
      <c r="H322" s="6" t="b">
        <v>0</v>
      </c>
      <c r="I322" s="6" t="b">
        <v>0</v>
      </c>
      <c r="J322" s="6" t="b">
        <v>1</v>
      </c>
      <c r="K322" s="6" t="b">
        <v>0</v>
      </c>
      <c r="L322" s="6" t="b">
        <v>0</v>
      </c>
      <c r="M322" s="6" t="b">
        <v>0</v>
      </c>
      <c r="N322" s="6" t="b">
        <v>0</v>
      </c>
      <c r="O322" s="6" t="b">
        <v>0</v>
      </c>
      <c r="P322" s="6" t="b">
        <v>0</v>
      </c>
      <c r="Q322" s="6" t="s">
        <v>1983</v>
      </c>
    </row>
    <row r="323" spans="1:17" x14ac:dyDescent="0.2">
      <c r="A323" s="2">
        <v>565</v>
      </c>
      <c r="B323" s="6" t="s">
        <v>1984</v>
      </c>
      <c r="C323" s="97" t="s">
        <v>5529</v>
      </c>
      <c r="D323" s="6" t="s">
        <v>1985</v>
      </c>
      <c r="E323" s="6" t="b">
        <v>0</v>
      </c>
      <c r="F323" s="6" t="b">
        <v>0</v>
      </c>
      <c r="G323" s="6" t="b">
        <v>0</v>
      </c>
      <c r="H323" s="6" t="b">
        <v>0</v>
      </c>
      <c r="I323" s="6" t="b">
        <v>0</v>
      </c>
      <c r="J323" s="6" t="b">
        <v>0</v>
      </c>
      <c r="K323" s="6" t="b">
        <v>0</v>
      </c>
      <c r="L323" s="6" t="b">
        <v>0</v>
      </c>
      <c r="M323" s="6" t="b">
        <v>0</v>
      </c>
      <c r="N323" s="6" t="b">
        <v>0</v>
      </c>
      <c r="O323" s="6" t="b">
        <v>0</v>
      </c>
      <c r="P323" s="6" t="b">
        <v>0</v>
      </c>
      <c r="Q323" s="6" t="s">
        <v>1986</v>
      </c>
    </row>
    <row r="324" spans="1:17" x14ac:dyDescent="0.2">
      <c r="A324" s="2">
        <v>569</v>
      </c>
      <c r="B324" s="6" t="s">
        <v>2000</v>
      </c>
      <c r="C324" s="97" t="s">
        <v>5529</v>
      </c>
      <c r="D324" s="6" t="s">
        <v>2001</v>
      </c>
      <c r="E324" s="6" t="b">
        <v>0</v>
      </c>
      <c r="F324" s="6" t="b">
        <v>0</v>
      </c>
      <c r="G324" s="6" t="b">
        <v>0</v>
      </c>
      <c r="H324" s="6" t="b">
        <v>1</v>
      </c>
      <c r="I324" s="6" t="b">
        <v>0</v>
      </c>
      <c r="J324" s="6" t="b">
        <v>0</v>
      </c>
      <c r="K324" s="6" t="b">
        <v>0</v>
      </c>
      <c r="L324" s="6" t="b">
        <v>0</v>
      </c>
      <c r="M324" s="6" t="b">
        <v>0</v>
      </c>
      <c r="N324" s="6" t="b">
        <v>0</v>
      </c>
      <c r="O324" s="6" t="b">
        <v>0</v>
      </c>
      <c r="P324" s="6" t="b">
        <v>0</v>
      </c>
      <c r="Q324" s="6" t="s">
        <v>2002</v>
      </c>
    </row>
    <row r="325" spans="1:17" x14ac:dyDescent="0.2">
      <c r="A325" s="2">
        <v>571</v>
      </c>
      <c r="B325" s="6" t="s">
        <v>2005</v>
      </c>
      <c r="C325" s="97" t="s">
        <v>5529</v>
      </c>
      <c r="D325" s="6" t="s">
        <v>2006</v>
      </c>
      <c r="E325" s="6" t="b">
        <v>0</v>
      </c>
      <c r="F325" s="6" t="b">
        <v>0</v>
      </c>
      <c r="G325" s="6" t="b">
        <v>0</v>
      </c>
      <c r="H325" s="6" t="b">
        <v>0</v>
      </c>
      <c r="I325" s="6" t="b">
        <v>0</v>
      </c>
      <c r="J325" s="6" t="b">
        <v>0</v>
      </c>
      <c r="K325" s="6" t="b">
        <v>0</v>
      </c>
      <c r="L325" s="6" t="b">
        <v>0</v>
      </c>
      <c r="M325" s="6" t="b">
        <v>0</v>
      </c>
      <c r="N325" s="6" t="b">
        <v>0</v>
      </c>
      <c r="O325" s="6" t="b">
        <v>0</v>
      </c>
      <c r="P325" s="6" t="b">
        <v>0</v>
      </c>
      <c r="Q325" s="6" t="s">
        <v>2007</v>
      </c>
    </row>
    <row r="326" spans="1:17" x14ac:dyDescent="0.2">
      <c r="A326" s="2">
        <v>573</v>
      </c>
      <c r="B326" s="6" t="s">
        <v>2012</v>
      </c>
      <c r="C326" s="97" t="s">
        <v>5529</v>
      </c>
      <c r="D326" s="6" t="s">
        <v>2013</v>
      </c>
      <c r="E326" s="6" t="b">
        <v>1</v>
      </c>
      <c r="F326" s="6" t="b">
        <v>0</v>
      </c>
      <c r="G326" s="6" t="b">
        <v>0</v>
      </c>
      <c r="H326" s="6" t="b">
        <v>0</v>
      </c>
      <c r="I326" s="6" t="b">
        <v>0</v>
      </c>
      <c r="J326" s="6" t="b">
        <v>0</v>
      </c>
      <c r="K326" s="6" t="b">
        <v>0</v>
      </c>
      <c r="L326" s="6" t="b">
        <v>0</v>
      </c>
      <c r="M326" s="6" t="b">
        <v>0</v>
      </c>
      <c r="N326" s="6" t="b">
        <v>0</v>
      </c>
      <c r="O326" s="6" t="b">
        <v>0</v>
      </c>
      <c r="P326" s="6" t="b">
        <v>0</v>
      </c>
      <c r="Q326" s="6" t="s">
        <v>2014</v>
      </c>
    </row>
    <row r="327" spans="1:17" x14ac:dyDescent="0.2">
      <c r="A327" s="2">
        <v>577</v>
      </c>
      <c r="B327" s="6" t="s">
        <v>2020</v>
      </c>
      <c r="C327" s="97" t="s">
        <v>5529</v>
      </c>
      <c r="D327" s="6" t="s">
        <v>60</v>
      </c>
      <c r="E327" s="6" t="b">
        <v>0</v>
      </c>
      <c r="F327" s="6" t="b">
        <v>0</v>
      </c>
      <c r="G327" s="6" t="b">
        <v>0</v>
      </c>
      <c r="H327" s="6" t="b">
        <v>0</v>
      </c>
      <c r="I327" s="6" t="b">
        <v>0</v>
      </c>
      <c r="J327" s="6" t="b">
        <v>0</v>
      </c>
      <c r="K327" s="6" t="b">
        <v>0</v>
      </c>
      <c r="L327" s="6" t="b">
        <v>0</v>
      </c>
      <c r="M327" s="6" t="b">
        <v>0</v>
      </c>
      <c r="N327" s="6" t="b">
        <v>0</v>
      </c>
      <c r="O327" s="6" t="b">
        <v>0</v>
      </c>
      <c r="P327" s="6" t="b">
        <v>0</v>
      </c>
      <c r="Q327" s="6" t="s">
        <v>60</v>
      </c>
    </row>
    <row r="328" spans="1:17" x14ac:dyDescent="0.2">
      <c r="A328" s="2">
        <v>579</v>
      </c>
      <c r="B328" s="6" t="s">
        <v>2028</v>
      </c>
      <c r="C328" s="97" t="s">
        <v>5529</v>
      </c>
      <c r="D328" s="6" t="s">
        <v>2029</v>
      </c>
      <c r="E328" s="6" t="b">
        <v>0</v>
      </c>
      <c r="F328" s="6" t="b">
        <v>0</v>
      </c>
      <c r="G328" s="6" t="b">
        <v>1</v>
      </c>
      <c r="H328" s="6" t="b">
        <v>0</v>
      </c>
      <c r="I328" s="6" t="b">
        <v>0</v>
      </c>
      <c r="J328" s="6" t="b">
        <v>0</v>
      </c>
      <c r="K328" s="6" t="b">
        <v>0</v>
      </c>
      <c r="L328" s="6" t="b">
        <v>0</v>
      </c>
      <c r="M328" s="6" t="b">
        <v>0</v>
      </c>
      <c r="N328" s="6" t="b">
        <v>0</v>
      </c>
      <c r="O328" s="6" t="b">
        <v>0</v>
      </c>
      <c r="P328" s="6" t="b">
        <v>0</v>
      </c>
      <c r="Q328" s="6" t="s">
        <v>2030</v>
      </c>
    </row>
    <row r="329" spans="1:17" x14ac:dyDescent="0.2">
      <c r="A329" s="2">
        <v>580</v>
      </c>
      <c r="B329" s="6" t="s">
        <v>2031</v>
      </c>
      <c r="C329" s="97" t="s">
        <v>5529</v>
      </c>
      <c r="D329" s="6" t="s">
        <v>2032</v>
      </c>
      <c r="E329" s="6" t="b">
        <v>0</v>
      </c>
      <c r="F329" s="6" t="b">
        <v>0</v>
      </c>
      <c r="G329" s="6" t="b">
        <v>0</v>
      </c>
      <c r="H329" s="6" t="b">
        <v>0</v>
      </c>
      <c r="I329" s="6" t="b">
        <v>0</v>
      </c>
      <c r="J329" s="6" t="b">
        <v>0</v>
      </c>
      <c r="K329" s="6" t="b">
        <v>0</v>
      </c>
      <c r="L329" s="6" t="b">
        <v>0</v>
      </c>
      <c r="M329" s="6" t="b">
        <v>0</v>
      </c>
      <c r="N329" s="6" t="b">
        <v>0</v>
      </c>
      <c r="O329" s="6" t="b">
        <v>0</v>
      </c>
      <c r="P329" s="6" t="b">
        <v>0</v>
      </c>
      <c r="Q329" s="6" t="s">
        <v>2033</v>
      </c>
    </row>
    <row r="330" spans="1:17" x14ac:dyDescent="0.2">
      <c r="A330" s="2">
        <v>581</v>
      </c>
      <c r="B330" s="6" t="s">
        <v>2034</v>
      </c>
      <c r="C330" s="97" t="s">
        <v>5529</v>
      </c>
      <c r="D330" s="6" t="s">
        <v>2035</v>
      </c>
      <c r="E330" s="6" t="b">
        <v>1</v>
      </c>
      <c r="F330" s="6" t="b">
        <v>0</v>
      </c>
      <c r="G330" s="6" t="b">
        <v>0</v>
      </c>
      <c r="H330" s="6" t="b">
        <v>0</v>
      </c>
      <c r="I330" s="6" t="b">
        <v>0</v>
      </c>
      <c r="J330" s="6" t="b">
        <v>0</v>
      </c>
      <c r="K330" s="6" t="b">
        <v>0</v>
      </c>
      <c r="L330" s="6" t="b">
        <v>0</v>
      </c>
      <c r="M330" s="6" t="b">
        <v>0</v>
      </c>
      <c r="N330" s="6" t="b">
        <v>0</v>
      </c>
      <c r="O330" s="6" t="b">
        <v>0</v>
      </c>
      <c r="P330" s="6" t="b">
        <v>0</v>
      </c>
      <c r="Q330" s="6" t="s">
        <v>2036</v>
      </c>
    </row>
    <row r="331" spans="1:17" x14ac:dyDescent="0.2">
      <c r="A331" s="2">
        <v>582</v>
      </c>
      <c r="B331" s="6" t="s">
        <v>2037</v>
      </c>
      <c r="C331" s="97" t="s">
        <v>5529</v>
      </c>
      <c r="D331" s="6" t="s">
        <v>2038</v>
      </c>
      <c r="E331" s="6" t="b">
        <v>0</v>
      </c>
      <c r="F331" s="6" t="b">
        <v>0</v>
      </c>
      <c r="G331" s="6" t="b">
        <v>1</v>
      </c>
      <c r="H331" s="6" t="b">
        <v>0</v>
      </c>
      <c r="I331" s="6" t="b">
        <v>0</v>
      </c>
      <c r="J331" s="6" t="b">
        <v>0</v>
      </c>
      <c r="K331" s="6" t="b">
        <v>0</v>
      </c>
      <c r="L331" s="6" t="b">
        <v>0</v>
      </c>
      <c r="M331" s="6" t="b">
        <v>0</v>
      </c>
      <c r="N331" s="6" t="b">
        <v>0</v>
      </c>
      <c r="O331" s="6" t="b">
        <v>0</v>
      </c>
      <c r="P331" s="6" t="b">
        <v>0</v>
      </c>
      <c r="Q331" s="6" t="s">
        <v>2039</v>
      </c>
    </row>
    <row r="332" spans="1:17" x14ac:dyDescent="0.2">
      <c r="A332" s="2">
        <v>584</v>
      </c>
      <c r="B332" s="6" t="s">
        <v>2044</v>
      </c>
      <c r="C332" s="97" t="s">
        <v>5529</v>
      </c>
      <c r="D332" s="6" t="s">
        <v>2045</v>
      </c>
      <c r="E332" s="6" t="b">
        <v>0</v>
      </c>
      <c r="F332" s="6" t="b">
        <v>0</v>
      </c>
      <c r="G332" s="6" t="b">
        <v>0</v>
      </c>
      <c r="H332" s="6" t="b">
        <v>0</v>
      </c>
      <c r="I332" s="6" t="b">
        <v>0</v>
      </c>
      <c r="J332" s="6" t="b">
        <v>0</v>
      </c>
      <c r="K332" s="6" t="b">
        <v>0</v>
      </c>
      <c r="L332" s="6" t="b">
        <v>0</v>
      </c>
      <c r="M332" s="6" t="b">
        <v>0</v>
      </c>
      <c r="N332" s="6" t="b">
        <v>0</v>
      </c>
      <c r="O332" s="6" t="b">
        <v>0</v>
      </c>
      <c r="P332" s="6" t="b">
        <v>0</v>
      </c>
      <c r="Q332" s="6" t="s">
        <v>2046</v>
      </c>
    </row>
    <row r="333" spans="1:17" x14ac:dyDescent="0.2">
      <c r="A333" s="2">
        <v>585</v>
      </c>
      <c r="B333" s="6" t="s">
        <v>2047</v>
      </c>
      <c r="C333" s="97" t="s">
        <v>5529</v>
      </c>
      <c r="D333" s="6" t="s">
        <v>2048</v>
      </c>
      <c r="E333" s="6" t="b">
        <v>0</v>
      </c>
      <c r="F333" s="6" t="b">
        <v>0</v>
      </c>
      <c r="G333" s="6" t="b">
        <v>0</v>
      </c>
      <c r="H333" s="6" t="b">
        <v>0</v>
      </c>
      <c r="I333" s="6" t="b">
        <v>0</v>
      </c>
      <c r="J333" s="6" t="b">
        <v>0</v>
      </c>
      <c r="K333" s="6" t="b">
        <v>0</v>
      </c>
      <c r="L333" s="6" t="b">
        <v>0</v>
      </c>
      <c r="M333" s="6" t="b">
        <v>0</v>
      </c>
      <c r="N333" s="6" t="b">
        <v>0</v>
      </c>
      <c r="O333" s="6" t="b">
        <v>0</v>
      </c>
      <c r="P333" s="6" t="b">
        <v>0</v>
      </c>
      <c r="Q333" s="6" t="s">
        <v>2049</v>
      </c>
    </row>
    <row r="334" spans="1:17" x14ac:dyDescent="0.2">
      <c r="A334" s="2">
        <v>587</v>
      </c>
      <c r="B334" s="6" t="s">
        <v>2055</v>
      </c>
      <c r="C334" s="97" t="s">
        <v>5529</v>
      </c>
      <c r="D334" s="6" t="s">
        <v>2056</v>
      </c>
      <c r="E334" s="6" t="b">
        <v>0</v>
      </c>
      <c r="F334" s="6" t="b">
        <v>0</v>
      </c>
      <c r="G334" s="6" t="b">
        <v>0</v>
      </c>
      <c r="H334" s="6" t="b">
        <v>1</v>
      </c>
      <c r="I334" s="6" t="b">
        <v>0</v>
      </c>
      <c r="J334" s="6" t="b">
        <v>0</v>
      </c>
      <c r="K334" s="6" t="b">
        <v>0</v>
      </c>
      <c r="L334" s="6" t="b">
        <v>0</v>
      </c>
      <c r="M334" s="6" t="b">
        <v>0</v>
      </c>
      <c r="N334" s="6" t="b">
        <v>0</v>
      </c>
      <c r="O334" s="6" t="b">
        <v>0</v>
      </c>
      <c r="P334" s="6" t="b">
        <v>0</v>
      </c>
      <c r="Q334" s="6" t="s">
        <v>2057</v>
      </c>
    </row>
    <row r="335" spans="1:17" x14ac:dyDescent="0.2">
      <c r="A335" s="2">
        <v>588</v>
      </c>
      <c r="B335" s="6" t="s">
        <v>2058</v>
      </c>
      <c r="C335" s="97" t="s">
        <v>5529</v>
      </c>
      <c r="D335" s="6" t="s">
        <v>2059</v>
      </c>
      <c r="E335" s="6" t="b">
        <v>0</v>
      </c>
      <c r="F335" s="6" t="b">
        <v>0</v>
      </c>
      <c r="G335" s="6" t="b">
        <v>0</v>
      </c>
      <c r="H335" s="6" t="b">
        <v>0</v>
      </c>
      <c r="I335" s="6" t="b">
        <v>0</v>
      </c>
      <c r="J335" s="6" t="b">
        <v>0</v>
      </c>
      <c r="K335" s="6" t="b">
        <v>0</v>
      </c>
      <c r="L335" s="6" t="b">
        <v>0</v>
      </c>
      <c r="M335" s="6" t="b">
        <v>0</v>
      </c>
      <c r="N335" s="6" t="b">
        <v>0</v>
      </c>
      <c r="O335" s="6" t="b">
        <v>0</v>
      </c>
      <c r="P335" s="6" t="b">
        <v>0</v>
      </c>
      <c r="Q335" s="6" t="s">
        <v>2060</v>
      </c>
    </row>
    <row r="336" spans="1:17" x14ac:dyDescent="0.2">
      <c r="A336" s="2">
        <v>589</v>
      </c>
      <c r="B336" s="6" t="s">
        <v>2061</v>
      </c>
      <c r="C336" s="97" t="s">
        <v>5529</v>
      </c>
      <c r="D336" s="6" t="s">
        <v>2062</v>
      </c>
      <c r="E336" s="6" t="b">
        <v>0</v>
      </c>
      <c r="F336" s="6" t="b">
        <v>0</v>
      </c>
      <c r="G336" s="6" t="b">
        <v>1</v>
      </c>
      <c r="H336" s="6" t="b">
        <v>0</v>
      </c>
      <c r="I336" s="6" t="b">
        <v>0</v>
      </c>
      <c r="J336" s="6" t="b">
        <v>0</v>
      </c>
      <c r="K336" s="6" t="b">
        <v>0</v>
      </c>
      <c r="L336" s="6" t="b">
        <v>0</v>
      </c>
      <c r="M336" s="6" t="b">
        <v>0</v>
      </c>
      <c r="N336" s="6" t="b">
        <v>0</v>
      </c>
      <c r="O336" s="6" t="b">
        <v>0</v>
      </c>
      <c r="P336" s="6" t="b">
        <v>0</v>
      </c>
      <c r="Q336" s="6" t="s">
        <v>2063</v>
      </c>
    </row>
    <row r="337" spans="1:17" x14ac:dyDescent="0.2">
      <c r="A337" s="2">
        <v>590</v>
      </c>
      <c r="B337" s="6" t="s">
        <v>2064</v>
      </c>
      <c r="C337" s="97" t="s">
        <v>5529</v>
      </c>
      <c r="D337" s="6" t="s">
        <v>60</v>
      </c>
      <c r="E337" s="6" t="b">
        <v>0</v>
      </c>
      <c r="F337" s="6" t="b">
        <v>0</v>
      </c>
      <c r="G337" s="6" t="b">
        <v>0</v>
      </c>
      <c r="H337" s="6" t="b">
        <v>0</v>
      </c>
      <c r="I337" s="6" t="b">
        <v>0</v>
      </c>
      <c r="J337" s="6" t="b">
        <v>0</v>
      </c>
      <c r="K337" s="6" t="b">
        <v>0</v>
      </c>
      <c r="L337" s="6" t="b">
        <v>0</v>
      </c>
      <c r="M337" s="6" t="b">
        <v>0</v>
      </c>
      <c r="N337" s="6" t="b">
        <v>0</v>
      </c>
      <c r="O337" s="6" t="b">
        <v>0</v>
      </c>
      <c r="P337" s="6" t="b">
        <v>0</v>
      </c>
      <c r="Q337" s="6" t="s">
        <v>2065</v>
      </c>
    </row>
    <row r="338" spans="1:17" x14ac:dyDescent="0.2">
      <c r="A338" s="2">
        <v>591</v>
      </c>
      <c r="B338" s="6" t="s">
        <v>2067</v>
      </c>
      <c r="C338" s="97" t="s">
        <v>5529</v>
      </c>
      <c r="D338" s="6" t="s">
        <v>2068</v>
      </c>
      <c r="E338" s="6" t="b">
        <v>0</v>
      </c>
      <c r="F338" s="6" t="b">
        <v>0</v>
      </c>
      <c r="G338" s="6" t="b">
        <v>0</v>
      </c>
      <c r="H338" s="6" t="b">
        <v>1</v>
      </c>
      <c r="I338" s="6" t="b">
        <v>0</v>
      </c>
      <c r="J338" s="6" t="b">
        <v>0</v>
      </c>
      <c r="K338" s="6" t="b">
        <v>0</v>
      </c>
      <c r="L338" s="6" t="b">
        <v>0</v>
      </c>
      <c r="M338" s="6" t="b">
        <v>0</v>
      </c>
      <c r="N338" s="6" t="b">
        <v>0</v>
      </c>
      <c r="O338" s="6" t="b">
        <v>0</v>
      </c>
      <c r="P338" s="6" t="b">
        <v>0</v>
      </c>
      <c r="Q338" s="6" t="s">
        <v>2069</v>
      </c>
    </row>
    <row r="339" spans="1:17" x14ac:dyDescent="0.2">
      <c r="A339" s="2">
        <v>592</v>
      </c>
      <c r="B339" s="6" t="s">
        <v>2070</v>
      </c>
      <c r="C339" s="97" t="s">
        <v>5529</v>
      </c>
      <c r="D339" s="6" t="s">
        <v>2071</v>
      </c>
      <c r="E339" s="6" t="b">
        <v>1</v>
      </c>
      <c r="F339" s="6" t="b">
        <v>0</v>
      </c>
      <c r="G339" s="6" t="b">
        <v>0</v>
      </c>
      <c r="H339" s="6" t="b">
        <v>0</v>
      </c>
      <c r="I339" s="6" t="b">
        <v>0</v>
      </c>
      <c r="J339" s="6" t="b">
        <v>0</v>
      </c>
      <c r="K339" s="6" t="b">
        <v>0</v>
      </c>
      <c r="L339" s="6" t="b">
        <v>0</v>
      </c>
      <c r="M339" s="6" t="b">
        <v>1</v>
      </c>
      <c r="N339" s="6" t="b">
        <v>0</v>
      </c>
      <c r="O339" s="6" t="b">
        <v>0</v>
      </c>
      <c r="P339" s="6" t="b">
        <v>0</v>
      </c>
      <c r="Q339" s="6" t="s">
        <v>2072</v>
      </c>
    </row>
    <row r="340" spans="1:17" x14ac:dyDescent="0.2">
      <c r="A340" s="2">
        <v>595</v>
      </c>
      <c r="B340" s="6" t="s">
        <v>2075</v>
      </c>
      <c r="C340" s="97" t="s">
        <v>5529</v>
      </c>
      <c r="D340" s="6" t="s">
        <v>2076</v>
      </c>
      <c r="E340" s="6" t="b">
        <v>1</v>
      </c>
      <c r="F340" s="6" t="b">
        <v>0</v>
      </c>
      <c r="G340" s="6" t="b">
        <v>0</v>
      </c>
      <c r="H340" s="6" t="b">
        <v>1</v>
      </c>
      <c r="I340" s="6" t="b">
        <v>0</v>
      </c>
      <c r="J340" s="6" t="b">
        <v>0</v>
      </c>
      <c r="K340" s="6" t="b">
        <v>0</v>
      </c>
      <c r="L340" s="6" t="b">
        <v>0</v>
      </c>
      <c r="M340" s="6" t="b">
        <v>0</v>
      </c>
      <c r="N340" s="6" t="b">
        <v>0</v>
      </c>
      <c r="O340" s="6" t="b">
        <v>0</v>
      </c>
      <c r="P340" s="6" t="b">
        <v>0</v>
      </c>
      <c r="Q340" s="6" t="s">
        <v>2077</v>
      </c>
    </row>
    <row r="341" spans="1:17" x14ac:dyDescent="0.2">
      <c r="A341" s="2">
        <v>596</v>
      </c>
      <c r="B341" s="6" t="s">
        <v>2080</v>
      </c>
      <c r="C341" s="97" t="s">
        <v>5529</v>
      </c>
      <c r="D341" s="6" t="s">
        <v>2081</v>
      </c>
      <c r="E341" s="6" t="b">
        <v>0</v>
      </c>
      <c r="F341" s="6" t="b">
        <v>0</v>
      </c>
      <c r="G341" s="6" t="b">
        <v>0</v>
      </c>
      <c r="H341" s="6" t="b">
        <v>0</v>
      </c>
      <c r="I341" s="6" t="b">
        <v>0</v>
      </c>
      <c r="J341" s="6" t="b">
        <v>0</v>
      </c>
      <c r="K341" s="6" t="b">
        <v>0</v>
      </c>
      <c r="L341" s="6" t="b">
        <v>0</v>
      </c>
      <c r="M341" s="6" t="b">
        <v>0</v>
      </c>
      <c r="N341" s="6" t="b">
        <v>0</v>
      </c>
      <c r="O341" s="6" t="b">
        <v>0</v>
      </c>
      <c r="P341" s="6" t="b">
        <v>0</v>
      </c>
      <c r="Q341" s="6" t="s">
        <v>2082</v>
      </c>
    </row>
    <row r="342" spans="1:17" x14ac:dyDescent="0.2">
      <c r="A342" s="2">
        <v>599</v>
      </c>
      <c r="B342" s="6" t="s">
        <v>2092</v>
      </c>
      <c r="C342" s="97" t="s">
        <v>5529</v>
      </c>
      <c r="D342" s="6" t="s">
        <v>2093</v>
      </c>
      <c r="E342" s="6" t="b">
        <v>0</v>
      </c>
      <c r="F342" s="6" t="b">
        <v>0</v>
      </c>
      <c r="G342" s="6" t="b">
        <v>0</v>
      </c>
      <c r="H342" s="6" t="b">
        <v>0</v>
      </c>
      <c r="I342" s="6" t="b">
        <v>0</v>
      </c>
      <c r="J342" s="6" t="b">
        <v>0</v>
      </c>
      <c r="K342" s="6" t="b">
        <v>0</v>
      </c>
      <c r="L342" s="6" t="b">
        <v>0</v>
      </c>
      <c r="M342" s="6" t="b">
        <v>0</v>
      </c>
      <c r="N342" s="6" t="b">
        <v>0</v>
      </c>
      <c r="O342" s="6" t="b">
        <v>0</v>
      </c>
      <c r="P342" s="6" t="b">
        <v>0</v>
      </c>
      <c r="Q342" s="6" t="s">
        <v>2094</v>
      </c>
    </row>
    <row r="343" spans="1:17" x14ac:dyDescent="0.2">
      <c r="A343" s="2">
        <v>600</v>
      </c>
      <c r="B343" s="6" t="s">
        <v>2095</v>
      </c>
      <c r="C343" s="97" t="s">
        <v>5529</v>
      </c>
      <c r="D343" s="6" t="s">
        <v>2096</v>
      </c>
      <c r="E343" s="6" t="b">
        <v>0</v>
      </c>
      <c r="F343" s="6" t="b">
        <v>0</v>
      </c>
      <c r="G343" s="6" t="b">
        <v>1</v>
      </c>
      <c r="H343" s="6" t="b">
        <v>0</v>
      </c>
      <c r="I343" s="6" t="b">
        <v>0</v>
      </c>
      <c r="J343" s="6" t="b">
        <v>0</v>
      </c>
      <c r="K343" s="6" t="b">
        <v>0</v>
      </c>
      <c r="L343" s="6" t="b">
        <v>0</v>
      </c>
      <c r="M343" s="6" t="b">
        <v>0</v>
      </c>
      <c r="N343" s="6" t="b">
        <v>0</v>
      </c>
      <c r="O343" s="6" t="b">
        <v>0</v>
      </c>
      <c r="P343" s="6" t="b">
        <v>0</v>
      </c>
      <c r="Q343" s="6" t="s">
        <v>2097</v>
      </c>
    </row>
    <row r="344" spans="1:17" x14ac:dyDescent="0.2">
      <c r="A344" s="2">
        <v>601</v>
      </c>
      <c r="B344" s="6" t="s">
        <v>2098</v>
      </c>
      <c r="C344" s="97" t="s">
        <v>5529</v>
      </c>
      <c r="D344" s="6" t="s">
        <v>2099</v>
      </c>
      <c r="E344" s="6" t="b">
        <v>0</v>
      </c>
      <c r="F344" s="6" t="b">
        <v>0</v>
      </c>
      <c r="G344" s="6" t="b">
        <v>0</v>
      </c>
      <c r="H344" s="6" t="b">
        <v>0</v>
      </c>
      <c r="I344" s="6" t="b">
        <v>1</v>
      </c>
      <c r="J344" s="6" t="b">
        <v>0</v>
      </c>
      <c r="K344" s="6" t="b">
        <v>0</v>
      </c>
      <c r="L344" s="6" t="b">
        <v>0</v>
      </c>
      <c r="M344" s="6" t="b">
        <v>0</v>
      </c>
      <c r="N344" s="6" t="b">
        <v>0</v>
      </c>
      <c r="O344" s="6" t="b">
        <v>0</v>
      </c>
      <c r="P344" s="6" t="b">
        <v>0</v>
      </c>
      <c r="Q344" s="6" t="s">
        <v>2100</v>
      </c>
    </row>
    <row r="345" spans="1:17" x14ac:dyDescent="0.2">
      <c r="A345" s="2">
        <v>602</v>
      </c>
      <c r="B345" s="6" t="s">
        <v>2101</v>
      </c>
      <c r="C345" s="97" t="s">
        <v>5529</v>
      </c>
      <c r="D345" s="6" t="s">
        <v>2102</v>
      </c>
      <c r="E345" s="6" t="b">
        <v>0</v>
      </c>
      <c r="F345" s="6" t="b">
        <v>0</v>
      </c>
      <c r="G345" s="6" t="b">
        <v>0</v>
      </c>
      <c r="H345" s="6" t="b">
        <v>0</v>
      </c>
      <c r="I345" s="6" t="b">
        <v>1</v>
      </c>
      <c r="J345" s="6" t="b">
        <v>1</v>
      </c>
      <c r="K345" s="6" t="b">
        <v>0</v>
      </c>
      <c r="L345" s="6" t="b">
        <v>0</v>
      </c>
      <c r="M345" s="6" t="b">
        <v>0</v>
      </c>
      <c r="N345" s="6" t="b">
        <v>0</v>
      </c>
      <c r="O345" s="6" t="b">
        <v>0</v>
      </c>
      <c r="P345" s="6" t="b">
        <v>0</v>
      </c>
      <c r="Q345" s="6" t="s">
        <v>2103</v>
      </c>
    </row>
    <row r="346" spans="1:17" x14ac:dyDescent="0.2">
      <c r="A346" s="2">
        <v>604</v>
      </c>
      <c r="B346" s="6" t="s">
        <v>2104</v>
      </c>
      <c r="C346" s="97" t="s">
        <v>5529</v>
      </c>
      <c r="D346" s="6" t="s">
        <v>2105</v>
      </c>
      <c r="E346" s="6" t="b">
        <v>0</v>
      </c>
      <c r="F346" s="6" t="b">
        <v>0</v>
      </c>
      <c r="G346" s="6" t="b">
        <v>0</v>
      </c>
      <c r="H346" s="6" t="b">
        <v>0</v>
      </c>
      <c r="I346" s="6" t="b">
        <v>0</v>
      </c>
      <c r="J346" s="6" t="b">
        <v>0</v>
      </c>
      <c r="K346" s="6" t="b">
        <v>0</v>
      </c>
      <c r="L346" s="6" t="b">
        <v>0</v>
      </c>
      <c r="M346" s="6" t="b">
        <v>0</v>
      </c>
      <c r="N346" s="6" t="b">
        <v>0</v>
      </c>
      <c r="O346" s="6" t="b">
        <v>0</v>
      </c>
      <c r="P346" s="6" t="b">
        <v>0</v>
      </c>
      <c r="Q346" s="6" t="s">
        <v>2106</v>
      </c>
    </row>
    <row r="347" spans="1:17" x14ac:dyDescent="0.2">
      <c r="A347" s="2">
        <v>606</v>
      </c>
      <c r="B347" s="6" t="s">
        <v>2111</v>
      </c>
      <c r="C347" s="97" t="s">
        <v>5529</v>
      </c>
      <c r="D347" s="6" t="s">
        <v>2112</v>
      </c>
      <c r="E347" s="6" t="b">
        <v>0</v>
      </c>
      <c r="F347" s="6" t="b">
        <v>0</v>
      </c>
      <c r="G347" s="6" t="b">
        <v>0</v>
      </c>
      <c r="H347" s="6" t="b">
        <v>0</v>
      </c>
      <c r="I347" s="6" t="b">
        <v>0</v>
      </c>
      <c r="J347" s="6" t="b">
        <v>0</v>
      </c>
      <c r="K347" s="6" t="b">
        <v>0</v>
      </c>
      <c r="L347" s="6" t="b">
        <v>0</v>
      </c>
      <c r="M347" s="6" t="b">
        <v>0</v>
      </c>
      <c r="N347" s="6" t="b">
        <v>0</v>
      </c>
      <c r="O347" s="6" t="b">
        <v>0</v>
      </c>
      <c r="P347" s="6" t="b">
        <v>0</v>
      </c>
      <c r="Q347" s="6" t="s">
        <v>2113</v>
      </c>
    </row>
    <row r="348" spans="1:17" x14ac:dyDescent="0.2">
      <c r="A348" s="2">
        <v>607</v>
      </c>
      <c r="B348" s="6" t="s">
        <v>2114</v>
      </c>
      <c r="C348" s="97" t="s">
        <v>5529</v>
      </c>
      <c r="D348" s="6" t="s">
        <v>2115</v>
      </c>
      <c r="E348" s="6" t="b">
        <v>0</v>
      </c>
      <c r="F348" s="6" t="b">
        <v>0</v>
      </c>
      <c r="G348" s="6" t="b">
        <v>0</v>
      </c>
      <c r="H348" s="6" t="b">
        <v>0</v>
      </c>
      <c r="I348" s="6" t="b">
        <v>0</v>
      </c>
      <c r="J348" s="6" t="b">
        <v>0</v>
      </c>
      <c r="K348" s="6" t="b">
        <v>0</v>
      </c>
      <c r="L348" s="6" t="b">
        <v>0</v>
      </c>
      <c r="M348" s="6" t="b">
        <v>0</v>
      </c>
      <c r="N348" s="6" t="b">
        <v>0</v>
      </c>
      <c r="O348" s="6" t="b">
        <v>0</v>
      </c>
      <c r="P348" s="6" t="b">
        <v>0</v>
      </c>
      <c r="Q348" s="6" t="s">
        <v>2116</v>
      </c>
    </row>
    <row r="349" spans="1:17" x14ac:dyDescent="0.2">
      <c r="A349" s="2">
        <v>608</v>
      </c>
      <c r="B349" s="6" t="s">
        <v>2117</v>
      </c>
      <c r="C349" s="97" t="s">
        <v>5529</v>
      </c>
      <c r="D349" s="6" t="s">
        <v>2118</v>
      </c>
      <c r="E349" s="6" t="b">
        <v>0</v>
      </c>
      <c r="F349" s="6" t="b">
        <v>0</v>
      </c>
      <c r="G349" s="6" t="b">
        <v>0</v>
      </c>
      <c r="H349" s="6" t="b">
        <v>0</v>
      </c>
      <c r="I349" s="6" t="b">
        <v>0</v>
      </c>
      <c r="J349" s="6" t="b">
        <v>0</v>
      </c>
      <c r="K349" s="6" t="b">
        <v>0</v>
      </c>
      <c r="L349" s="6" t="b">
        <v>0</v>
      </c>
      <c r="M349" s="6" t="b">
        <v>0</v>
      </c>
      <c r="N349" s="6" t="b">
        <v>0</v>
      </c>
      <c r="O349" s="6" t="b">
        <v>0</v>
      </c>
      <c r="P349" s="6" t="b">
        <v>0</v>
      </c>
      <c r="Q349" s="6" t="s">
        <v>2119</v>
      </c>
    </row>
    <row r="350" spans="1:17" x14ac:dyDescent="0.2">
      <c r="A350" s="2">
        <v>609</v>
      </c>
      <c r="B350" s="6" t="s">
        <v>2120</v>
      </c>
      <c r="C350" s="97" t="s">
        <v>5529</v>
      </c>
      <c r="D350" s="6" t="s">
        <v>2121</v>
      </c>
      <c r="E350" s="6" t="b">
        <v>0</v>
      </c>
      <c r="F350" s="6" t="b">
        <v>0</v>
      </c>
      <c r="G350" s="6" t="b">
        <v>0</v>
      </c>
      <c r="H350" s="6" t="b">
        <v>0</v>
      </c>
      <c r="I350" s="6" t="b">
        <v>0</v>
      </c>
      <c r="J350" s="6" t="b">
        <v>0</v>
      </c>
      <c r="K350" s="6" t="b">
        <v>0</v>
      </c>
      <c r="L350" s="6" t="b">
        <v>0</v>
      </c>
      <c r="M350" s="6" t="b">
        <v>0</v>
      </c>
      <c r="N350" s="6" t="b">
        <v>0</v>
      </c>
      <c r="O350" s="6" t="b">
        <v>0</v>
      </c>
      <c r="P350" s="6" t="b">
        <v>0</v>
      </c>
      <c r="Q350" s="6" t="s">
        <v>2122</v>
      </c>
    </row>
    <row r="351" spans="1:17" x14ac:dyDescent="0.2">
      <c r="A351" s="2">
        <v>611</v>
      </c>
      <c r="B351" s="6" t="s">
        <v>2123</v>
      </c>
      <c r="C351" s="97" t="s">
        <v>5529</v>
      </c>
      <c r="D351" s="6" t="s">
        <v>2124</v>
      </c>
      <c r="E351" s="6" t="b">
        <v>0</v>
      </c>
      <c r="F351" s="6" t="b">
        <v>0</v>
      </c>
      <c r="G351" s="6" t="b">
        <v>1</v>
      </c>
      <c r="H351" s="6" t="b">
        <v>0</v>
      </c>
      <c r="I351" s="6" t="b">
        <v>0</v>
      </c>
      <c r="J351" s="6" t="b">
        <v>0</v>
      </c>
      <c r="K351" s="6" t="b">
        <v>0</v>
      </c>
      <c r="L351" s="6" t="b">
        <v>0</v>
      </c>
      <c r="M351" s="6" t="b">
        <v>0</v>
      </c>
      <c r="N351" s="6" t="b">
        <v>0</v>
      </c>
      <c r="O351" s="6" t="b">
        <v>0</v>
      </c>
      <c r="P351" s="6" t="b">
        <v>0</v>
      </c>
      <c r="Q351" s="6" t="s">
        <v>2125</v>
      </c>
    </row>
    <row r="352" spans="1:17" x14ac:dyDescent="0.2">
      <c r="A352" s="2">
        <v>613</v>
      </c>
      <c r="B352" s="6" t="s">
        <v>2129</v>
      </c>
      <c r="C352" s="97" t="s">
        <v>5529</v>
      </c>
      <c r="D352" s="6" t="s">
        <v>2130</v>
      </c>
      <c r="E352" s="6" t="b">
        <v>0</v>
      </c>
      <c r="F352" s="6" t="b">
        <v>0</v>
      </c>
      <c r="G352" s="6" t="b">
        <v>0</v>
      </c>
      <c r="H352" s="6" t="b">
        <v>0</v>
      </c>
      <c r="I352" s="6" t="b">
        <v>0</v>
      </c>
      <c r="J352" s="6" t="b">
        <v>0</v>
      </c>
      <c r="K352" s="6" t="b">
        <v>0</v>
      </c>
      <c r="L352" s="6" t="b">
        <v>1</v>
      </c>
      <c r="M352" s="6" t="b">
        <v>0</v>
      </c>
      <c r="N352" s="6" t="b">
        <v>1</v>
      </c>
      <c r="O352" s="6" t="b">
        <v>0</v>
      </c>
      <c r="P352" s="6" t="b">
        <v>0</v>
      </c>
      <c r="Q352" s="6" t="s">
        <v>2131</v>
      </c>
    </row>
    <row r="353" spans="1:17" x14ac:dyDescent="0.2">
      <c r="A353" s="2">
        <v>614</v>
      </c>
      <c r="B353" s="6" t="s">
        <v>2134</v>
      </c>
      <c r="C353" s="97" t="s">
        <v>5529</v>
      </c>
      <c r="D353" s="6" t="s">
        <v>2135</v>
      </c>
      <c r="E353" s="6" t="b">
        <v>0</v>
      </c>
      <c r="F353" s="6" t="b">
        <v>0</v>
      </c>
      <c r="G353" s="6" t="b">
        <v>0</v>
      </c>
      <c r="H353" s="6" t="b">
        <v>0</v>
      </c>
      <c r="I353" s="6" t="b">
        <v>0</v>
      </c>
      <c r="J353" s="6" t="b">
        <v>0</v>
      </c>
      <c r="K353" s="6" t="b">
        <v>0</v>
      </c>
      <c r="L353" s="6" t="b">
        <v>0</v>
      </c>
      <c r="M353" s="6" t="b">
        <v>0</v>
      </c>
      <c r="N353" s="6" t="b">
        <v>0</v>
      </c>
      <c r="O353" s="6" t="b">
        <v>1</v>
      </c>
      <c r="P353" s="6" t="b">
        <v>0</v>
      </c>
      <c r="Q353" s="6" t="s">
        <v>2136</v>
      </c>
    </row>
    <row r="354" spans="1:17" x14ac:dyDescent="0.2">
      <c r="A354" s="2">
        <v>618</v>
      </c>
      <c r="B354" s="6" t="s">
        <v>2145</v>
      </c>
      <c r="C354" s="97" t="s">
        <v>5529</v>
      </c>
      <c r="D354" s="6" t="s">
        <v>2146</v>
      </c>
      <c r="E354" s="6" t="b">
        <v>0</v>
      </c>
      <c r="F354" s="6" t="b">
        <v>0</v>
      </c>
      <c r="G354" s="6" t="b">
        <v>0</v>
      </c>
      <c r="H354" s="6" t="b">
        <v>0</v>
      </c>
      <c r="I354" s="6" t="b">
        <v>0</v>
      </c>
      <c r="J354" s="6" t="b">
        <v>0</v>
      </c>
      <c r="K354" s="6" t="b">
        <v>0</v>
      </c>
      <c r="L354" s="6" t="b">
        <v>0</v>
      </c>
      <c r="M354" s="6" t="b">
        <v>0</v>
      </c>
      <c r="N354" s="6" t="b">
        <v>1</v>
      </c>
      <c r="O354" s="6" t="b">
        <v>0</v>
      </c>
      <c r="P354" s="6" t="b">
        <v>0</v>
      </c>
      <c r="Q354" s="6" t="s">
        <v>2147</v>
      </c>
    </row>
    <row r="355" spans="1:17" x14ac:dyDescent="0.2">
      <c r="A355" s="2">
        <v>620</v>
      </c>
      <c r="B355" s="6" t="s">
        <v>2150</v>
      </c>
      <c r="C355" s="97" t="s">
        <v>5529</v>
      </c>
      <c r="D355" s="6" t="s">
        <v>2151</v>
      </c>
      <c r="E355" s="6" t="b">
        <v>0</v>
      </c>
      <c r="F355" s="6" t="b">
        <v>0</v>
      </c>
      <c r="G355" s="6" t="b">
        <v>0</v>
      </c>
      <c r="H355" s="6" t="b">
        <v>0</v>
      </c>
      <c r="I355" s="6" t="b">
        <v>0</v>
      </c>
      <c r="J355" s="6" t="b">
        <v>0</v>
      </c>
      <c r="K355" s="6" t="b">
        <v>0</v>
      </c>
      <c r="L355" s="6" t="b">
        <v>0</v>
      </c>
      <c r="M355" s="6" t="b">
        <v>0</v>
      </c>
      <c r="N355" s="6" t="b">
        <v>0</v>
      </c>
      <c r="O355" s="6" t="b">
        <v>0</v>
      </c>
      <c r="P355" s="6" t="b">
        <v>0</v>
      </c>
      <c r="Q355" s="6" t="s">
        <v>2152</v>
      </c>
    </row>
    <row r="356" spans="1:17" x14ac:dyDescent="0.2">
      <c r="A356" s="2">
        <v>621</v>
      </c>
      <c r="B356" s="6" t="s">
        <v>2153</v>
      </c>
      <c r="C356" s="97" t="s">
        <v>5529</v>
      </c>
      <c r="D356" s="6" t="s">
        <v>2154</v>
      </c>
      <c r="E356" s="6" t="b">
        <v>0</v>
      </c>
      <c r="F356" s="6" t="b">
        <v>0</v>
      </c>
      <c r="G356" s="6" t="b">
        <v>0</v>
      </c>
      <c r="H356" s="6" t="b">
        <v>0</v>
      </c>
      <c r="I356" s="6" t="b">
        <v>0</v>
      </c>
      <c r="J356" s="6" t="b">
        <v>0</v>
      </c>
      <c r="K356" s="6" t="b">
        <v>0</v>
      </c>
      <c r="L356" s="6" t="b">
        <v>0</v>
      </c>
      <c r="M356" s="6" t="b">
        <v>0</v>
      </c>
      <c r="N356" s="6" t="b">
        <v>0</v>
      </c>
      <c r="O356" s="6" t="b">
        <v>0</v>
      </c>
      <c r="P356" s="6" t="b">
        <v>0</v>
      </c>
      <c r="Q356" s="6" t="s">
        <v>2155</v>
      </c>
    </row>
    <row r="357" spans="1:17" x14ac:dyDescent="0.2">
      <c r="A357" s="2">
        <v>623</v>
      </c>
      <c r="B357" s="6" t="s">
        <v>2157</v>
      </c>
      <c r="C357" s="97" t="s">
        <v>5529</v>
      </c>
      <c r="D357" s="6" t="s">
        <v>2158</v>
      </c>
      <c r="E357" s="6" t="b">
        <v>0</v>
      </c>
      <c r="F357" s="6" t="b">
        <v>0</v>
      </c>
      <c r="G357" s="6" t="b">
        <v>0</v>
      </c>
      <c r="H357" s="6" t="b">
        <v>0</v>
      </c>
      <c r="I357" s="6" t="b">
        <v>0</v>
      </c>
      <c r="J357" s="6" t="b">
        <v>0</v>
      </c>
      <c r="K357" s="6" t="b">
        <v>0</v>
      </c>
      <c r="L357" s="6" t="b">
        <v>0</v>
      </c>
      <c r="M357" s="6" t="b">
        <v>0</v>
      </c>
      <c r="N357" s="6" t="b">
        <v>0</v>
      </c>
      <c r="O357" s="6" t="b">
        <v>0</v>
      </c>
      <c r="P357" s="6" t="b">
        <v>0</v>
      </c>
      <c r="Q357" s="6" t="s">
        <v>2159</v>
      </c>
    </row>
    <row r="358" spans="1:17" x14ac:dyDescent="0.2">
      <c r="A358" s="2">
        <v>625</v>
      </c>
      <c r="B358" s="6" t="s">
        <v>2163</v>
      </c>
      <c r="C358" s="97" t="s">
        <v>5529</v>
      </c>
      <c r="D358" s="6" t="s">
        <v>2164</v>
      </c>
      <c r="E358" s="6" t="b">
        <v>1</v>
      </c>
      <c r="F358" s="6" t="b">
        <v>0</v>
      </c>
      <c r="G358" s="6" t="b">
        <v>0</v>
      </c>
      <c r="H358" s="6" t="b">
        <v>0</v>
      </c>
      <c r="I358" s="6" t="b">
        <v>0</v>
      </c>
      <c r="J358" s="6" t="b">
        <v>0</v>
      </c>
      <c r="K358" s="6" t="b">
        <v>0</v>
      </c>
      <c r="L358" s="6" t="b">
        <v>0</v>
      </c>
      <c r="M358" s="6" t="b">
        <v>0</v>
      </c>
      <c r="N358" s="6" t="b">
        <v>0</v>
      </c>
      <c r="O358" s="6" t="b">
        <v>0</v>
      </c>
      <c r="P358" s="6" t="b">
        <v>0</v>
      </c>
      <c r="Q358" s="6" t="s">
        <v>2165</v>
      </c>
    </row>
    <row r="359" spans="1:17" x14ac:dyDescent="0.2">
      <c r="A359" s="2">
        <v>626</v>
      </c>
      <c r="B359" s="6" t="s">
        <v>2166</v>
      </c>
      <c r="C359" s="97" t="s">
        <v>5529</v>
      </c>
      <c r="D359" s="6" t="s">
        <v>2167</v>
      </c>
      <c r="E359" s="6" t="b">
        <v>0</v>
      </c>
      <c r="F359" s="6" t="b">
        <v>0</v>
      </c>
      <c r="G359" s="6" t="b">
        <v>0</v>
      </c>
      <c r="H359" s="6" t="b">
        <v>0</v>
      </c>
      <c r="I359" s="6" t="b">
        <v>0</v>
      </c>
      <c r="J359" s="6" t="b">
        <v>0</v>
      </c>
      <c r="K359" s="6" t="b">
        <v>0</v>
      </c>
      <c r="L359" s="6" t="b">
        <v>0</v>
      </c>
      <c r="M359" s="6" t="b">
        <v>0</v>
      </c>
      <c r="N359" s="6" t="b">
        <v>0</v>
      </c>
      <c r="O359" s="6" t="b">
        <v>0</v>
      </c>
      <c r="P359" s="6" t="b">
        <v>0</v>
      </c>
      <c r="Q359" s="6" t="s">
        <v>2168</v>
      </c>
    </row>
    <row r="360" spans="1:17" x14ac:dyDescent="0.2">
      <c r="A360" s="2">
        <v>627</v>
      </c>
      <c r="B360" s="6" t="s">
        <v>2172</v>
      </c>
      <c r="C360" s="97" t="s">
        <v>5529</v>
      </c>
      <c r="D360" s="6" t="s">
        <v>2173</v>
      </c>
      <c r="E360" s="6" t="b">
        <v>1</v>
      </c>
      <c r="F360" s="6" t="b">
        <v>0</v>
      </c>
      <c r="G360" s="6" t="b">
        <v>1</v>
      </c>
      <c r="H360" s="6" t="b">
        <v>0</v>
      </c>
      <c r="I360" s="6" t="b">
        <v>0</v>
      </c>
      <c r="J360" s="6" t="b">
        <v>0</v>
      </c>
      <c r="K360" s="6" t="b">
        <v>0</v>
      </c>
      <c r="L360" s="6" t="b">
        <v>0</v>
      </c>
      <c r="M360" s="6" t="b">
        <v>0</v>
      </c>
      <c r="N360" s="6" t="b">
        <v>0</v>
      </c>
      <c r="O360" s="6" t="b">
        <v>0</v>
      </c>
      <c r="P360" s="6" t="b">
        <v>0</v>
      </c>
      <c r="Q360" s="6" t="s">
        <v>2174</v>
      </c>
    </row>
    <row r="361" spans="1:17" x14ac:dyDescent="0.2">
      <c r="A361" s="2">
        <v>629</v>
      </c>
      <c r="B361" s="6" t="s">
        <v>2176</v>
      </c>
      <c r="C361" s="97" t="s">
        <v>5529</v>
      </c>
      <c r="D361" s="6" t="s">
        <v>2177</v>
      </c>
      <c r="E361" s="6" t="b">
        <v>0</v>
      </c>
      <c r="F361" s="6" t="b">
        <v>0</v>
      </c>
      <c r="G361" s="6" t="b">
        <v>0</v>
      </c>
      <c r="H361" s="6" t="b">
        <v>0</v>
      </c>
      <c r="I361" s="6" t="b">
        <v>0</v>
      </c>
      <c r="J361" s="6" t="b">
        <v>0</v>
      </c>
      <c r="K361" s="6" t="b">
        <v>0</v>
      </c>
      <c r="L361" s="6" t="b">
        <v>0</v>
      </c>
      <c r="M361" s="6" t="b">
        <v>0</v>
      </c>
      <c r="N361" s="6" t="b">
        <v>0</v>
      </c>
      <c r="O361" s="6" t="b">
        <v>0</v>
      </c>
      <c r="P361" s="6" t="b">
        <v>0</v>
      </c>
      <c r="Q361" s="6" t="s">
        <v>2178</v>
      </c>
    </row>
    <row r="362" spans="1:17" x14ac:dyDescent="0.2">
      <c r="A362" s="2">
        <v>631</v>
      </c>
      <c r="B362" s="6" t="s">
        <v>2182</v>
      </c>
      <c r="C362" s="97" t="s">
        <v>5529</v>
      </c>
      <c r="D362" s="6" t="s">
        <v>2183</v>
      </c>
      <c r="E362" s="6" t="b">
        <v>0</v>
      </c>
      <c r="F362" s="6" t="b">
        <v>0</v>
      </c>
      <c r="G362" s="6" t="b">
        <v>0</v>
      </c>
      <c r="H362" s="6" t="b">
        <v>0</v>
      </c>
      <c r="I362" s="6" t="b">
        <v>0</v>
      </c>
      <c r="J362" s="6" t="b">
        <v>0</v>
      </c>
      <c r="K362" s="6" t="b">
        <v>0</v>
      </c>
      <c r="L362" s="6" t="b">
        <v>0</v>
      </c>
      <c r="M362" s="6" t="b">
        <v>0</v>
      </c>
      <c r="N362" s="6" t="b">
        <v>0</v>
      </c>
      <c r="O362" s="6" t="b">
        <v>0</v>
      </c>
      <c r="P362" s="6" t="b">
        <v>0</v>
      </c>
      <c r="Q362" s="6" t="s">
        <v>2184</v>
      </c>
    </row>
    <row r="363" spans="1:17" x14ac:dyDescent="0.2">
      <c r="A363" s="2">
        <v>632</v>
      </c>
      <c r="B363" s="6" t="s">
        <v>2185</v>
      </c>
      <c r="C363" s="97" t="s">
        <v>5529</v>
      </c>
      <c r="D363" s="6" t="s">
        <v>2186</v>
      </c>
      <c r="E363" s="6" t="b">
        <v>1</v>
      </c>
      <c r="F363" s="6" t="b">
        <v>0</v>
      </c>
      <c r="G363" s="6" t="b">
        <v>1</v>
      </c>
      <c r="H363" s="6" t="b">
        <v>0</v>
      </c>
      <c r="I363" s="6" t="b">
        <v>0</v>
      </c>
      <c r="J363" s="6" t="b">
        <v>0</v>
      </c>
      <c r="K363" s="6" t="b">
        <v>0</v>
      </c>
      <c r="L363" s="6" t="b">
        <v>0</v>
      </c>
      <c r="M363" s="6" t="b">
        <v>0</v>
      </c>
      <c r="N363" s="6" t="b">
        <v>0</v>
      </c>
      <c r="O363" s="6" t="b">
        <v>0</v>
      </c>
      <c r="P363" s="6" t="b">
        <v>0</v>
      </c>
      <c r="Q363" s="6" t="s">
        <v>2187</v>
      </c>
    </row>
    <row r="364" spans="1:17" x14ac:dyDescent="0.2">
      <c r="A364" s="2">
        <v>636</v>
      </c>
      <c r="B364" s="6" t="s">
        <v>2199</v>
      </c>
      <c r="C364" s="97" t="s">
        <v>5529</v>
      </c>
      <c r="D364" s="6" t="s">
        <v>2200</v>
      </c>
      <c r="E364" s="6" t="b">
        <v>0</v>
      </c>
      <c r="F364" s="6" t="b">
        <v>0</v>
      </c>
      <c r="G364" s="6" t="b">
        <v>1</v>
      </c>
      <c r="H364" s="6" t="b">
        <v>0</v>
      </c>
      <c r="I364" s="6" t="b">
        <v>0</v>
      </c>
      <c r="J364" s="6" t="b">
        <v>0</v>
      </c>
      <c r="K364" s="6" t="b">
        <v>0</v>
      </c>
      <c r="L364" s="6" t="b">
        <v>0</v>
      </c>
      <c r="M364" s="6" t="b">
        <v>0</v>
      </c>
      <c r="N364" s="6" t="b">
        <v>0</v>
      </c>
      <c r="O364" s="6" t="b">
        <v>0</v>
      </c>
      <c r="P364" s="6" t="b">
        <v>0</v>
      </c>
      <c r="Q364" s="6" t="s">
        <v>2201</v>
      </c>
    </row>
    <row r="365" spans="1:17" x14ac:dyDescent="0.2">
      <c r="A365" s="2">
        <v>637</v>
      </c>
      <c r="B365" s="6" t="s">
        <v>2202</v>
      </c>
      <c r="C365" s="97" t="s">
        <v>5529</v>
      </c>
      <c r="D365" s="6" t="s">
        <v>60</v>
      </c>
      <c r="E365" s="6" t="b">
        <v>0</v>
      </c>
      <c r="F365" s="6" t="b">
        <v>0</v>
      </c>
      <c r="G365" s="6" t="b">
        <v>0</v>
      </c>
      <c r="H365" s="6" t="b">
        <v>0</v>
      </c>
      <c r="I365" s="6" t="b">
        <v>0</v>
      </c>
      <c r="J365" s="6" t="b">
        <v>0</v>
      </c>
      <c r="K365" s="6" t="b">
        <v>0</v>
      </c>
      <c r="L365" s="6" t="b">
        <v>0</v>
      </c>
      <c r="M365" s="6" t="b">
        <v>0</v>
      </c>
      <c r="N365" s="6" t="b">
        <v>0</v>
      </c>
      <c r="O365" s="6" t="b">
        <v>0</v>
      </c>
      <c r="P365" s="6" t="b">
        <v>0</v>
      </c>
      <c r="Q365" s="6" t="s">
        <v>60</v>
      </c>
    </row>
    <row r="366" spans="1:17" x14ac:dyDescent="0.2">
      <c r="A366" s="2">
        <v>640</v>
      </c>
      <c r="B366" s="6" t="s">
        <v>2210</v>
      </c>
      <c r="C366" s="97" t="s">
        <v>5529</v>
      </c>
      <c r="D366" s="6" t="s">
        <v>2211</v>
      </c>
      <c r="E366" s="6" t="b">
        <v>0</v>
      </c>
      <c r="F366" s="6" t="b">
        <v>0</v>
      </c>
      <c r="G366" s="6" t="b">
        <v>0</v>
      </c>
      <c r="H366" s="6" t="b">
        <v>0</v>
      </c>
      <c r="I366" s="6" t="b">
        <v>1</v>
      </c>
      <c r="J366" s="6" t="b">
        <v>0</v>
      </c>
      <c r="K366" s="6" t="b">
        <v>0</v>
      </c>
      <c r="L366" s="6" t="b">
        <v>0</v>
      </c>
      <c r="M366" s="6" t="b">
        <v>0</v>
      </c>
      <c r="N366" s="6" t="b">
        <v>0</v>
      </c>
      <c r="O366" s="6" t="b">
        <v>0</v>
      </c>
      <c r="P366" s="6" t="b">
        <v>0</v>
      </c>
      <c r="Q366" s="6" t="s">
        <v>2212</v>
      </c>
    </row>
    <row r="367" spans="1:17" x14ac:dyDescent="0.2">
      <c r="A367" s="2">
        <v>643</v>
      </c>
      <c r="B367" s="6" t="s">
        <v>2218</v>
      </c>
      <c r="C367" s="97" t="s">
        <v>5529</v>
      </c>
      <c r="D367" s="6" t="s">
        <v>2219</v>
      </c>
      <c r="E367" s="6" t="b">
        <v>0</v>
      </c>
      <c r="F367" s="6" t="b">
        <v>0</v>
      </c>
      <c r="G367" s="6" t="b">
        <v>0</v>
      </c>
      <c r="H367" s="6" t="b">
        <v>0</v>
      </c>
      <c r="I367" s="6" t="b">
        <v>0</v>
      </c>
      <c r="J367" s="6" t="b">
        <v>0</v>
      </c>
      <c r="K367" s="6" t="b">
        <v>0</v>
      </c>
      <c r="L367" s="6" t="b">
        <v>1</v>
      </c>
      <c r="M367" s="6" t="b">
        <v>0</v>
      </c>
      <c r="N367" s="6" t="b">
        <v>0</v>
      </c>
      <c r="O367" s="6" t="b">
        <v>0</v>
      </c>
      <c r="P367" s="6" t="b">
        <v>0</v>
      </c>
      <c r="Q367" s="6" t="s">
        <v>2220</v>
      </c>
    </row>
    <row r="368" spans="1:17" x14ac:dyDescent="0.2">
      <c r="A368" s="2">
        <v>651</v>
      </c>
      <c r="B368" s="6" t="s">
        <v>2243</v>
      </c>
      <c r="C368" s="97" t="s">
        <v>5529</v>
      </c>
      <c r="D368" s="6" t="s">
        <v>2244</v>
      </c>
      <c r="E368" s="6" t="b">
        <v>0</v>
      </c>
      <c r="F368" s="6" t="b">
        <v>0</v>
      </c>
      <c r="G368" s="6" t="b">
        <v>0</v>
      </c>
      <c r="H368" s="6" t="b">
        <v>0</v>
      </c>
      <c r="I368" s="6" t="b">
        <v>0</v>
      </c>
      <c r="J368" s="6" t="b">
        <v>0</v>
      </c>
      <c r="K368" s="6" t="b">
        <v>0</v>
      </c>
      <c r="L368" s="6" t="b">
        <v>0</v>
      </c>
      <c r="M368" s="6" t="b">
        <v>0</v>
      </c>
      <c r="N368" s="6" t="b">
        <v>0</v>
      </c>
      <c r="O368" s="6" t="b">
        <v>0</v>
      </c>
      <c r="P368" s="6" t="b">
        <v>0</v>
      </c>
      <c r="Q368" s="6" t="s">
        <v>2245</v>
      </c>
    </row>
    <row r="369" spans="1:17" x14ac:dyDescent="0.2">
      <c r="A369" s="2">
        <v>652</v>
      </c>
      <c r="B369" s="6" t="s">
        <v>2246</v>
      </c>
      <c r="C369" s="97" t="s">
        <v>5529</v>
      </c>
      <c r="D369" s="6" t="s">
        <v>2247</v>
      </c>
      <c r="E369" s="6" t="b">
        <v>0</v>
      </c>
      <c r="F369" s="6" t="b">
        <v>0</v>
      </c>
      <c r="G369" s="6" t="b">
        <v>0</v>
      </c>
      <c r="H369" s="6" t="b">
        <v>0</v>
      </c>
      <c r="I369" s="6" t="b">
        <v>0</v>
      </c>
      <c r="J369" s="6" t="b">
        <v>0</v>
      </c>
      <c r="K369" s="6" t="b">
        <v>0</v>
      </c>
      <c r="L369" s="6" t="b">
        <v>0</v>
      </c>
      <c r="M369" s="6" t="b">
        <v>0</v>
      </c>
      <c r="N369" s="6" t="b">
        <v>0</v>
      </c>
      <c r="O369" s="6" t="b">
        <v>0</v>
      </c>
      <c r="P369" s="6" t="b">
        <v>0</v>
      </c>
      <c r="Q369" s="6" t="s">
        <v>2248</v>
      </c>
    </row>
    <row r="370" spans="1:17" x14ac:dyDescent="0.2">
      <c r="A370" s="2">
        <v>653</v>
      </c>
      <c r="B370" s="6" t="s">
        <v>2250</v>
      </c>
      <c r="C370" s="97" t="s">
        <v>5529</v>
      </c>
      <c r="D370" s="6" t="s">
        <v>2251</v>
      </c>
      <c r="E370" s="6" t="b">
        <v>0</v>
      </c>
      <c r="F370" s="6" t="b">
        <v>0</v>
      </c>
      <c r="G370" s="6" t="b">
        <v>0</v>
      </c>
      <c r="H370" s="6" t="b">
        <v>0</v>
      </c>
      <c r="I370" s="6" t="b">
        <v>0</v>
      </c>
      <c r="J370" s="6" t="b">
        <v>0</v>
      </c>
      <c r="K370" s="6" t="b">
        <v>0</v>
      </c>
      <c r="L370" s="6" t="b">
        <v>0</v>
      </c>
      <c r="M370" s="6" t="b">
        <v>0</v>
      </c>
      <c r="N370" s="6" t="b">
        <v>0</v>
      </c>
      <c r="O370" s="6" t="b">
        <v>0</v>
      </c>
      <c r="P370" s="6" t="b">
        <v>0</v>
      </c>
      <c r="Q370" s="6" t="s">
        <v>2252</v>
      </c>
    </row>
    <row r="371" spans="1:17" x14ac:dyDescent="0.2">
      <c r="A371" s="2">
        <v>655</v>
      </c>
      <c r="B371" s="6" t="s">
        <v>2254</v>
      </c>
      <c r="C371" s="97" t="s">
        <v>5529</v>
      </c>
      <c r="D371" s="6" t="s">
        <v>2255</v>
      </c>
      <c r="E371" s="6" t="b">
        <v>0</v>
      </c>
      <c r="F371" s="6" t="b">
        <v>0</v>
      </c>
      <c r="G371" s="6" t="b">
        <v>0</v>
      </c>
      <c r="H371" s="6" t="b">
        <v>0</v>
      </c>
      <c r="I371" s="6" t="b">
        <v>0</v>
      </c>
      <c r="J371" s="6" t="b">
        <v>0</v>
      </c>
      <c r="K371" s="6" t="b">
        <v>0</v>
      </c>
      <c r="L371" s="6" t="b">
        <v>0</v>
      </c>
      <c r="M371" s="6" t="b">
        <v>0</v>
      </c>
      <c r="N371" s="6" t="b">
        <v>0</v>
      </c>
      <c r="O371" s="6" t="b">
        <v>0</v>
      </c>
      <c r="P371" s="6" t="b">
        <v>0</v>
      </c>
      <c r="Q371" s="6" t="s">
        <v>2256</v>
      </c>
    </row>
    <row r="372" spans="1:17" x14ac:dyDescent="0.2">
      <c r="A372" s="2">
        <v>656</v>
      </c>
      <c r="B372" s="6" t="s">
        <v>2257</v>
      </c>
      <c r="C372" s="97" t="s">
        <v>5529</v>
      </c>
      <c r="D372" s="6" t="s">
        <v>2258</v>
      </c>
      <c r="E372" s="6" t="b">
        <v>0</v>
      </c>
      <c r="F372" s="6" t="b">
        <v>0</v>
      </c>
      <c r="G372" s="6" t="b">
        <v>0</v>
      </c>
      <c r="H372" s="6" t="b">
        <v>0</v>
      </c>
      <c r="I372" s="6" t="b">
        <v>0</v>
      </c>
      <c r="J372" s="6" t="b">
        <v>0</v>
      </c>
      <c r="K372" s="6" t="b">
        <v>0</v>
      </c>
      <c r="L372" s="6" t="b">
        <v>0</v>
      </c>
      <c r="M372" s="6" t="b">
        <v>0</v>
      </c>
      <c r="N372" s="6" t="b">
        <v>0</v>
      </c>
      <c r="O372" s="6" t="b">
        <v>0</v>
      </c>
      <c r="P372" s="6" t="b">
        <v>0</v>
      </c>
      <c r="Q372" s="6" t="s">
        <v>2259</v>
      </c>
    </row>
    <row r="373" spans="1:17" x14ac:dyDescent="0.2">
      <c r="A373" s="2">
        <v>657</v>
      </c>
      <c r="B373" s="6" t="s">
        <v>2261</v>
      </c>
      <c r="C373" s="97" t="s">
        <v>5529</v>
      </c>
      <c r="D373" s="6" t="s">
        <v>2262</v>
      </c>
      <c r="E373" s="6" t="b">
        <v>0</v>
      </c>
      <c r="F373" s="6" t="b">
        <v>0</v>
      </c>
      <c r="G373" s="6" t="b">
        <v>0</v>
      </c>
      <c r="H373" s="6" t="b">
        <v>0</v>
      </c>
      <c r="I373" s="6" t="b">
        <v>0</v>
      </c>
      <c r="J373" s="6" t="b">
        <v>0</v>
      </c>
      <c r="K373" s="6" t="b">
        <v>0</v>
      </c>
      <c r="L373" s="6" t="b">
        <v>0</v>
      </c>
      <c r="M373" s="6" t="b">
        <v>0</v>
      </c>
      <c r="N373" s="6" t="b">
        <v>0</v>
      </c>
      <c r="O373" s="6" t="b">
        <v>0</v>
      </c>
      <c r="P373" s="6" t="b">
        <v>0</v>
      </c>
      <c r="Q373" s="6" t="s">
        <v>2263</v>
      </c>
    </row>
    <row r="374" spans="1:17" x14ac:dyDescent="0.2">
      <c r="A374" s="2">
        <v>659</v>
      </c>
      <c r="B374" s="6" t="s">
        <v>2268</v>
      </c>
      <c r="C374" s="97" t="s">
        <v>5529</v>
      </c>
      <c r="D374" s="6" t="s">
        <v>2269</v>
      </c>
      <c r="E374" s="6" t="b">
        <v>0</v>
      </c>
      <c r="F374" s="6" t="b">
        <v>0</v>
      </c>
      <c r="G374" s="6" t="b">
        <v>0</v>
      </c>
      <c r="H374" s="6" t="b">
        <v>0</v>
      </c>
      <c r="I374" s="6" t="b">
        <v>0</v>
      </c>
      <c r="J374" s="6" t="b">
        <v>0</v>
      </c>
      <c r="K374" s="6" t="b">
        <v>0</v>
      </c>
      <c r="L374" s="6" t="b">
        <v>0</v>
      </c>
      <c r="M374" s="6" t="b">
        <v>0</v>
      </c>
      <c r="N374" s="6" t="b">
        <v>0</v>
      </c>
      <c r="O374" s="6" t="b">
        <v>0</v>
      </c>
      <c r="P374" s="6" t="b">
        <v>0</v>
      </c>
      <c r="Q374" s="6" t="s">
        <v>2270</v>
      </c>
    </row>
    <row r="375" spans="1:17" x14ac:dyDescent="0.2">
      <c r="A375" s="2">
        <v>660</v>
      </c>
      <c r="B375" s="6" t="s">
        <v>2271</v>
      </c>
      <c r="C375" s="97" t="s">
        <v>5529</v>
      </c>
      <c r="D375" s="6" t="s">
        <v>2272</v>
      </c>
      <c r="E375" s="6" t="b">
        <v>0</v>
      </c>
      <c r="F375" s="6" t="b">
        <v>0</v>
      </c>
      <c r="G375" s="6" t="b">
        <v>0</v>
      </c>
      <c r="H375" s="6" t="b">
        <v>0</v>
      </c>
      <c r="I375" s="6" t="b">
        <v>0</v>
      </c>
      <c r="J375" s="6" t="b">
        <v>0</v>
      </c>
      <c r="K375" s="6" t="b">
        <v>0</v>
      </c>
      <c r="L375" s="6" t="b">
        <v>0</v>
      </c>
      <c r="M375" s="6" t="b">
        <v>0</v>
      </c>
      <c r="N375" s="6" t="b">
        <v>0</v>
      </c>
      <c r="O375" s="6" t="b">
        <v>0</v>
      </c>
      <c r="P375" s="6" t="b">
        <v>0</v>
      </c>
      <c r="Q375" s="6" t="s">
        <v>2273</v>
      </c>
    </row>
    <row r="376" spans="1:17" x14ac:dyDescent="0.2">
      <c r="A376" s="2">
        <v>661</v>
      </c>
      <c r="B376" s="6" t="s">
        <v>2274</v>
      </c>
      <c r="C376" s="97" t="s">
        <v>5529</v>
      </c>
      <c r="D376" s="6" t="s">
        <v>60</v>
      </c>
      <c r="E376" s="6" t="b">
        <v>0</v>
      </c>
      <c r="F376" s="6" t="b">
        <v>0</v>
      </c>
      <c r="G376" s="6" t="b">
        <v>0</v>
      </c>
      <c r="H376" s="6" t="b">
        <v>0</v>
      </c>
      <c r="I376" s="6" t="b">
        <v>0</v>
      </c>
      <c r="J376" s="6" t="b">
        <v>0</v>
      </c>
      <c r="K376" s="6" t="b">
        <v>0</v>
      </c>
      <c r="L376" s="6" t="b">
        <v>0</v>
      </c>
      <c r="M376" s="6" t="b">
        <v>0</v>
      </c>
      <c r="N376" s="6" t="b">
        <v>0</v>
      </c>
      <c r="O376" s="6" t="b">
        <v>0</v>
      </c>
      <c r="P376" s="6" t="b">
        <v>0</v>
      </c>
      <c r="Q376" s="6" t="s">
        <v>60</v>
      </c>
    </row>
    <row r="377" spans="1:17" x14ac:dyDescent="0.2">
      <c r="A377" s="2">
        <v>663</v>
      </c>
      <c r="B377" s="6" t="s">
        <v>2281</v>
      </c>
      <c r="C377" s="97" t="s">
        <v>5529</v>
      </c>
      <c r="D377" s="6" t="s">
        <v>2282</v>
      </c>
      <c r="E377" s="6" t="b">
        <v>0</v>
      </c>
      <c r="F377" s="6" t="b">
        <v>0</v>
      </c>
      <c r="G377" s="6" t="b">
        <v>0</v>
      </c>
      <c r="H377" s="6" t="b">
        <v>1</v>
      </c>
      <c r="I377" s="6" t="b">
        <v>0</v>
      </c>
      <c r="J377" s="6" t="b">
        <v>0</v>
      </c>
      <c r="K377" s="6" t="b">
        <v>0</v>
      </c>
      <c r="L377" s="6" t="b">
        <v>1</v>
      </c>
      <c r="M377" s="6" t="b">
        <v>0</v>
      </c>
      <c r="N377" s="6" t="b">
        <v>0</v>
      </c>
      <c r="O377" s="6" t="b">
        <v>1</v>
      </c>
      <c r="P377" s="6" t="b">
        <v>0</v>
      </c>
      <c r="Q377" s="6" t="s">
        <v>2283</v>
      </c>
    </row>
    <row r="378" spans="1:17" x14ac:dyDescent="0.2">
      <c r="A378" s="2">
        <v>665</v>
      </c>
      <c r="B378" s="6" t="s">
        <v>2287</v>
      </c>
      <c r="C378" s="97" t="s">
        <v>5529</v>
      </c>
      <c r="D378" s="6" t="s">
        <v>2288</v>
      </c>
      <c r="E378" s="6" t="b">
        <v>0</v>
      </c>
      <c r="F378" s="6" t="b">
        <v>0</v>
      </c>
      <c r="G378" s="6" t="b">
        <v>0</v>
      </c>
      <c r="H378" s="6" t="b">
        <v>0</v>
      </c>
      <c r="I378" s="6" t="b">
        <v>0</v>
      </c>
      <c r="J378" s="6" t="b">
        <v>0</v>
      </c>
      <c r="K378" s="6" t="b">
        <v>0</v>
      </c>
      <c r="L378" s="6" t="b">
        <v>0</v>
      </c>
      <c r="M378" s="6" t="b">
        <v>0</v>
      </c>
      <c r="N378" s="6" t="b">
        <v>0</v>
      </c>
      <c r="O378" s="6" t="b">
        <v>0</v>
      </c>
      <c r="P378" s="6" t="b">
        <v>0</v>
      </c>
      <c r="Q378" s="6" t="s">
        <v>2289</v>
      </c>
    </row>
    <row r="379" spans="1:17" x14ac:dyDescent="0.2">
      <c r="A379" s="2">
        <v>666</v>
      </c>
      <c r="B379" s="6" t="s">
        <v>2290</v>
      </c>
      <c r="C379" s="97" t="s">
        <v>5529</v>
      </c>
      <c r="D379" s="6" t="s">
        <v>2291</v>
      </c>
      <c r="E379" s="6" t="b">
        <v>1</v>
      </c>
      <c r="F379" s="6" t="b">
        <v>0</v>
      </c>
      <c r="G379" s="6" t="b">
        <v>0</v>
      </c>
      <c r="H379" s="6" t="b">
        <v>0</v>
      </c>
      <c r="I379" s="6" t="b">
        <v>0</v>
      </c>
      <c r="J379" s="6" t="b">
        <v>0</v>
      </c>
      <c r="K379" s="6" t="b">
        <v>0</v>
      </c>
      <c r="L379" s="6" t="b">
        <v>0</v>
      </c>
      <c r="M379" s="6" t="b">
        <v>0</v>
      </c>
      <c r="N379" s="6" t="b">
        <v>0</v>
      </c>
      <c r="O379" s="6" t="b">
        <v>0</v>
      </c>
      <c r="P379" s="6" t="b">
        <v>0</v>
      </c>
      <c r="Q379" s="6" t="s">
        <v>2292</v>
      </c>
    </row>
    <row r="380" spans="1:17" x14ac:dyDescent="0.2">
      <c r="A380" s="2">
        <v>667</v>
      </c>
      <c r="B380" s="6" t="s">
        <v>2293</v>
      </c>
      <c r="C380" s="97" t="s">
        <v>5529</v>
      </c>
      <c r="D380" s="6" t="s">
        <v>2294</v>
      </c>
      <c r="E380" s="6" t="b">
        <v>0</v>
      </c>
      <c r="F380" s="6" t="b">
        <v>0</v>
      </c>
      <c r="G380" s="6" t="b">
        <v>1</v>
      </c>
      <c r="H380" s="6" t="b">
        <v>0</v>
      </c>
      <c r="I380" s="6" t="b">
        <v>0</v>
      </c>
      <c r="J380" s="6" t="b">
        <v>0</v>
      </c>
      <c r="K380" s="6" t="b">
        <v>0</v>
      </c>
      <c r="L380" s="6" t="b">
        <v>0</v>
      </c>
      <c r="M380" s="6" t="b">
        <v>0</v>
      </c>
      <c r="N380" s="6" t="b">
        <v>0</v>
      </c>
      <c r="O380" s="6" t="b">
        <v>0</v>
      </c>
      <c r="P380" s="6" t="b">
        <v>0</v>
      </c>
      <c r="Q380" s="6" t="s">
        <v>2295</v>
      </c>
    </row>
    <row r="381" spans="1:17" x14ac:dyDescent="0.2">
      <c r="A381" s="2">
        <v>668</v>
      </c>
      <c r="B381" s="6" t="s">
        <v>2296</v>
      </c>
      <c r="C381" s="97" t="s">
        <v>5529</v>
      </c>
      <c r="D381" s="6" t="s">
        <v>2297</v>
      </c>
      <c r="E381" s="6" t="b">
        <v>0</v>
      </c>
      <c r="F381" s="6" t="b">
        <v>0</v>
      </c>
      <c r="G381" s="6" t="b">
        <v>0</v>
      </c>
      <c r="H381" s="6" t="b">
        <v>0</v>
      </c>
      <c r="I381" s="6" t="b">
        <v>0</v>
      </c>
      <c r="J381" s="6" t="b">
        <v>0</v>
      </c>
      <c r="K381" s="6" t="b">
        <v>0</v>
      </c>
      <c r="L381" s="6" t="b">
        <v>1</v>
      </c>
      <c r="M381" s="6" t="b">
        <v>0</v>
      </c>
      <c r="N381" s="6" t="b">
        <v>0</v>
      </c>
      <c r="O381" s="6" t="b">
        <v>0</v>
      </c>
      <c r="P381" s="6" t="b">
        <v>0</v>
      </c>
      <c r="Q381" s="6" t="s">
        <v>2298</v>
      </c>
    </row>
    <row r="382" spans="1:17" x14ac:dyDescent="0.2">
      <c r="A382" s="2">
        <v>671</v>
      </c>
      <c r="B382" s="6" t="s">
        <v>2307</v>
      </c>
      <c r="C382" s="97" t="s">
        <v>5529</v>
      </c>
      <c r="D382" s="6" t="s">
        <v>692</v>
      </c>
      <c r="E382" s="6" t="b">
        <v>0</v>
      </c>
      <c r="F382" s="6" t="b">
        <v>0</v>
      </c>
      <c r="G382" s="6" t="b">
        <v>0</v>
      </c>
      <c r="H382" s="6" t="b">
        <v>0</v>
      </c>
      <c r="I382" s="6" t="b">
        <v>0</v>
      </c>
      <c r="J382" s="6" t="b">
        <v>0</v>
      </c>
      <c r="K382" s="6" t="b">
        <v>0</v>
      </c>
      <c r="L382" s="6" t="b">
        <v>0</v>
      </c>
      <c r="M382" s="6" t="b">
        <v>0</v>
      </c>
      <c r="N382" s="6" t="b">
        <v>0</v>
      </c>
      <c r="O382" s="6" t="b">
        <v>0</v>
      </c>
      <c r="P382" s="6" t="b">
        <v>0</v>
      </c>
      <c r="Q382" s="6" t="s">
        <v>2308</v>
      </c>
    </row>
    <row r="383" spans="1:17" x14ac:dyDescent="0.2">
      <c r="A383" s="2">
        <v>675</v>
      </c>
      <c r="B383" s="6" t="s">
        <v>2315</v>
      </c>
      <c r="C383" s="97" t="s">
        <v>5529</v>
      </c>
      <c r="D383" s="6" t="s">
        <v>2316</v>
      </c>
      <c r="E383" s="6" t="b">
        <v>0</v>
      </c>
      <c r="F383" s="6" t="b">
        <v>0</v>
      </c>
      <c r="G383" s="6" t="b">
        <v>0</v>
      </c>
      <c r="H383" s="6" t="b">
        <v>0</v>
      </c>
      <c r="I383" s="6" t="b">
        <v>0</v>
      </c>
      <c r="J383" s="6" t="b">
        <v>0</v>
      </c>
      <c r="K383" s="6" t="b">
        <v>0</v>
      </c>
      <c r="L383" s="6" t="b">
        <v>0</v>
      </c>
      <c r="M383" s="6" t="b">
        <v>0</v>
      </c>
      <c r="N383" s="6" t="b">
        <v>0</v>
      </c>
      <c r="O383" s="6" t="b">
        <v>1</v>
      </c>
      <c r="P383" s="6" t="b">
        <v>0</v>
      </c>
      <c r="Q383" s="6" t="s">
        <v>2317</v>
      </c>
    </row>
    <row r="384" spans="1:17" x14ac:dyDescent="0.2">
      <c r="A384" s="2">
        <v>676</v>
      </c>
      <c r="B384" s="6" t="s">
        <v>2318</v>
      </c>
      <c r="C384" s="97" t="s">
        <v>5529</v>
      </c>
      <c r="D384" s="6" t="s">
        <v>2319</v>
      </c>
      <c r="E384" s="6" t="b">
        <v>0</v>
      </c>
      <c r="F384" s="6" t="b">
        <v>0</v>
      </c>
      <c r="G384" s="6" t="b">
        <v>1</v>
      </c>
      <c r="H384" s="6" t="b">
        <v>0</v>
      </c>
      <c r="I384" s="6" t="b">
        <v>0</v>
      </c>
      <c r="J384" s="6" t="b">
        <v>0</v>
      </c>
      <c r="K384" s="6" t="b">
        <v>0</v>
      </c>
      <c r="L384" s="6" t="b">
        <v>0</v>
      </c>
      <c r="M384" s="6" t="b">
        <v>0</v>
      </c>
      <c r="N384" s="6" t="b">
        <v>1</v>
      </c>
      <c r="O384" s="6" t="b">
        <v>0</v>
      </c>
      <c r="P384" s="6" t="b">
        <v>1</v>
      </c>
      <c r="Q384" s="6" t="s">
        <v>2320</v>
      </c>
    </row>
    <row r="385" spans="1:17" x14ac:dyDescent="0.2">
      <c r="A385" s="2">
        <v>677</v>
      </c>
      <c r="B385" s="6" t="s">
        <v>2321</v>
      </c>
      <c r="C385" s="97" t="s">
        <v>5529</v>
      </c>
      <c r="D385" s="6" t="s">
        <v>60</v>
      </c>
      <c r="E385" s="6" t="b">
        <v>0</v>
      </c>
      <c r="F385" s="6" t="b">
        <v>0</v>
      </c>
      <c r="G385" s="6" t="b">
        <v>0</v>
      </c>
      <c r="H385" s="6" t="b">
        <v>0</v>
      </c>
      <c r="I385" s="6" t="b">
        <v>0</v>
      </c>
      <c r="J385" s="6" t="b">
        <v>0</v>
      </c>
      <c r="K385" s="6" t="b">
        <v>0</v>
      </c>
      <c r="L385" s="6" t="b">
        <v>0</v>
      </c>
      <c r="M385" s="6" t="b">
        <v>0</v>
      </c>
      <c r="N385" s="6" t="b">
        <v>0</v>
      </c>
      <c r="O385" s="6" t="b">
        <v>0</v>
      </c>
      <c r="P385" s="6" t="b">
        <v>0</v>
      </c>
      <c r="Q385" s="6" t="s">
        <v>60</v>
      </c>
    </row>
    <row r="386" spans="1:17" x14ac:dyDescent="0.2">
      <c r="A386" s="2">
        <v>678</v>
      </c>
      <c r="B386" s="6" t="s">
        <v>2324</v>
      </c>
      <c r="C386" s="97" t="s">
        <v>5529</v>
      </c>
      <c r="D386" s="6" t="s">
        <v>2325</v>
      </c>
      <c r="E386" s="6" t="b">
        <v>0</v>
      </c>
      <c r="F386" s="6" t="b">
        <v>0</v>
      </c>
      <c r="G386" s="6" t="b">
        <v>1</v>
      </c>
      <c r="H386" s="6" t="b">
        <v>0</v>
      </c>
      <c r="I386" s="6" t="b">
        <v>0</v>
      </c>
      <c r="J386" s="6" t="b">
        <v>0</v>
      </c>
      <c r="K386" s="6" t="b">
        <v>0</v>
      </c>
      <c r="L386" s="6" t="b">
        <v>0</v>
      </c>
      <c r="M386" s="6" t="b">
        <v>0</v>
      </c>
      <c r="N386" s="6" t="b">
        <v>0</v>
      </c>
      <c r="O386" s="6" t="b">
        <v>0</v>
      </c>
      <c r="P386" s="6" t="b">
        <v>0</v>
      </c>
      <c r="Q386" s="6" t="s">
        <v>2326</v>
      </c>
    </row>
    <row r="387" spans="1:17" x14ac:dyDescent="0.2">
      <c r="A387" s="2">
        <v>680</v>
      </c>
      <c r="B387" s="6" t="s">
        <v>2330</v>
      </c>
      <c r="C387" s="97" t="s">
        <v>5529</v>
      </c>
      <c r="D387" s="6" t="s">
        <v>2331</v>
      </c>
      <c r="E387" s="6" t="b">
        <v>0</v>
      </c>
      <c r="F387" s="6" t="b">
        <v>0</v>
      </c>
      <c r="G387" s="6" t="b">
        <v>0</v>
      </c>
      <c r="H387" s="6" t="b">
        <v>0</v>
      </c>
      <c r="I387" s="6" t="b">
        <v>0</v>
      </c>
      <c r="J387" s="6" t="b">
        <v>0</v>
      </c>
      <c r="K387" s="6" t="b">
        <v>0</v>
      </c>
      <c r="L387" s="6" t="b">
        <v>0</v>
      </c>
      <c r="M387" s="6" t="b">
        <v>0</v>
      </c>
      <c r="N387" s="6" t="b">
        <v>0</v>
      </c>
      <c r="O387" s="6" t="b">
        <v>0</v>
      </c>
      <c r="P387" s="6" t="b">
        <v>0</v>
      </c>
      <c r="Q387" s="6" t="s">
        <v>2332</v>
      </c>
    </row>
    <row r="388" spans="1:17" x14ac:dyDescent="0.2">
      <c r="A388" s="2">
        <v>681</v>
      </c>
      <c r="B388" s="6" t="s">
        <v>2333</v>
      </c>
      <c r="C388" s="97" t="s">
        <v>5529</v>
      </c>
      <c r="D388" s="6" t="s">
        <v>2334</v>
      </c>
      <c r="E388" s="6" t="b">
        <v>0</v>
      </c>
      <c r="F388" s="6" t="b">
        <v>0</v>
      </c>
      <c r="G388" s="6" t="b">
        <v>0</v>
      </c>
      <c r="H388" s="6" t="b">
        <v>0</v>
      </c>
      <c r="I388" s="6" t="b">
        <v>0</v>
      </c>
      <c r="J388" s="6" t="b">
        <v>0</v>
      </c>
      <c r="K388" s="6" t="b">
        <v>0</v>
      </c>
      <c r="L388" s="6" t="b">
        <v>0</v>
      </c>
      <c r="M388" s="6" t="b">
        <v>0</v>
      </c>
      <c r="N388" s="6" t="b">
        <v>0</v>
      </c>
      <c r="O388" s="6" t="b">
        <v>0</v>
      </c>
      <c r="P388" s="6" t="b">
        <v>0</v>
      </c>
      <c r="Q388" s="6" t="s">
        <v>2335</v>
      </c>
    </row>
    <row r="389" spans="1:17" x14ac:dyDescent="0.2">
      <c r="A389" s="2">
        <v>682</v>
      </c>
      <c r="B389" s="6" t="s">
        <v>2339</v>
      </c>
      <c r="C389" s="97" t="s">
        <v>5529</v>
      </c>
      <c r="D389" s="6" t="s">
        <v>2340</v>
      </c>
      <c r="E389" s="6" t="b">
        <v>1</v>
      </c>
      <c r="F389" s="6" t="b">
        <v>0</v>
      </c>
      <c r="G389" s="6" t="b">
        <v>0</v>
      </c>
      <c r="H389" s="6" t="b">
        <v>0</v>
      </c>
      <c r="I389" s="6" t="b">
        <v>0</v>
      </c>
      <c r="J389" s="6" t="b">
        <v>0</v>
      </c>
      <c r="K389" s="6" t="b">
        <v>0</v>
      </c>
      <c r="L389" s="6" t="b">
        <v>0</v>
      </c>
      <c r="M389" s="6" t="b">
        <v>0</v>
      </c>
      <c r="N389" s="6" t="b">
        <v>0</v>
      </c>
      <c r="O389" s="6" t="b">
        <v>0</v>
      </c>
      <c r="P389" s="6" t="b">
        <v>0</v>
      </c>
      <c r="Q389" s="6" t="s">
        <v>2341</v>
      </c>
    </row>
    <row r="390" spans="1:17" x14ac:dyDescent="0.2">
      <c r="A390" s="2">
        <v>684</v>
      </c>
      <c r="B390" s="6" t="s">
        <v>2342</v>
      </c>
      <c r="C390" s="97" t="s">
        <v>5529</v>
      </c>
      <c r="D390" s="6" t="s">
        <v>2343</v>
      </c>
      <c r="E390" s="6" t="b">
        <v>0</v>
      </c>
      <c r="F390" s="6" t="b">
        <v>0</v>
      </c>
      <c r="G390" s="6" t="b">
        <v>0</v>
      </c>
      <c r="H390" s="6" t="b">
        <v>0</v>
      </c>
      <c r="I390" s="6" t="b">
        <v>1</v>
      </c>
      <c r="J390" s="6" t="b">
        <v>1</v>
      </c>
      <c r="K390" s="6" t="b">
        <v>0</v>
      </c>
      <c r="L390" s="6" t="b">
        <v>0</v>
      </c>
      <c r="M390" s="6" t="b">
        <v>0</v>
      </c>
      <c r="N390" s="6" t="b">
        <v>0</v>
      </c>
      <c r="O390" s="6" t="b">
        <v>0</v>
      </c>
      <c r="P390" s="6" t="b">
        <v>0</v>
      </c>
      <c r="Q390" s="6" t="s">
        <v>2344</v>
      </c>
    </row>
    <row r="391" spans="1:17" x14ac:dyDescent="0.2">
      <c r="A391" s="2">
        <v>685</v>
      </c>
      <c r="B391" s="6" t="s">
        <v>60</v>
      </c>
      <c r="C391" s="97" t="s">
        <v>5529</v>
      </c>
      <c r="D391" s="6" t="s">
        <v>2345</v>
      </c>
      <c r="E391" s="6" t="b">
        <v>0</v>
      </c>
      <c r="F391" s="6" t="b">
        <v>0</v>
      </c>
      <c r="G391" s="6" t="b">
        <v>0</v>
      </c>
      <c r="H391" s="6" t="b">
        <v>0</v>
      </c>
      <c r="I391" s="6" t="b">
        <v>0</v>
      </c>
      <c r="J391" s="6" t="b">
        <v>0</v>
      </c>
      <c r="K391" s="6" t="b">
        <v>0</v>
      </c>
      <c r="L391" s="6" t="b">
        <v>0</v>
      </c>
      <c r="M391" s="6" t="b">
        <v>0</v>
      </c>
      <c r="N391" s="6" t="b">
        <v>0</v>
      </c>
      <c r="O391" s="6" t="b">
        <v>0</v>
      </c>
      <c r="P391" s="6" t="b">
        <v>0</v>
      </c>
      <c r="Q391" s="6" t="s">
        <v>2346</v>
      </c>
    </row>
    <row r="392" spans="1:17" x14ac:dyDescent="0.2">
      <c r="A392" s="2">
        <v>686</v>
      </c>
      <c r="B392" s="6" t="s">
        <v>2349</v>
      </c>
      <c r="C392" s="97" t="s">
        <v>5529</v>
      </c>
      <c r="D392" s="6" t="s">
        <v>2350</v>
      </c>
      <c r="E392" s="6" t="b">
        <v>0</v>
      </c>
      <c r="F392" s="6" t="b">
        <v>0</v>
      </c>
      <c r="G392" s="6" t="b">
        <v>0</v>
      </c>
      <c r="H392" s="6" t="b">
        <v>0</v>
      </c>
      <c r="I392" s="6" t="b">
        <v>0</v>
      </c>
      <c r="J392" s="6" t="b">
        <v>0</v>
      </c>
      <c r="K392" s="6" t="b">
        <v>0</v>
      </c>
      <c r="L392" s="6" t="b">
        <v>0</v>
      </c>
      <c r="M392" s="6" t="b">
        <v>0</v>
      </c>
      <c r="N392" s="6" t="b">
        <v>0</v>
      </c>
      <c r="O392" s="6" t="b">
        <v>0</v>
      </c>
      <c r="P392" s="6" t="b">
        <v>0</v>
      </c>
      <c r="Q392" s="6" t="s">
        <v>2351</v>
      </c>
    </row>
    <row r="393" spans="1:17" x14ac:dyDescent="0.2">
      <c r="A393" s="2">
        <v>687</v>
      </c>
      <c r="B393" s="6" t="s">
        <v>2352</v>
      </c>
      <c r="C393" s="97" t="s">
        <v>5529</v>
      </c>
      <c r="D393" s="6" t="s">
        <v>2353</v>
      </c>
      <c r="E393" s="6" t="b">
        <v>0</v>
      </c>
      <c r="F393" s="6" t="b">
        <v>0</v>
      </c>
      <c r="G393" s="6" t="b">
        <v>0</v>
      </c>
      <c r="H393" s="6" t="b">
        <v>0</v>
      </c>
      <c r="I393" s="6" t="b">
        <v>0</v>
      </c>
      <c r="J393" s="6" t="b">
        <v>0</v>
      </c>
      <c r="K393" s="6" t="b">
        <v>0</v>
      </c>
      <c r="L393" s="6" t="b">
        <v>0</v>
      </c>
      <c r="M393" s="6" t="b">
        <v>0</v>
      </c>
      <c r="N393" s="6" t="b">
        <v>0</v>
      </c>
      <c r="O393" s="6" t="b">
        <v>0</v>
      </c>
      <c r="P393" s="6" t="b">
        <v>0</v>
      </c>
      <c r="Q393" s="6" t="s">
        <v>2354</v>
      </c>
    </row>
    <row r="394" spans="1:17" x14ac:dyDescent="0.2">
      <c r="A394" s="2">
        <v>688</v>
      </c>
      <c r="B394" s="6" t="s">
        <v>2355</v>
      </c>
      <c r="C394" s="97" t="s">
        <v>5529</v>
      </c>
      <c r="D394" s="6" t="s">
        <v>2356</v>
      </c>
      <c r="E394" s="6" t="b">
        <v>0</v>
      </c>
      <c r="F394" s="6" t="b">
        <v>0</v>
      </c>
      <c r="G394" s="6" t="b">
        <v>0</v>
      </c>
      <c r="H394" s="6" t="b">
        <v>0</v>
      </c>
      <c r="I394" s="6" t="b">
        <v>0</v>
      </c>
      <c r="J394" s="6" t="b">
        <v>0</v>
      </c>
      <c r="K394" s="6" t="b">
        <v>0</v>
      </c>
      <c r="L394" s="6" t="b">
        <v>0</v>
      </c>
      <c r="M394" s="6" t="b">
        <v>0</v>
      </c>
      <c r="N394" s="6" t="b">
        <v>0</v>
      </c>
      <c r="O394" s="6" t="b">
        <v>0</v>
      </c>
      <c r="P394" s="6" t="b">
        <v>0</v>
      </c>
      <c r="Q394" s="6" t="s">
        <v>2357</v>
      </c>
    </row>
    <row r="395" spans="1:17" x14ac:dyDescent="0.2">
      <c r="A395" s="2">
        <v>693</v>
      </c>
      <c r="B395" s="6" t="s">
        <v>2372</v>
      </c>
      <c r="C395" s="97" t="s">
        <v>5529</v>
      </c>
      <c r="D395" s="6" t="s">
        <v>2373</v>
      </c>
      <c r="E395" s="6" t="b">
        <v>0</v>
      </c>
      <c r="F395" s="6" t="b">
        <v>0</v>
      </c>
      <c r="G395" s="6" t="b">
        <v>1</v>
      </c>
      <c r="H395" s="6" t="b">
        <v>1</v>
      </c>
      <c r="I395" s="6" t="b">
        <v>0</v>
      </c>
      <c r="J395" s="6" t="b">
        <v>0</v>
      </c>
      <c r="K395" s="6" t="b">
        <v>0</v>
      </c>
      <c r="L395" s="6" t="b">
        <v>0</v>
      </c>
      <c r="M395" s="6" t="b">
        <v>0</v>
      </c>
      <c r="N395" s="6" t="b">
        <v>0</v>
      </c>
      <c r="O395" s="6" t="b">
        <v>0</v>
      </c>
      <c r="P395" s="6" t="b">
        <v>0</v>
      </c>
      <c r="Q395" s="6" t="s">
        <v>2374</v>
      </c>
    </row>
    <row r="396" spans="1:17" x14ac:dyDescent="0.2">
      <c r="A396" s="2">
        <v>694</v>
      </c>
      <c r="B396" s="6" t="s">
        <v>2375</v>
      </c>
      <c r="C396" s="97" t="s">
        <v>5529</v>
      </c>
      <c r="D396" s="6" t="s">
        <v>2376</v>
      </c>
      <c r="E396" s="6" t="b">
        <v>0</v>
      </c>
      <c r="F396" s="6" t="b">
        <v>0</v>
      </c>
      <c r="G396" s="6" t="b">
        <v>1</v>
      </c>
      <c r="H396" s="6" t="b">
        <v>0</v>
      </c>
      <c r="I396" s="6" t="b">
        <v>0</v>
      </c>
      <c r="J396" s="6" t="b">
        <v>0</v>
      </c>
      <c r="K396" s="6" t="b">
        <v>0</v>
      </c>
      <c r="L396" s="6" t="b">
        <v>0</v>
      </c>
      <c r="M396" s="6" t="b">
        <v>0</v>
      </c>
      <c r="N396" s="6" t="b">
        <v>0</v>
      </c>
      <c r="O396" s="6" t="b">
        <v>0</v>
      </c>
      <c r="P396" s="6" t="b">
        <v>0</v>
      </c>
      <c r="Q396" s="6" t="s">
        <v>2377</v>
      </c>
    </row>
    <row r="397" spans="1:17" x14ac:dyDescent="0.2">
      <c r="A397" s="2">
        <v>695</v>
      </c>
      <c r="B397" s="6" t="s">
        <v>2378</v>
      </c>
      <c r="C397" s="97" t="s">
        <v>5529</v>
      </c>
      <c r="D397" s="6" t="s">
        <v>2379</v>
      </c>
      <c r="E397" s="6" t="b">
        <v>1</v>
      </c>
      <c r="F397" s="6" t="b">
        <v>0</v>
      </c>
      <c r="G397" s="6" t="b">
        <v>0</v>
      </c>
      <c r="H397" s="6" t="b">
        <v>0</v>
      </c>
      <c r="I397" s="6" t="b">
        <v>0</v>
      </c>
      <c r="J397" s="6" t="b">
        <v>1</v>
      </c>
      <c r="K397" s="6" t="b">
        <v>0</v>
      </c>
      <c r="L397" s="6" t="b">
        <v>0</v>
      </c>
      <c r="M397" s="6" t="b">
        <v>0</v>
      </c>
      <c r="N397" s="6" t="b">
        <v>1</v>
      </c>
      <c r="O397" s="6" t="b">
        <v>0</v>
      </c>
      <c r="P397" s="6" t="b">
        <v>0</v>
      </c>
      <c r="Q397" s="6" t="s">
        <v>2380</v>
      </c>
    </row>
    <row r="398" spans="1:17" x14ac:dyDescent="0.2">
      <c r="A398" s="2">
        <v>696</v>
      </c>
      <c r="B398" s="6" t="s">
        <v>2381</v>
      </c>
      <c r="C398" s="97" t="s">
        <v>5529</v>
      </c>
      <c r="D398" s="6" t="s">
        <v>343</v>
      </c>
      <c r="E398" s="6" t="b">
        <v>0</v>
      </c>
      <c r="F398" s="6" t="b">
        <v>0</v>
      </c>
      <c r="G398" s="6" t="b">
        <v>0</v>
      </c>
      <c r="H398" s="6" t="b">
        <v>0</v>
      </c>
      <c r="I398" s="6" t="b">
        <v>0</v>
      </c>
      <c r="J398" s="6" t="b">
        <v>0</v>
      </c>
      <c r="K398" s="6" t="b">
        <v>0</v>
      </c>
      <c r="L398" s="6" t="b">
        <v>0</v>
      </c>
      <c r="M398" s="6" t="b">
        <v>0</v>
      </c>
      <c r="N398" s="6" t="b">
        <v>0</v>
      </c>
      <c r="O398" s="6" t="b">
        <v>0</v>
      </c>
      <c r="P398" s="6" t="b">
        <v>0</v>
      </c>
      <c r="Q398" s="6" t="s">
        <v>2382</v>
      </c>
    </row>
    <row r="399" spans="1:17" x14ac:dyDescent="0.2">
      <c r="A399" s="2">
        <v>697</v>
      </c>
      <c r="B399" s="6" t="s">
        <v>2383</v>
      </c>
      <c r="C399" s="97" t="s">
        <v>5529</v>
      </c>
      <c r="D399" s="6" t="s">
        <v>2384</v>
      </c>
      <c r="E399" s="6" t="b">
        <v>0</v>
      </c>
      <c r="F399" s="6" t="b">
        <v>0</v>
      </c>
      <c r="G399" s="6" t="b">
        <v>0</v>
      </c>
      <c r="H399" s="6" t="b">
        <v>0</v>
      </c>
      <c r="I399" s="6" t="b">
        <v>0</v>
      </c>
      <c r="J399" s="6" t="b">
        <v>0</v>
      </c>
      <c r="K399" s="6" t="b">
        <v>0</v>
      </c>
      <c r="L399" s="6" t="b">
        <v>0</v>
      </c>
      <c r="M399" s="6" t="b">
        <v>0</v>
      </c>
      <c r="N399" s="6" t="b">
        <v>0</v>
      </c>
      <c r="O399" s="6" t="b">
        <v>0</v>
      </c>
      <c r="P399" s="6" t="b">
        <v>0</v>
      </c>
      <c r="Q399" s="6" t="s">
        <v>2385</v>
      </c>
    </row>
    <row r="400" spans="1:17" x14ac:dyDescent="0.2">
      <c r="A400" s="2">
        <v>698</v>
      </c>
      <c r="B400" s="6" t="s">
        <v>2386</v>
      </c>
      <c r="C400" s="97" t="s">
        <v>5529</v>
      </c>
      <c r="D400" s="6" t="s">
        <v>2387</v>
      </c>
      <c r="E400" s="6" t="b">
        <v>1</v>
      </c>
      <c r="F400" s="6" t="b">
        <v>0</v>
      </c>
      <c r="G400" s="6" t="b">
        <v>0</v>
      </c>
      <c r="H400" s="6" t="b">
        <v>0</v>
      </c>
      <c r="I400" s="6" t="b">
        <v>0</v>
      </c>
      <c r="J400" s="6" t="b">
        <v>0</v>
      </c>
      <c r="K400" s="6" t="b">
        <v>0</v>
      </c>
      <c r="L400" s="6" t="b">
        <v>1</v>
      </c>
      <c r="M400" s="6" t="b">
        <v>0</v>
      </c>
      <c r="N400" s="6" t="b">
        <v>0</v>
      </c>
      <c r="O400" s="6" t="b">
        <v>1</v>
      </c>
      <c r="P400" s="6" t="b">
        <v>0</v>
      </c>
      <c r="Q400" s="6" t="s">
        <v>2388</v>
      </c>
    </row>
    <row r="401" spans="1:17" x14ac:dyDescent="0.2">
      <c r="A401" s="2">
        <v>699</v>
      </c>
      <c r="B401" s="6" t="s">
        <v>2389</v>
      </c>
      <c r="C401" s="97" t="s">
        <v>5529</v>
      </c>
      <c r="D401" s="6" t="s">
        <v>2390</v>
      </c>
      <c r="E401" s="6" t="b">
        <v>0</v>
      </c>
      <c r="F401" s="6" t="b">
        <v>0</v>
      </c>
      <c r="G401" s="6" t="b">
        <v>0</v>
      </c>
      <c r="H401" s="6" t="b">
        <v>0</v>
      </c>
      <c r="I401" s="6" t="b">
        <v>0</v>
      </c>
      <c r="J401" s="6" t="b">
        <v>0</v>
      </c>
      <c r="K401" s="6" t="b">
        <v>0</v>
      </c>
      <c r="L401" s="6" t="b">
        <v>0</v>
      </c>
      <c r="M401" s="6" t="b">
        <v>0</v>
      </c>
      <c r="N401" s="6" t="b">
        <v>0</v>
      </c>
      <c r="O401" s="6" t="b">
        <v>0</v>
      </c>
      <c r="P401" s="6" t="b">
        <v>0</v>
      </c>
      <c r="Q401" s="6" t="s">
        <v>2391</v>
      </c>
    </row>
    <row r="402" spans="1:17" x14ac:dyDescent="0.2">
      <c r="A402" s="2">
        <v>701</v>
      </c>
      <c r="B402" s="6" t="s">
        <v>2397</v>
      </c>
      <c r="C402" s="97" t="s">
        <v>5529</v>
      </c>
      <c r="D402" s="6" t="s">
        <v>2398</v>
      </c>
      <c r="E402" s="6" t="b">
        <v>0</v>
      </c>
      <c r="F402" s="6" t="b">
        <v>0</v>
      </c>
      <c r="G402" s="6" t="b">
        <v>0</v>
      </c>
      <c r="H402" s="6" t="b">
        <v>0</v>
      </c>
      <c r="I402" s="6" t="b">
        <v>0</v>
      </c>
      <c r="J402" s="6" t="b">
        <v>0</v>
      </c>
      <c r="K402" s="6" t="b">
        <v>0</v>
      </c>
      <c r="L402" s="6" t="b">
        <v>0</v>
      </c>
      <c r="M402" s="6" t="b">
        <v>0</v>
      </c>
      <c r="N402" s="6" t="b">
        <v>0</v>
      </c>
      <c r="O402" s="6" t="b">
        <v>0</v>
      </c>
      <c r="P402" s="6" t="b">
        <v>0</v>
      </c>
      <c r="Q402" s="6" t="s">
        <v>2399</v>
      </c>
    </row>
    <row r="403" spans="1:17" x14ac:dyDescent="0.2">
      <c r="A403" s="2">
        <v>702</v>
      </c>
      <c r="B403" s="6" t="s">
        <v>2400</v>
      </c>
      <c r="C403" s="97" t="s">
        <v>5529</v>
      </c>
      <c r="D403" s="6" t="s">
        <v>2401</v>
      </c>
      <c r="E403" s="6" t="b">
        <v>0</v>
      </c>
      <c r="F403" s="6" t="b">
        <v>0</v>
      </c>
      <c r="G403" s="6" t="b">
        <v>0</v>
      </c>
      <c r="H403" s="6" t="b">
        <v>0</v>
      </c>
      <c r="I403" s="6" t="b">
        <v>0</v>
      </c>
      <c r="J403" s="6" t="b">
        <v>0</v>
      </c>
      <c r="K403" s="6" t="b">
        <v>0</v>
      </c>
      <c r="L403" s="6" t="b">
        <v>0</v>
      </c>
      <c r="M403" s="6" t="b">
        <v>0</v>
      </c>
      <c r="N403" s="6" t="b">
        <v>0</v>
      </c>
      <c r="O403" s="6" t="b">
        <v>0</v>
      </c>
      <c r="P403" s="6" t="b">
        <v>0</v>
      </c>
      <c r="Q403" s="6" t="s">
        <v>2402</v>
      </c>
    </row>
    <row r="404" spans="1:17" x14ac:dyDescent="0.2">
      <c r="A404" s="2">
        <v>703</v>
      </c>
      <c r="B404" s="6" t="s">
        <v>2403</v>
      </c>
      <c r="C404" s="97" t="s">
        <v>5529</v>
      </c>
      <c r="D404" s="6" t="s">
        <v>2404</v>
      </c>
      <c r="E404" s="6" t="b">
        <v>0</v>
      </c>
      <c r="F404" s="6" t="b">
        <v>0</v>
      </c>
      <c r="G404" s="6" t="b">
        <v>0</v>
      </c>
      <c r="H404" s="6" t="b">
        <v>0</v>
      </c>
      <c r="I404" s="6" t="b">
        <v>0</v>
      </c>
      <c r="J404" s="6" t="b">
        <v>0</v>
      </c>
      <c r="K404" s="6" t="b">
        <v>0</v>
      </c>
      <c r="L404" s="6" t="b">
        <v>0</v>
      </c>
      <c r="M404" s="6" t="b">
        <v>0</v>
      </c>
      <c r="N404" s="6" t="b">
        <v>0</v>
      </c>
      <c r="O404" s="6" t="b">
        <v>0</v>
      </c>
      <c r="P404" s="6" t="b">
        <v>0</v>
      </c>
      <c r="Q404" s="6" t="s">
        <v>2405</v>
      </c>
    </row>
    <row r="405" spans="1:17" x14ac:dyDescent="0.2">
      <c r="A405" s="2">
        <v>704</v>
      </c>
      <c r="B405" s="6" t="s">
        <v>2408</v>
      </c>
      <c r="C405" s="97" t="s">
        <v>5529</v>
      </c>
      <c r="D405" s="6" t="s">
        <v>2409</v>
      </c>
      <c r="E405" s="6" t="b">
        <v>0</v>
      </c>
      <c r="F405" s="6" t="b">
        <v>0</v>
      </c>
      <c r="G405" s="6" t="b">
        <v>0</v>
      </c>
      <c r="H405" s="6" t="b">
        <v>0</v>
      </c>
      <c r="I405" s="6" t="b">
        <v>0</v>
      </c>
      <c r="J405" s="6" t="b">
        <v>0</v>
      </c>
      <c r="K405" s="6" t="b">
        <v>0</v>
      </c>
      <c r="L405" s="6" t="b">
        <v>0</v>
      </c>
      <c r="M405" s="6" t="b">
        <v>0</v>
      </c>
      <c r="N405" s="6" t="b">
        <v>0</v>
      </c>
      <c r="O405" s="6" t="b">
        <v>0</v>
      </c>
      <c r="P405" s="6" t="b">
        <v>0</v>
      </c>
      <c r="Q405" s="6" t="s">
        <v>2410</v>
      </c>
    </row>
    <row r="406" spans="1:17" x14ac:dyDescent="0.2">
      <c r="A406" s="2">
        <v>705</v>
      </c>
      <c r="B406" s="6" t="s">
        <v>2412</v>
      </c>
      <c r="C406" s="97" t="s">
        <v>5529</v>
      </c>
      <c r="D406" s="6" t="s">
        <v>2413</v>
      </c>
      <c r="E406" s="6" t="b">
        <v>0</v>
      </c>
      <c r="F406" s="6" t="b">
        <v>0</v>
      </c>
      <c r="G406" s="6" t="b">
        <v>1</v>
      </c>
      <c r="H406" s="6" t="b">
        <v>0</v>
      </c>
      <c r="I406" s="6" t="b">
        <v>0</v>
      </c>
      <c r="J406" s="6" t="b">
        <v>0</v>
      </c>
      <c r="K406" s="6" t="b">
        <v>0</v>
      </c>
      <c r="L406" s="6" t="b">
        <v>0</v>
      </c>
      <c r="M406" s="6" t="b">
        <v>0</v>
      </c>
      <c r="N406" s="6" t="b">
        <v>0</v>
      </c>
      <c r="O406" s="6" t="b">
        <v>1</v>
      </c>
      <c r="P406" s="6" t="b">
        <v>0</v>
      </c>
      <c r="Q406" s="6" t="s">
        <v>2414</v>
      </c>
    </row>
    <row r="407" spans="1:17" x14ac:dyDescent="0.2">
      <c r="A407" s="2">
        <v>706</v>
      </c>
      <c r="B407" s="6" t="s">
        <v>2415</v>
      </c>
      <c r="C407" s="97" t="s">
        <v>5529</v>
      </c>
      <c r="D407" s="6" t="s">
        <v>2416</v>
      </c>
      <c r="E407" s="6" t="b">
        <v>1</v>
      </c>
      <c r="F407" s="6" t="b">
        <v>0</v>
      </c>
      <c r="G407" s="6" t="b">
        <v>1</v>
      </c>
      <c r="H407" s="6" t="b">
        <v>0</v>
      </c>
      <c r="I407" s="6" t="b">
        <v>1</v>
      </c>
      <c r="J407" s="6" t="b">
        <v>1</v>
      </c>
      <c r="K407" s="6" t="b">
        <v>0</v>
      </c>
      <c r="L407" s="6" t="b">
        <v>1</v>
      </c>
      <c r="M407" s="6" t="b">
        <v>1</v>
      </c>
      <c r="N407" s="6" t="b">
        <v>0</v>
      </c>
      <c r="O407" s="6" t="b">
        <v>1</v>
      </c>
      <c r="P407" s="6" t="b">
        <v>1</v>
      </c>
      <c r="Q407" s="6" t="s">
        <v>2417</v>
      </c>
    </row>
    <row r="408" spans="1:17" x14ac:dyDescent="0.2">
      <c r="A408" s="2">
        <v>707</v>
      </c>
      <c r="B408" s="6" t="s">
        <v>2418</v>
      </c>
      <c r="C408" s="97" t="s">
        <v>5529</v>
      </c>
      <c r="D408" s="6" t="s">
        <v>2419</v>
      </c>
      <c r="E408" s="6" t="b">
        <v>0</v>
      </c>
      <c r="F408" s="6" t="b">
        <v>0</v>
      </c>
      <c r="G408" s="6" t="b">
        <v>0</v>
      </c>
      <c r="H408" s="6" t="b">
        <v>0</v>
      </c>
      <c r="I408" s="6" t="b">
        <v>0</v>
      </c>
      <c r="J408" s="6" t="b">
        <v>0</v>
      </c>
      <c r="K408" s="6" t="b">
        <v>0</v>
      </c>
      <c r="L408" s="6" t="b">
        <v>0</v>
      </c>
      <c r="M408" s="6" t="b">
        <v>0</v>
      </c>
      <c r="N408" s="6" t="b">
        <v>0</v>
      </c>
      <c r="O408" s="6" t="b">
        <v>0</v>
      </c>
      <c r="P408" s="6" t="b">
        <v>0</v>
      </c>
      <c r="Q408" s="6" t="s">
        <v>2420</v>
      </c>
    </row>
    <row r="409" spans="1:17" x14ac:dyDescent="0.2">
      <c r="A409" s="2">
        <v>708</v>
      </c>
      <c r="B409" s="6" t="s">
        <v>2421</v>
      </c>
      <c r="C409" s="97" t="s">
        <v>5529</v>
      </c>
      <c r="D409" s="6" t="s">
        <v>2422</v>
      </c>
      <c r="E409" s="6" t="b">
        <v>0</v>
      </c>
      <c r="F409" s="6" t="b">
        <v>0</v>
      </c>
      <c r="G409" s="6" t="b">
        <v>0</v>
      </c>
      <c r="H409" s="6" t="b">
        <v>0</v>
      </c>
      <c r="I409" s="6" t="b">
        <v>0</v>
      </c>
      <c r="J409" s="6" t="b">
        <v>0</v>
      </c>
      <c r="K409" s="6" t="b">
        <v>0</v>
      </c>
      <c r="L409" s="6" t="b">
        <v>0</v>
      </c>
      <c r="M409" s="6" t="b">
        <v>0</v>
      </c>
      <c r="N409" s="6" t="b">
        <v>0</v>
      </c>
      <c r="O409" s="6" t="b">
        <v>0</v>
      </c>
      <c r="P409" s="6" t="b">
        <v>0</v>
      </c>
      <c r="Q409" s="6" t="s">
        <v>2423</v>
      </c>
    </row>
    <row r="410" spans="1:17" x14ac:dyDescent="0.2">
      <c r="A410" s="2">
        <v>713</v>
      </c>
      <c r="B410" s="6" t="s">
        <v>2432</v>
      </c>
      <c r="C410" s="97" t="s">
        <v>5529</v>
      </c>
      <c r="D410" s="6" t="s">
        <v>2433</v>
      </c>
      <c r="E410" s="6" t="b">
        <v>0</v>
      </c>
      <c r="F410" s="6" t="b">
        <v>0</v>
      </c>
      <c r="G410" s="6" t="b">
        <v>0</v>
      </c>
      <c r="H410" s="6" t="b">
        <v>0</v>
      </c>
      <c r="I410" s="6" t="b">
        <v>0</v>
      </c>
      <c r="J410" s="6" t="b">
        <v>1</v>
      </c>
      <c r="K410" s="6" t="b">
        <v>0</v>
      </c>
      <c r="L410" s="6" t="b">
        <v>0</v>
      </c>
      <c r="M410" s="6" t="b">
        <v>0</v>
      </c>
      <c r="N410" s="6" t="b">
        <v>0</v>
      </c>
      <c r="O410" s="6" t="b">
        <v>0</v>
      </c>
      <c r="P410" s="6" t="b">
        <v>0</v>
      </c>
      <c r="Q410" s="6" t="s">
        <v>2434</v>
      </c>
    </row>
    <row r="411" spans="1:17" x14ac:dyDescent="0.2">
      <c r="A411" s="2">
        <v>715</v>
      </c>
      <c r="B411" s="6" t="s">
        <v>2441</v>
      </c>
      <c r="C411" s="97" t="s">
        <v>5529</v>
      </c>
      <c r="D411" s="6" t="s">
        <v>2442</v>
      </c>
      <c r="E411" s="6" t="b">
        <v>0</v>
      </c>
      <c r="F411" s="6" t="b">
        <v>0</v>
      </c>
      <c r="G411" s="6" t="b">
        <v>1</v>
      </c>
      <c r="H411" s="6" t="b">
        <v>0</v>
      </c>
      <c r="I411" s="6" t="b">
        <v>0</v>
      </c>
      <c r="J411" s="6" t="b">
        <v>0</v>
      </c>
      <c r="K411" s="6" t="b">
        <v>0</v>
      </c>
      <c r="L411" s="6" t="b">
        <v>0</v>
      </c>
      <c r="M411" s="6" t="b">
        <v>0</v>
      </c>
      <c r="N411" s="6" t="b">
        <v>0</v>
      </c>
      <c r="O411" s="6" t="b">
        <v>0</v>
      </c>
      <c r="P411" s="6" t="b">
        <v>0</v>
      </c>
      <c r="Q411" s="6" t="s">
        <v>2443</v>
      </c>
    </row>
    <row r="412" spans="1:17" x14ac:dyDescent="0.2">
      <c r="A412" s="2">
        <v>718</v>
      </c>
      <c r="B412" s="6" t="s">
        <v>2451</v>
      </c>
      <c r="C412" s="97" t="s">
        <v>5529</v>
      </c>
      <c r="D412" s="6" t="s">
        <v>2452</v>
      </c>
      <c r="E412" s="6" t="b">
        <v>0</v>
      </c>
      <c r="F412" s="6" t="b">
        <v>0</v>
      </c>
      <c r="G412" s="6" t="b">
        <v>0</v>
      </c>
      <c r="H412" s="6" t="b">
        <v>0</v>
      </c>
      <c r="I412" s="6" t="b">
        <v>0</v>
      </c>
      <c r="J412" s="6" t="b">
        <v>0</v>
      </c>
      <c r="K412" s="6" t="b">
        <v>0</v>
      </c>
      <c r="L412" s="6" t="b">
        <v>0</v>
      </c>
      <c r="M412" s="6" t="b">
        <v>0</v>
      </c>
      <c r="N412" s="6" t="b">
        <v>0</v>
      </c>
      <c r="O412" s="6" t="b">
        <v>0</v>
      </c>
      <c r="P412" s="6" t="b">
        <v>0</v>
      </c>
      <c r="Q412" s="6" t="s">
        <v>2453</v>
      </c>
    </row>
    <row r="413" spans="1:17" x14ac:dyDescent="0.2">
      <c r="A413" s="2">
        <v>719</v>
      </c>
      <c r="B413" s="6" t="s">
        <v>2454</v>
      </c>
      <c r="C413" s="97" t="s">
        <v>5529</v>
      </c>
      <c r="D413" s="6" t="s">
        <v>2455</v>
      </c>
      <c r="E413" s="6" t="b">
        <v>0</v>
      </c>
      <c r="F413" s="6" t="b">
        <v>0</v>
      </c>
      <c r="G413" s="6" t="b">
        <v>0</v>
      </c>
      <c r="H413" s="6" t="b">
        <v>0</v>
      </c>
      <c r="I413" s="6" t="b">
        <v>0</v>
      </c>
      <c r="J413" s="6" t="b">
        <v>0</v>
      </c>
      <c r="K413" s="6" t="b">
        <v>0</v>
      </c>
      <c r="L413" s="6" t="b">
        <v>0</v>
      </c>
      <c r="M413" s="6" t="b">
        <v>0</v>
      </c>
      <c r="N413" s="6" t="b">
        <v>0</v>
      </c>
      <c r="O413" s="6" t="b">
        <v>0</v>
      </c>
      <c r="P413" s="6" t="b">
        <v>0</v>
      </c>
      <c r="Q413" s="6" t="s">
        <v>2456</v>
      </c>
    </row>
    <row r="414" spans="1:17" x14ac:dyDescent="0.2">
      <c r="A414" s="2">
        <v>720</v>
      </c>
      <c r="B414" s="6" t="s">
        <v>2457</v>
      </c>
      <c r="C414" s="97" t="s">
        <v>5529</v>
      </c>
      <c r="D414" s="6" t="s">
        <v>2458</v>
      </c>
      <c r="E414" s="6" t="b">
        <v>0</v>
      </c>
      <c r="F414" s="6" t="b">
        <v>0</v>
      </c>
      <c r="G414" s="6" t="b">
        <v>0</v>
      </c>
      <c r="H414" s="6" t="b">
        <v>0</v>
      </c>
      <c r="I414" s="6" t="b">
        <v>0</v>
      </c>
      <c r="J414" s="6" t="b">
        <v>0</v>
      </c>
      <c r="K414" s="6" t="b">
        <v>0</v>
      </c>
      <c r="L414" s="6" t="b">
        <v>0</v>
      </c>
      <c r="M414" s="6" t="b">
        <v>0</v>
      </c>
      <c r="N414" s="6" t="b">
        <v>0</v>
      </c>
      <c r="O414" s="6" t="b">
        <v>0</v>
      </c>
      <c r="P414" s="6" t="b">
        <v>0</v>
      </c>
      <c r="Q414" s="6" t="s">
        <v>2459</v>
      </c>
    </row>
    <row r="415" spans="1:17" x14ac:dyDescent="0.2">
      <c r="A415" s="2">
        <v>722</v>
      </c>
      <c r="B415" s="6" t="s">
        <v>2465</v>
      </c>
      <c r="C415" s="97" t="s">
        <v>5529</v>
      </c>
      <c r="D415" s="6" t="s">
        <v>2466</v>
      </c>
      <c r="E415" s="6" t="b">
        <v>0</v>
      </c>
      <c r="F415" s="6" t="b">
        <v>0</v>
      </c>
      <c r="G415" s="6" t="b">
        <v>0</v>
      </c>
      <c r="H415" s="6" t="b">
        <v>0</v>
      </c>
      <c r="I415" s="6" t="b">
        <v>0</v>
      </c>
      <c r="J415" s="6" t="b">
        <v>0</v>
      </c>
      <c r="K415" s="6" t="b">
        <v>0</v>
      </c>
      <c r="L415" s="6" t="b">
        <v>0</v>
      </c>
      <c r="M415" s="6" t="b">
        <v>0</v>
      </c>
      <c r="N415" s="6" t="b">
        <v>0</v>
      </c>
      <c r="O415" s="6" t="b">
        <v>0</v>
      </c>
      <c r="P415" s="6" t="b">
        <v>0</v>
      </c>
      <c r="Q415" s="6" t="s">
        <v>2467</v>
      </c>
    </row>
    <row r="416" spans="1:17" x14ac:dyDescent="0.2">
      <c r="A416" s="2">
        <v>726</v>
      </c>
      <c r="B416" s="6" t="s">
        <v>2476</v>
      </c>
      <c r="C416" s="97" t="s">
        <v>5529</v>
      </c>
      <c r="D416" s="6" t="s">
        <v>2477</v>
      </c>
      <c r="E416" s="6" t="b">
        <v>0</v>
      </c>
      <c r="F416" s="6" t="b">
        <v>0</v>
      </c>
      <c r="G416" s="6" t="b">
        <v>0</v>
      </c>
      <c r="H416" s="6" t="b">
        <v>0</v>
      </c>
      <c r="I416" s="6" t="b">
        <v>0</v>
      </c>
      <c r="J416" s="6" t="b">
        <v>0</v>
      </c>
      <c r="K416" s="6" t="b">
        <v>0</v>
      </c>
      <c r="L416" s="6" t="b">
        <v>0</v>
      </c>
      <c r="M416" s="6" t="b">
        <v>0</v>
      </c>
      <c r="N416" s="6" t="b">
        <v>0</v>
      </c>
      <c r="O416" s="6" t="b">
        <v>0</v>
      </c>
      <c r="P416" s="6" t="b">
        <v>0</v>
      </c>
      <c r="Q416" s="6" t="s">
        <v>2478</v>
      </c>
    </row>
    <row r="417" spans="1:17" x14ac:dyDescent="0.2">
      <c r="A417" s="2">
        <v>731</v>
      </c>
      <c r="B417" s="6" t="s">
        <v>2494</v>
      </c>
      <c r="C417" s="97" t="s">
        <v>5529</v>
      </c>
      <c r="D417" s="6" t="s">
        <v>2495</v>
      </c>
      <c r="E417" s="6" t="b">
        <v>0</v>
      </c>
      <c r="F417" s="6" t="b">
        <v>0</v>
      </c>
      <c r="G417" s="6" t="b">
        <v>0</v>
      </c>
      <c r="H417" s="6" t="b">
        <v>1</v>
      </c>
      <c r="I417" s="6" t="b">
        <v>1</v>
      </c>
      <c r="J417" s="6" t="b">
        <v>0</v>
      </c>
      <c r="K417" s="6" t="b">
        <v>0</v>
      </c>
      <c r="L417" s="6" t="b">
        <v>0</v>
      </c>
      <c r="M417" s="6" t="b">
        <v>0</v>
      </c>
      <c r="N417" s="6" t="b">
        <v>0</v>
      </c>
      <c r="O417" s="6" t="b">
        <v>0</v>
      </c>
      <c r="P417" s="6" t="b">
        <v>0</v>
      </c>
      <c r="Q417" s="6" t="s">
        <v>2496</v>
      </c>
    </row>
    <row r="418" spans="1:17" x14ac:dyDescent="0.2">
      <c r="A418" s="2">
        <v>732</v>
      </c>
      <c r="B418" s="6" t="s">
        <v>2498</v>
      </c>
      <c r="C418" s="97" t="s">
        <v>5529</v>
      </c>
      <c r="D418" s="6" t="s">
        <v>2499</v>
      </c>
      <c r="E418" s="6" t="b">
        <v>0</v>
      </c>
      <c r="F418" s="6" t="b">
        <v>0</v>
      </c>
      <c r="G418" s="6" t="b">
        <v>1</v>
      </c>
      <c r="H418" s="6" t="b">
        <v>0</v>
      </c>
      <c r="I418" s="6" t="b">
        <v>1</v>
      </c>
      <c r="J418" s="6" t="b">
        <v>0</v>
      </c>
      <c r="K418" s="6" t="b">
        <v>0</v>
      </c>
      <c r="L418" s="6" t="b">
        <v>0</v>
      </c>
      <c r="M418" s="6" t="b">
        <v>0</v>
      </c>
      <c r="N418" s="6" t="b">
        <v>0</v>
      </c>
      <c r="O418" s="6" t="b">
        <v>0</v>
      </c>
      <c r="P418" s="6" t="b">
        <v>0</v>
      </c>
      <c r="Q418" s="6" t="s">
        <v>2500</v>
      </c>
    </row>
    <row r="419" spans="1:17" x14ac:dyDescent="0.2">
      <c r="A419" s="2">
        <v>737</v>
      </c>
      <c r="B419" s="6" t="s">
        <v>2514</v>
      </c>
      <c r="C419" s="97" t="s">
        <v>5529</v>
      </c>
      <c r="D419" s="6" t="s">
        <v>2515</v>
      </c>
      <c r="E419" s="6" t="b">
        <v>0</v>
      </c>
      <c r="F419" s="6" t="b">
        <v>0</v>
      </c>
      <c r="G419" s="6" t="b">
        <v>0</v>
      </c>
      <c r="H419" s="6" t="b">
        <v>0</v>
      </c>
      <c r="I419" s="6" t="b">
        <v>0</v>
      </c>
      <c r="J419" s="6" t="b">
        <v>0</v>
      </c>
      <c r="K419" s="6" t="b">
        <v>0</v>
      </c>
      <c r="L419" s="6" t="b">
        <v>0</v>
      </c>
      <c r="M419" s="6" t="b">
        <v>0</v>
      </c>
      <c r="N419" s="6" t="b">
        <v>0</v>
      </c>
      <c r="O419" s="6" t="b">
        <v>0</v>
      </c>
      <c r="P419" s="6" t="b">
        <v>0</v>
      </c>
      <c r="Q419" s="6" t="s">
        <v>2516</v>
      </c>
    </row>
    <row r="420" spans="1:17" x14ac:dyDescent="0.2">
      <c r="A420" s="2">
        <v>738</v>
      </c>
      <c r="B420" s="6" t="s">
        <v>2517</v>
      </c>
      <c r="C420" s="97" t="s">
        <v>5529</v>
      </c>
      <c r="D420" s="6" t="s">
        <v>2518</v>
      </c>
      <c r="E420" s="6" t="b">
        <v>0</v>
      </c>
      <c r="F420" s="6" t="b">
        <v>0</v>
      </c>
      <c r="G420" s="6" t="b">
        <v>0</v>
      </c>
      <c r="H420" s="6" t="b">
        <v>0</v>
      </c>
      <c r="I420" s="6" t="b">
        <v>0</v>
      </c>
      <c r="J420" s="6" t="b">
        <v>0</v>
      </c>
      <c r="K420" s="6" t="b">
        <v>0</v>
      </c>
      <c r="L420" s="6" t="b">
        <v>0</v>
      </c>
      <c r="M420" s="6" t="b">
        <v>0</v>
      </c>
      <c r="N420" s="6" t="b">
        <v>0</v>
      </c>
      <c r="O420" s="6" t="b">
        <v>1</v>
      </c>
      <c r="P420" s="6" t="b">
        <v>0</v>
      </c>
      <c r="Q420" s="6" t="s">
        <v>2519</v>
      </c>
    </row>
    <row r="421" spans="1:17" x14ac:dyDescent="0.2">
      <c r="A421" s="2">
        <v>741</v>
      </c>
      <c r="B421" s="6" t="s">
        <v>2524</v>
      </c>
      <c r="C421" s="97" t="s">
        <v>5529</v>
      </c>
      <c r="D421" s="6" t="s">
        <v>2525</v>
      </c>
      <c r="E421" s="6" t="b">
        <v>0</v>
      </c>
      <c r="F421" s="6" t="b">
        <v>0</v>
      </c>
      <c r="G421" s="6" t="b">
        <v>1</v>
      </c>
      <c r="H421" s="6" t="b">
        <v>0</v>
      </c>
      <c r="I421" s="6" t="b">
        <v>0</v>
      </c>
      <c r="J421" s="6" t="b">
        <v>0</v>
      </c>
      <c r="K421" s="6" t="b">
        <v>0</v>
      </c>
      <c r="L421" s="6" t="b">
        <v>0</v>
      </c>
      <c r="M421" s="6" t="b">
        <v>0</v>
      </c>
      <c r="N421" s="6" t="b">
        <v>0</v>
      </c>
      <c r="O421" s="6" t="b">
        <v>0</v>
      </c>
      <c r="P421" s="6" t="b">
        <v>0</v>
      </c>
      <c r="Q421" s="6" t="s">
        <v>2526</v>
      </c>
    </row>
    <row r="422" spans="1:17" x14ac:dyDescent="0.2">
      <c r="A422" s="2">
        <v>742</v>
      </c>
      <c r="B422" s="6" t="s">
        <v>2529</v>
      </c>
      <c r="C422" s="97" t="s">
        <v>5529</v>
      </c>
      <c r="D422" s="6" t="s">
        <v>2530</v>
      </c>
      <c r="E422" s="6" t="b">
        <v>0</v>
      </c>
      <c r="F422" s="6" t="b">
        <v>0</v>
      </c>
      <c r="G422" s="6" t="b">
        <v>0</v>
      </c>
      <c r="H422" s="6" t="b">
        <v>0</v>
      </c>
      <c r="I422" s="6" t="b">
        <v>0</v>
      </c>
      <c r="J422" s="6" t="b">
        <v>0</v>
      </c>
      <c r="K422" s="6" t="b">
        <v>0</v>
      </c>
      <c r="L422" s="6" t="b">
        <v>0</v>
      </c>
      <c r="M422" s="6" t="b">
        <v>0</v>
      </c>
      <c r="N422" s="6" t="b">
        <v>0</v>
      </c>
      <c r="O422" s="6" t="b">
        <v>0</v>
      </c>
      <c r="P422" s="6" t="b">
        <v>0</v>
      </c>
      <c r="Q422" s="6" t="s">
        <v>2531</v>
      </c>
    </row>
    <row r="423" spans="1:17" x14ac:dyDescent="0.2">
      <c r="A423" s="2">
        <v>743</v>
      </c>
      <c r="B423" s="6" t="s">
        <v>2532</v>
      </c>
      <c r="C423" s="97" t="s">
        <v>5529</v>
      </c>
      <c r="D423" s="6" t="s">
        <v>2533</v>
      </c>
      <c r="E423" s="6" t="b">
        <v>0</v>
      </c>
      <c r="F423" s="6" t="b">
        <v>0</v>
      </c>
      <c r="G423" s="6" t="b">
        <v>0</v>
      </c>
      <c r="H423" s="6" t="b">
        <v>0</v>
      </c>
      <c r="I423" s="6" t="b">
        <v>0</v>
      </c>
      <c r="J423" s="6" t="b">
        <v>0</v>
      </c>
      <c r="K423" s="6" t="b">
        <v>0</v>
      </c>
      <c r="L423" s="6" t="b">
        <v>0</v>
      </c>
      <c r="M423" s="6" t="b">
        <v>0</v>
      </c>
      <c r="N423" s="6" t="b">
        <v>0</v>
      </c>
      <c r="O423" s="6" t="b">
        <v>0</v>
      </c>
      <c r="P423" s="6" t="b">
        <v>0</v>
      </c>
      <c r="Q423" s="6" t="s">
        <v>2534</v>
      </c>
    </row>
    <row r="424" spans="1:17" x14ac:dyDescent="0.2">
      <c r="A424" s="2">
        <v>746</v>
      </c>
      <c r="B424" s="6" t="s">
        <v>2539</v>
      </c>
      <c r="C424" s="97" t="s">
        <v>5529</v>
      </c>
      <c r="D424" s="6" t="s">
        <v>2540</v>
      </c>
      <c r="E424" s="6" t="b">
        <v>0</v>
      </c>
      <c r="F424" s="6" t="b">
        <v>0</v>
      </c>
      <c r="G424" s="6" t="b">
        <v>0</v>
      </c>
      <c r="H424" s="6" t="b">
        <v>0</v>
      </c>
      <c r="I424" s="6" t="b">
        <v>0</v>
      </c>
      <c r="J424" s="6" t="b">
        <v>0</v>
      </c>
      <c r="K424" s="6" t="b">
        <v>0</v>
      </c>
      <c r="L424" s="6" t="b">
        <v>0</v>
      </c>
      <c r="M424" s="6" t="b">
        <v>0</v>
      </c>
      <c r="N424" s="6" t="b">
        <v>0</v>
      </c>
      <c r="O424" s="6" t="b">
        <v>0</v>
      </c>
      <c r="P424" s="6" t="b">
        <v>0</v>
      </c>
      <c r="Q424" s="6" t="s">
        <v>2541</v>
      </c>
    </row>
    <row r="425" spans="1:17" x14ac:dyDescent="0.2">
      <c r="A425" s="2">
        <v>747</v>
      </c>
      <c r="B425" s="6" t="s">
        <v>2542</v>
      </c>
      <c r="C425" s="97" t="s">
        <v>5529</v>
      </c>
      <c r="D425" s="6" t="s">
        <v>60</v>
      </c>
      <c r="E425" s="6" t="b">
        <v>0</v>
      </c>
      <c r="F425" s="6" t="b">
        <v>0</v>
      </c>
      <c r="G425" s="6" t="b">
        <v>1</v>
      </c>
      <c r="H425" s="6" t="b">
        <v>0</v>
      </c>
      <c r="I425" s="6" t="b">
        <v>1</v>
      </c>
      <c r="J425" s="6" t="b">
        <v>0</v>
      </c>
      <c r="K425" s="6" t="b">
        <v>0</v>
      </c>
      <c r="L425" s="6" t="b">
        <v>0</v>
      </c>
      <c r="M425" s="6" t="b">
        <v>0</v>
      </c>
      <c r="N425" s="6" t="b">
        <v>0</v>
      </c>
      <c r="O425" s="6" t="b">
        <v>0</v>
      </c>
      <c r="P425" s="6" t="b">
        <v>0</v>
      </c>
      <c r="Q425" s="6" t="s">
        <v>2543</v>
      </c>
    </row>
    <row r="426" spans="1:17" x14ac:dyDescent="0.2">
      <c r="A426" s="2">
        <v>749</v>
      </c>
      <c r="B426" s="6" t="s">
        <v>2547</v>
      </c>
      <c r="C426" s="97" t="s">
        <v>5529</v>
      </c>
      <c r="D426" s="6" t="s">
        <v>2548</v>
      </c>
      <c r="E426" s="6" t="b">
        <v>0</v>
      </c>
      <c r="F426" s="6" t="b">
        <v>0</v>
      </c>
      <c r="G426" s="6" t="b">
        <v>0</v>
      </c>
      <c r="H426" s="6" t="b">
        <v>0</v>
      </c>
      <c r="I426" s="6" t="b">
        <v>0</v>
      </c>
      <c r="J426" s="6" t="b">
        <v>0</v>
      </c>
      <c r="K426" s="6" t="b">
        <v>0</v>
      </c>
      <c r="L426" s="6" t="b">
        <v>0</v>
      </c>
      <c r="M426" s="6" t="b">
        <v>0</v>
      </c>
      <c r="N426" s="6" t="b">
        <v>0</v>
      </c>
      <c r="O426" s="6" t="b">
        <v>0</v>
      </c>
      <c r="P426" s="6" t="b">
        <v>0</v>
      </c>
      <c r="Q426" s="6" t="s">
        <v>2549</v>
      </c>
    </row>
    <row r="427" spans="1:17" x14ac:dyDescent="0.2">
      <c r="A427" s="2">
        <v>750</v>
      </c>
      <c r="B427" s="6" t="s">
        <v>2550</v>
      </c>
      <c r="C427" s="97" t="s">
        <v>5529</v>
      </c>
      <c r="D427" s="6" t="s">
        <v>2551</v>
      </c>
      <c r="E427" s="6" t="b">
        <v>0</v>
      </c>
      <c r="F427" s="6" t="b">
        <v>0</v>
      </c>
      <c r="G427" s="6" t="b">
        <v>0</v>
      </c>
      <c r="H427" s="6" t="b">
        <v>0</v>
      </c>
      <c r="I427" s="6" t="b">
        <v>0</v>
      </c>
      <c r="J427" s="6" t="b">
        <v>0</v>
      </c>
      <c r="K427" s="6" t="b">
        <v>0</v>
      </c>
      <c r="L427" s="6" t="b">
        <v>0</v>
      </c>
      <c r="M427" s="6" t="b">
        <v>0</v>
      </c>
      <c r="N427" s="6" t="b">
        <v>0</v>
      </c>
      <c r="O427" s="6" t="b">
        <v>0</v>
      </c>
      <c r="P427" s="6" t="b">
        <v>0</v>
      </c>
      <c r="Q427" s="6" t="s">
        <v>2552</v>
      </c>
    </row>
    <row r="428" spans="1:17" x14ac:dyDescent="0.2">
      <c r="A428" s="2">
        <v>751</v>
      </c>
      <c r="B428" s="6" t="s">
        <v>2553</v>
      </c>
      <c r="C428" s="97" t="s">
        <v>5529</v>
      </c>
      <c r="D428" s="6" t="s">
        <v>2554</v>
      </c>
      <c r="E428" s="6" t="b">
        <v>0</v>
      </c>
      <c r="F428" s="6" t="b">
        <v>0</v>
      </c>
      <c r="G428" s="6" t="b">
        <v>0</v>
      </c>
      <c r="H428" s="6" t="b">
        <v>0</v>
      </c>
      <c r="I428" s="6" t="b">
        <v>0</v>
      </c>
      <c r="J428" s="6" t="b">
        <v>0</v>
      </c>
      <c r="K428" s="6" t="b">
        <v>0</v>
      </c>
      <c r="L428" s="6" t="b">
        <v>0</v>
      </c>
      <c r="M428" s="6" t="b">
        <v>0</v>
      </c>
      <c r="N428" s="6" t="b">
        <v>0</v>
      </c>
      <c r="O428" s="6" t="b">
        <v>0</v>
      </c>
      <c r="P428" s="6" t="b">
        <v>0</v>
      </c>
      <c r="Q428" s="6" t="s">
        <v>2555</v>
      </c>
    </row>
    <row r="429" spans="1:17" x14ac:dyDescent="0.2">
      <c r="A429" s="2">
        <v>754</v>
      </c>
      <c r="B429" s="6" t="s">
        <v>2561</v>
      </c>
      <c r="C429" s="97" t="s">
        <v>5529</v>
      </c>
      <c r="D429" s="6" t="s">
        <v>2562</v>
      </c>
      <c r="E429" s="6" t="b">
        <v>0</v>
      </c>
      <c r="F429" s="6" t="b">
        <v>0</v>
      </c>
      <c r="G429" s="6" t="b">
        <v>0</v>
      </c>
      <c r="H429" s="6" t="b">
        <v>0</v>
      </c>
      <c r="I429" s="6" t="b">
        <v>0</v>
      </c>
      <c r="J429" s="6" t="b">
        <v>0</v>
      </c>
      <c r="K429" s="6" t="b">
        <v>0</v>
      </c>
      <c r="L429" s="6" t="b">
        <v>0</v>
      </c>
      <c r="M429" s="6" t="b">
        <v>0</v>
      </c>
      <c r="N429" s="6" t="b">
        <v>0</v>
      </c>
      <c r="O429" s="6" t="b">
        <v>0</v>
      </c>
      <c r="P429" s="6" t="b">
        <v>0</v>
      </c>
      <c r="Q429" s="6" t="s">
        <v>2563</v>
      </c>
    </row>
    <row r="430" spans="1:17" x14ac:dyDescent="0.2">
      <c r="A430" s="2">
        <v>755</v>
      </c>
      <c r="B430" s="6" t="s">
        <v>2564</v>
      </c>
      <c r="C430" s="97" t="s">
        <v>5529</v>
      </c>
      <c r="D430" s="6" t="s">
        <v>2565</v>
      </c>
      <c r="E430" s="6" t="b">
        <v>0</v>
      </c>
      <c r="F430" s="6" t="b">
        <v>0</v>
      </c>
      <c r="G430" s="6" t="b">
        <v>1</v>
      </c>
      <c r="H430" s="6" t="b">
        <v>0</v>
      </c>
      <c r="I430" s="6" t="b">
        <v>0</v>
      </c>
      <c r="J430" s="6" t="b">
        <v>0</v>
      </c>
      <c r="K430" s="6" t="b">
        <v>0</v>
      </c>
      <c r="L430" s="6" t="b">
        <v>0</v>
      </c>
      <c r="M430" s="6" t="b">
        <v>0</v>
      </c>
      <c r="N430" s="6" t="b">
        <v>0</v>
      </c>
      <c r="O430" s="6" t="b">
        <v>0</v>
      </c>
      <c r="P430" s="6" t="b">
        <v>0</v>
      </c>
      <c r="Q430" s="6" t="s">
        <v>60</v>
      </c>
    </row>
    <row r="431" spans="1:17" x14ac:dyDescent="0.2">
      <c r="A431" s="2">
        <v>756</v>
      </c>
      <c r="B431" s="6" t="s">
        <v>2566</v>
      </c>
      <c r="C431" s="97" t="s">
        <v>5529</v>
      </c>
      <c r="D431" s="6" t="s">
        <v>2567</v>
      </c>
      <c r="E431" s="6" t="b">
        <v>0</v>
      </c>
      <c r="F431" s="6" t="b">
        <v>0</v>
      </c>
      <c r="G431" s="6" t="b">
        <v>0</v>
      </c>
      <c r="H431" s="6" t="b">
        <v>0</v>
      </c>
      <c r="I431" s="6" t="b">
        <v>0</v>
      </c>
      <c r="J431" s="6" t="b">
        <v>0</v>
      </c>
      <c r="K431" s="6" t="b">
        <v>0</v>
      </c>
      <c r="L431" s="6" t="b">
        <v>0</v>
      </c>
      <c r="M431" s="6" t="b">
        <v>0</v>
      </c>
      <c r="N431" s="6" t="b">
        <v>0</v>
      </c>
      <c r="O431" s="6" t="b">
        <v>0</v>
      </c>
      <c r="P431" s="6" t="b">
        <v>0</v>
      </c>
      <c r="Q431" s="6" t="s">
        <v>2568</v>
      </c>
    </row>
    <row r="432" spans="1:17" x14ac:dyDescent="0.2">
      <c r="A432" s="2">
        <v>758</v>
      </c>
      <c r="B432" s="6" t="s">
        <v>2572</v>
      </c>
      <c r="C432" s="97" t="s">
        <v>5529</v>
      </c>
      <c r="D432" s="6" t="s">
        <v>2573</v>
      </c>
      <c r="E432" s="6" t="b">
        <v>0</v>
      </c>
      <c r="F432" s="6" t="b">
        <v>0</v>
      </c>
      <c r="G432" s="6" t="b">
        <v>1</v>
      </c>
      <c r="H432" s="6" t="b">
        <v>0</v>
      </c>
      <c r="I432" s="6" t="b">
        <v>0</v>
      </c>
      <c r="J432" s="6" t="b">
        <v>0</v>
      </c>
      <c r="K432" s="6" t="b">
        <v>0</v>
      </c>
      <c r="L432" s="6" t="b">
        <v>0</v>
      </c>
      <c r="M432" s="6" t="b">
        <v>1</v>
      </c>
      <c r="N432" s="6" t="b">
        <v>0</v>
      </c>
      <c r="O432" s="6" t="b">
        <v>0</v>
      </c>
      <c r="P432" s="6" t="b">
        <v>1</v>
      </c>
      <c r="Q432" s="6" t="s">
        <v>2574</v>
      </c>
    </row>
    <row r="433" spans="1:17" x14ac:dyDescent="0.2">
      <c r="A433" s="2">
        <v>759</v>
      </c>
      <c r="B433" s="6" t="s">
        <v>2575</v>
      </c>
      <c r="C433" s="97" t="s">
        <v>5529</v>
      </c>
      <c r="D433" s="6" t="s">
        <v>2576</v>
      </c>
      <c r="E433" s="6" t="b">
        <v>0</v>
      </c>
      <c r="F433" s="6" t="b">
        <v>0</v>
      </c>
      <c r="G433" s="6" t="b">
        <v>0</v>
      </c>
      <c r="H433" s="6" t="b">
        <v>0</v>
      </c>
      <c r="I433" s="6" t="b">
        <v>0</v>
      </c>
      <c r="J433" s="6" t="b">
        <v>0</v>
      </c>
      <c r="K433" s="6" t="b">
        <v>0</v>
      </c>
      <c r="L433" s="6" t="b">
        <v>0</v>
      </c>
      <c r="M433" s="6" t="b">
        <v>0</v>
      </c>
      <c r="N433" s="6" t="b">
        <v>0</v>
      </c>
      <c r="O433" s="6" t="b">
        <v>0</v>
      </c>
      <c r="P433" s="6" t="b">
        <v>0</v>
      </c>
      <c r="Q433" s="6" t="s">
        <v>2577</v>
      </c>
    </row>
    <row r="434" spans="1:17" x14ac:dyDescent="0.2">
      <c r="A434" s="2">
        <v>760</v>
      </c>
      <c r="B434" s="6" t="s">
        <v>2578</v>
      </c>
      <c r="C434" s="97" t="s">
        <v>5529</v>
      </c>
      <c r="D434" s="6" t="s">
        <v>2579</v>
      </c>
      <c r="E434" s="6" t="b">
        <v>1</v>
      </c>
      <c r="F434" s="6" t="b">
        <v>0</v>
      </c>
      <c r="G434" s="6" t="b">
        <v>1</v>
      </c>
      <c r="H434" s="6" t="b">
        <v>0</v>
      </c>
      <c r="I434" s="6" t="b">
        <v>0</v>
      </c>
      <c r="J434" s="6" t="b">
        <v>0</v>
      </c>
      <c r="K434" s="6" t="b">
        <v>0</v>
      </c>
      <c r="L434" s="6" t="b">
        <v>0</v>
      </c>
      <c r="M434" s="6" t="b">
        <v>0</v>
      </c>
      <c r="N434" s="6" t="b">
        <v>1</v>
      </c>
      <c r="O434" s="6" t="b">
        <v>0</v>
      </c>
      <c r="P434" s="6" t="b">
        <v>0</v>
      </c>
      <c r="Q434" s="6" t="s">
        <v>2580</v>
      </c>
    </row>
    <row r="435" spans="1:17" x14ac:dyDescent="0.2">
      <c r="A435" s="2">
        <v>761</v>
      </c>
      <c r="B435" s="6" t="s">
        <v>2581</v>
      </c>
      <c r="C435" s="97" t="s">
        <v>5529</v>
      </c>
      <c r="D435" s="6" t="s">
        <v>2582</v>
      </c>
      <c r="E435" s="6" t="b">
        <v>0</v>
      </c>
      <c r="F435" s="6" t="b">
        <v>0</v>
      </c>
      <c r="G435" s="6" t="b">
        <v>0</v>
      </c>
      <c r="H435" s="6" t="b">
        <v>0</v>
      </c>
      <c r="I435" s="6" t="b">
        <v>0</v>
      </c>
      <c r="J435" s="6" t="b">
        <v>0</v>
      </c>
      <c r="K435" s="6" t="b">
        <v>0</v>
      </c>
      <c r="L435" s="6" t="b">
        <v>0</v>
      </c>
      <c r="M435" s="6" t="b">
        <v>0</v>
      </c>
      <c r="N435" s="6" t="b">
        <v>0</v>
      </c>
      <c r="O435" s="6" t="b">
        <v>0</v>
      </c>
      <c r="P435" s="6" t="b">
        <v>0</v>
      </c>
      <c r="Q435" s="6" t="s">
        <v>2583</v>
      </c>
    </row>
    <row r="436" spans="1:17" x14ac:dyDescent="0.2">
      <c r="A436" s="2">
        <v>763</v>
      </c>
      <c r="B436" s="6" t="s">
        <v>2588</v>
      </c>
      <c r="C436" s="97" t="s">
        <v>5529</v>
      </c>
      <c r="D436" s="6" t="s">
        <v>2589</v>
      </c>
      <c r="E436" s="6" t="b">
        <v>1</v>
      </c>
      <c r="F436" s="6" t="b">
        <v>0</v>
      </c>
      <c r="G436" s="6" t="b">
        <v>0</v>
      </c>
      <c r="H436" s="6" t="b">
        <v>0</v>
      </c>
      <c r="I436" s="6" t="b">
        <v>0</v>
      </c>
      <c r="J436" s="6" t="b">
        <v>0</v>
      </c>
      <c r="K436" s="6" t="b">
        <v>0</v>
      </c>
      <c r="L436" s="6" t="b">
        <v>1</v>
      </c>
      <c r="M436" s="6" t="b">
        <v>0</v>
      </c>
      <c r="N436" s="6" t="b">
        <v>0</v>
      </c>
      <c r="O436" s="6" t="b">
        <v>0</v>
      </c>
      <c r="P436" s="6" t="b">
        <v>0</v>
      </c>
      <c r="Q436" s="6" t="s">
        <v>2590</v>
      </c>
    </row>
    <row r="437" spans="1:17" x14ac:dyDescent="0.2">
      <c r="A437" s="2">
        <v>764</v>
      </c>
      <c r="B437" s="6" t="s">
        <v>2591</v>
      </c>
      <c r="C437" s="97" t="s">
        <v>5529</v>
      </c>
      <c r="D437" s="6" t="s">
        <v>2592</v>
      </c>
      <c r="E437" s="6" t="b">
        <v>0</v>
      </c>
      <c r="F437" s="6" t="b">
        <v>0</v>
      </c>
      <c r="G437" s="6" t="b">
        <v>0</v>
      </c>
      <c r="H437" s="6" t="b">
        <v>0</v>
      </c>
      <c r="I437" s="6" t="b">
        <v>0</v>
      </c>
      <c r="J437" s="6" t="b">
        <v>0</v>
      </c>
      <c r="K437" s="6" t="b">
        <v>0</v>
      </c>
      <c r="L437" s="6" t="b">
        <v>0</v>
      </c>
      <c r="M437" s="6" t="b">
        <v>0</v>
      </c>
      <c r="N437" s="6" t="b">
        <v>0</v>
      </c>
      <c r="O437" s="6" t="b">
        <v>0</v>
      </c>
      <c r="P437" s="6" t="b">
        <v>0</v>
      </c>
      <c r="Q437" s="6" t="s">
        <v>2593</v>
      </c>
    </row>
    <row r="438" spans="1:17" x14ac:dyDescent="0.2">
      <c r="A438" s="2">
        <v>765</v>
      </c>
      <c r="B438" s="6" t="s">
        <v>2594</v>
      </c>
      <c r="C438" s="97" t="s">
        <v>5529</v>
      </c>
      <c r="D438" s="6" t="s">
        <v>2595</v>
      </c>
      <c r="E438" s="6" t="b">
        <v>0</v>
      </c>
      <c r="F438" s="6" t="b">
        <v>0</v>
      </c>
      <c r="G438" s="6" t="b">
        <v>0</v>
      </c>
      <c r="H438" s="6" t="b">
        <v>0</v>
      </c>
      <c r="I438" s="6" t="b">
        <v>0</v>
      </c>
      <c r="J438" s="6" t="b">
        <v>0</v>
      </c>
      <c r="K438" s="6" t="b">
        <v>0</v>
      </c>
      <c r="L438" s="6" t="b">
        <v>0</v>
      </c>
      <c r="M438" s="6" t="b">
        <v>0</v>
      </c>
      <c r="N438" s="6" t="b">
        <v>0</v>
      </c>
      <c r="O438" s="6" t="b">
        <v>0</v>
      </c>
      <c r="P438" s="6" t="b">
        <v>0</v>
      </c>
      <c r="Q438" s="6" t="s">
        <v>2596</v>
      </c>
    </row>
    <row r="439" spans="1:17" x14ac:dyDescent="0.2">
      <c r="A439" s="2">
        <v>766</v>
      </c>
      <c r="B439" s="6" t="s">
        <v>2597</v>
      </c>
      <c r="C439" s="97" t="s">
        <v>5529</v>
      </c>
      <c r="D439" s="6" t="s">
        <v>2598</v>
      </c>
      <c r="E439" s="6" t="b">
        <v>1</v>
      </c>
      <c r="F439" s="6" t="b">
        <v>0</v>
      </c>
      <c r="G439" s="6" t="b">
        <v>1</v>
      </c>
      <c r="H439" s="6" t="b">
        <v>0</v>
      </c>
      <c r="I439" s="6" t="b">
        <v>0</v>
      </c>
      <c r="J439" s="6" t="b">
        <v>0</v>
      </c>
      <c r="K439" s="6" t="b">
        <v>0</v>
      </c>
      <c r="L439" s="6" t="b">
        <v>0</v>
      </c>
      <c r="M439" s="6" t="b">
        <v>1</v>
      </c>
      <c r="N439" s="6" t="b">
        <v>1</v>
      </c>
      <c r="O439" s="6" t="b">
        <v>0</v>
      </c>
      <c r="P439" s="6" t="b">
        <v>0</v>
      </c>
      <c r="Q439" s="6" t="s">
        <v>2599</v>
      </c>
    </row>
    <row r="440" spans="1:17" x14ac:dyDescent="0.2">
      <c r="A440" s="2">
        <v>768</v>
      </c>
      <c r="B440" s="6" t="s">
        <v>2601</v>
      </c>
      <c r="C440" s="97" t="s">
        <v>5529</v>
      </c>
      <c r="D440" s="6" t="s">
        <v>2602</v>
      </c>
      <c r="E440" s="6" t="b">
        <v>0</v>
      </c>
      <c r="F440" s="6" t="b">
        <v>0</v>
      </c>
      <c r="G440" s="6" t="b">
        <v>0</v>
      </c>
      <c r="H440" s="6" t="b">
        <v>0</v>
      </c>
      <c r="I440" s="6" t="b">
        <v>0</v>
      </c>
      <c r="J440" s="6" t="b">
        <v>0</v>
      </c>
      <c r="K440" s="6" t="b">
        <v>0</v>
      </c>
      <c r="L440" s="6" t="b">
        <v>0</v>
      </c>
      <c r="M440" s="6" t="b">
        <v>0</v>
      </c>
      <c r="N440" s="6" t="b">
        <v>0</v>
      </c>
      <c r="O440" s="6" t="b">
        <v>0</v>
      </c>
      <c r="P440" s="6" t="b">
        <v>0</v>
      </c>
      <c r="Q440" s="6" t="s">
        <v>2603</v>
      </c>
    </row>
    <row r="441" spans="1:17" x14ac:dyDescent="0.2">
      <c r="A441" s="2">
        <v>769</v>
      </c>
      <c r="B441" s="6" t="s">
        <v>2606</v>
      </c>
      <c r="C441" s="97" t="s">
        <v>5529</v>
      </c>
      <c r="D441" s="6" t="s">
        <v>2607</v>
      </c>
      <c r="E441" s="6" t="b">
        <v>1</v>
      </c>
      <c r="F441" s="6" t="b">
        <v>0</v>
      </c>
      <c r="G441" s="6" t="b">
        <v>0</v>
      </c>
      <c r="H441" s="6" t="b">
        <v>0</v>
      </c>
      <c r="I441" s="6" t="b">
        <v>0</v>
      </c>
      <c r="J441" s="6" t="b">
        <v>0</v>
      </c>
      <c r="K441" s="6" t="b">
        <v>0</v>
      </c>
      <c r="L441" s="6" t="b">
        <v>0</v>
      </c>
      <c r="M441" s="6" t="b">
        <v>0</v>
      </c>
      <c r="N441" s="6" t="b">
        <v>0</v>
      </c>
      <c r="O441" s="6" t="b">
        <v>0</v>
      </c>
      <c r="P441" s="6" t="b">
        <v>0</v>
      </c>
      <c r="Q441" s="6" t="s">
        <v>2608</v>
      </c>
    </row>
    <row r="442" spans="1:17" x14ac:dyDescent="0.2">
      <c r="A442" s="2">
        <v>771</v>
      </c>
      <c r="B442" s="6" t="s">
        <v>2609</v>
      </c>
      <c r="C442" s="97" t="s">
        <v>5529</v>
      </c>
      <c r="D442" s="6" t="s">
        <v>2610</v>
      </c>
      <c r="E442" s="6" t="b">
        <v>0</v>
      </c>
      <c r="F442" s="6" t="b">
        <v>0</v>
      </c>
      <c r="G442" s="6" t="b">
        <v>1</v>
      </c>
      <c r="H442" s="6" t="b">
        <v>0</v>
      </c>
      <c r="I442" s="6" t="b">
        <v>0</v>
      </c>
      <c r="J442" s="6" t="b">
        <v>0</v>
      </c>
      <c r="K442" s="6" t="b">
        <v>0</v>
      </c>
      <c r="L442" s="6" t="b">
        <v>0</v>
      </c>
      <c r="M442" s="6" t="b">
        <v>1</v>
      </c>
      <c r="N442" s="6" t="b">
        <v>0</v>
      </c>
      <c r="O442" s="6" t="b">
        <v>0</v>
      </c>
      <c r="P442" s="6" t="b">
        <v>0</v>
      </c>
      <c r="Q442" s="6" t="s">
        <v>2611</v>
      </c>
    </row>
    <row r="443" spans="1:17" x14ac:dyDescent="0.2">
      <c r="A443" s="2">
        <v>772</v>
      </c>
      <c r="B443" s="6" t="s">
        <v>2612</v>
      </c>
      <c r="C443" s="97" t="s">
        <v>5529</v>
      </c>
      <c r="D443" s="6" t="s">
        <v>2613</v>
      </c>
      <c r="E443" s="6" t="b">
        <v>0</v>
      </c>
      <c r="F443" s="6" t="b">
        <v>0</v>
      </c>
      <c r="G443" s="6" t="b">
        <v>1</v>
      </c>
      <c r="H443" s="6" t="b">
        <v>0</v>
      </c>
      <c r="I443" s="6" t="b">
        <v>0</v>
      </c>
      <c r="J443" s="6" t="b">
        <v>0</v>
      </c>
      <c r="K443" s="6" t="b">
        <v>0</v>
      </c>
      <c r="L443" s="6" t="b">
        <v>0</v>
      </c>
      <c r="M443" s="6" t="b">
        <v>0</v>
      </c>
      <c r="N443" s="6" t="b">
        <v>1</v>
      </c>
      <c r="O443" s="6" t="b">
        <v>0</v>
      </c>
      <c r="P443" s="6" t="b">
        <v>0</v>
      </c>
      <c r="Q443" s="6" t="s">
        <v>2614</v>
      </c>
    </row>
    <row r="444" spans="1:17" x14ac:dyDescent="0.2">
      <c r="A444" s="2">
        <v>775</v>
      </c>
      <c r="B444" s="6" t="s">
        <v>2618</v>
      </c>
      <c r="C444" s="97" t="s">
        <v>5529</v>
      </c>
      <c r="D444" s="6" t="s">
        <v>1099</v>
      </c>
      <c r="E444" s="6" t="b">
        <v>0</v>
      </c>
      <c r="F444" s="6" t="b">
        <v>0</v>
      </c>
      <c r="G444" s="6" t="b">
        <v>0</v>
      </c>
      <c r="H444" s="6" t="b">
        <v>0</v>
      </c>
      <c r="I444" s="6" t="b">
        <v>0</v>
      </c>
      <c r="J444" s="6" t="b">
        <v>0</v>
      </c>
      <c r="K444" s="6" t="b">
        <v>0</v>
      </c>
      <c r="L444" s="6" t="b">
        <v>0</v>
      </c>
      <c r="M444" s="6" t="b">
        <v>0</v>
      </c>
      <c r="N444" s="6" t="b">
        <v>0</v>
      </c>
      <c r="O444" s="6" t="b">
        <v>0</v>
      </c>
      <c r="P444" s="6" t="b">
        <v>0</v>
      </c>
      <c r="Q444" s="6" t="s">
        <v>2619</v>
      </c>
    </row>
    <row r="445" spans="1:17" x14ac:dyDescent="0.2">
      <c r="A445" s="2">
        <v>776</v>
      </c>
      <c r="B445" s="6" t="s">
        <v>2620</v>
      </c>
      <c r="C445" s="97" t="s">
        <v>5529</v>
      </c>
      <c r="D445" s="6" t="s">
        <v>2621</v>
      </c>
      <c r="E445" s="6" t="b">
        <v>0</v>
      </c>
      <c r="F445" s="6" t="b">
        <v>0</v>
      </c>
      <c r="G445" s="6" t="b">
        <v>1</v>
      </c>
      <c r="H445" s="6" t="b">
        <v>0</v>
      </c>
      <c r="I445" s="6" t="b">
        <v>0</v>
      </c>
      <c r="J445" s="6" t="b">
        <v>0</v>
      </c>
      <c r="K445" s="6" t="b">
        <v>0</v>
      </c>
      <c r="L445" s="6" t="b">
        <v>0</v>
      </c>
      <c r="M445" s="6" t="b">
        <v>0</v>
      </c>
      <c r="N445" s="6" t="b">
        <v>0</v>
      </c>
      <c r="O445" s="6" t="b">
        <v>0</v>
      </c>
      <c r="P445" s="6" t="b">
        <v>0</v>
      </c>
      <c r="Q445" s="6" t="s">
        <v>2622</v>
      </c>
    </row>
    <row r="446" spans="1:17" x14ac:dyDescent="0.2">
      <c r="A446" s="2">
        <v>779</v>
      </c>
      <c r="B446" s="6" t="s">
        <v>2629</v>
      </c>
      <c r="C446" s="97" t="s">
        <v>5529</v>
      </c>
      <c r="D446" s="6" t="s">
        <v>2630</v>
      </c>
      <c r="E446" s="6" t="b">
        <v>0</v>
      </c>
      <c r="F446" s="6" t="b">
        <v>0</v>
      </c>
      <c r="G446" s="6" t="b">
        <v>1</v>
      </c>
      <c r="H446" s="6" t="b">
        <v>0</v>
      </c>
      <c r="I446" s="6" t="b">
        <v>0</v>
      </c>
      <c r="J446" s="6" t="b">
        <v>0</v>
      </c>
      <c r="K446" s="6" t="b">
        <v>0</v>
      </c>
      <c r="L446" s="6" t="b">
        <v>0</v>
      </c>
      <c r="M446" s="6" t="b">
        <v>0</v>
      </c>
      <c r="N446" s="6" t="b">
        <v>0</v>
      </c>
      <c r="O446" s="6" t="b">
        <v>0</v>
      </c>
      <c r="P446" s="6" t="b">
        <v>0</v>
      </c>
      <c r="Q446" s="6" t="s">
        <v>2631</v>
      </c>
    </row>
    <row r="447" spans="1:17" x14ac:dyDescent="0.2">
      <c r="A447" s="2">
        <v>783</v>
      </c>
      <c r="B447" s="6" t="s">
        <v>2638</v>
      </c>
      <c r="C447" s="97" t="s">
        <v>5529</v>
      </c>
      <c r="D447" s="6" t="s">
        <v>2639</v>
      </c>
      <c r="E447" s="6" t="b">
        <v>0</v>
      </c>
      <c r="F447" s="6" t="b">
        <v>0</v>
      </c>
      <c r="G447" s="6" t="b">
        <v>1</v>
      </c>
      <c r="H447" s="6" t="b">
        <v>0</v>
      </c>
      <c r="I447" s="6" t="b">
        <v>0</v>
      </c>
      <c r="J447" s="6" t="b">
        <v>0</v>
      </c>
      <c r="K447" s="6" t="b">
        <v>0</v>
      </c>
      <c r="L447" s="6" t="b">
        <v>0</v>
      </c>
      <c r="M447" s="6" t="b">
        <v>0</v>
      </c>
      <c r="N447" s="6" t="b">
        <v>0</v>
      </c>
      <c r="O447" s="6" t="b">
        <v>0</v>
      </c>
      <c r="P447" s="6" t="b">
        <v>0</v>
      </c>
      <c r="Q447" s="6" t="s">
        <v>2640</v>
      </c>
    </row>
    <row r="448" spans="1:17" x14ac:dyDescent="0.2">
      <c r="A448" s="2">
        <v>785</v>
      </c>
      <c r="B448" s="6" t="s">
        <v>2644</v>
      </c>
      <c r="C448" s="97" t="s">
        <v>5529</v>
      </c>
      <c r="D448" s="6" t="s">
        <v>60</v>
      </c>
      <c r="E448" s="6" t="b">
        <v>0</v>
      </c>
      <c r="F448" s="6" t="b">
        <v>0</v>
      </c>
      <c r="G448" s="6" t="b">
        <v>1</v>
      </c>
      <c r="H448" s="6" t="b">
        <v>0</v>
      </c>
      <c r="I448" s="6" t="b">
        <v>0</v>
      </c>
      <c r="J448" s="6" t="b">
        <v>0</v>
      </c>
      <c r="K448" s="6" t="b">
        <v>0</v>
      </c>
      <c r="L448" s="6" t="b">
        <v>0</v>
      </c>
      <c r="M448" s="6" t="b">
        <v>0</v>
      </c>
      <c r="N448" s="6" t="b">
        <v>0</v>
      </c>
      <c r="O448" s="6" t="b">
        <v>0</v>
      </c>
      <c r="P448" s="6" t="b">
        <v>0</v>
      </c>
      <c r="Q448" s="6" t="s">
        <v>2645</v>
      </c>
    </row>
    <row r="449" spans="1:17" x14ac:dyDescent="0.2">
      <c r="A449" s="2">
        <v>788</v>
      </c>
      <c r="B449" s="6" t="s">
        <v>2655</v>
      </c>
      <c r="C449" s="97" t="s">
        <v>5529</v>
      </c>
      <c r="D449" s="6" t="s">
        <v>1099</v>
      </c>
      <c r="E449" s="6" t="b">
        <v>0</v>
      </c>
      <c r="F449" s="6" t="b">
        <v>0</v>
      </c>
      <c r="G449" s="6" t="b">
        <v>0</v>
      </c>
      <c r="H449" s="6" t="b">
        <v>0</v>
      </c>
      <c r="I449" s="6" t="b">
        <v>0</v>
      </c>
      <c r="J449" s="6" t="b">
        <v>1</v>
      </c>
      <c r="K449" s="6" t="b">
        <v>0</v>
      </c>
      <c r="L449" s="6" t="b">
        <v>0</v>
      </c>
      <c r="M449" s="6" t="b">
        <v>0</v>
      </c>
      <c r="N449" s="6" t="b">
        <v>0</v>
      </c>
      <c r="O449" s="6" t="b">
        <v>0</v>
      </c>
      <c r="P449" s="6" t="b">
        <v>0</v>
      </c>
      <c r="Q449" s="6" t="s">
        <v>2656</v>
      </c>
    </row>
    <row r="450" spans="1:17" x14ac:dyDescent="0.2">
      <c r="A450" s="2">
        <v>789</v>
      </c>
      <c r="B450" s="6" t="s">
        <v>2657</v>
      </c>
      <c r="C450" s="97" t="s">
        <v>5529</v>
      </c>
      <c r="D450" s="6" t="s">
        <v>2658</v>
      </c>
      <c r="E450" s="6" t="b">
        <v>0</v>
      </c>
      <c r="F450" s="6" t="b">
        <v>0</v>
      </c>
      <c r="G450" s="6" t="b">
        <v>0</v>
      </c>
      <c r="H450" s="6" t="b">
        <v>0</v>
      </c>
      <c r="I450" s="6" t="b">
        <v>0</v>
      </c>
      <c r="J450" s="6" t="b">
        <v>0</v>
      </c>
      <c r="K450" s="6" t="b">
        <v>0</v>
      </c>
      <c r="L450" s="6" t="b">
        <v>0</v>
      </c>
      <c r="M450" s="6" t="b">
        <v>0</v>
      </c>
      <c r="N450" s="6" t="b">
        <v>0</v>
      </c>
      <c r="O450" s="6" t="b">
        <v>0</v>
      </c>
      <c r="P450" s="6" t="b">
        <v>0</v>
      </c>
      <c r="Q450" s="6" t="s">
        <v>2659</v>
      </c>
    </row>
    <row r="451" spans="1:17" x14ac:dyDescent="0.2">
      <c r="A451" s="2">
        <v>792</v>
      </c>
      <c r="B451" s="6" t="s">
        <v>2665</v>
      </c>
      <c r="C451" s="97" t="s">
        <v>5529</v>
      </c>
      <c r="D451" s="6" t="s">
        <v>2666</v>
      </c>
      <c r="E451" s="6" t="b">
        <v>0</v>
      </c>
      <c r="F451" s="6" t="b">
        <v>0</v>
      </c>
      <c r="G451" s="6" t="b">
        <v>0</v>
      </c>
      <c r="H451" s="6" t="b">
        <v>1</v>
      </c>
      <c r="I451" s="6" t="b">
        <v>1</v>
      </c>
      <c r="J451" s="6" t="b">
        <v>1</v>
      </c>
      <c r="K451" s="6" t="b">
        <v>0</v>
      </c>
      <c r="L451" s="6" t="b">
        <v>0</v>
      </c>
      <c r="M451" s="6" t="b">
        <v>0</v>
      </c>
      <c r="N451" s="6" t="b">
        <v>0</v>
      </c>
      <c r="O451" s="6" t="b">
        <v>0</v>
      </c>
      <c r="P451" s="6" t="b">
        <v>0</v>
      </c>
      <c r="Q451" s="6" t="s">
        <v>2667</v>
      </c>
    </row>
    <row r="452" spans="1:17" x14ac:dyDescent="0.2">
      <c r="A452" s="2">
        <v>794</v>
      </c>
      <c r="B452" s="6" t="s">
        <v>2670</v>
      </c>
      <c r="C452" s="97" t="s">
        <v>5529</v>
      </c>
      <c r="D452" s="6" t="s">
        <v>2671</v>
      </c>
      <c r="E452" s="6" t="b">
        <v>0</v>
      </c>
      <c r="F452" s="6" t="b">
        <v>0</v>
      </c>
      <c r="G452" s="6" t="b">
        <v>1</v>
      </c>
      <c r="H452" s="6" t="b">
        <v>0</v>
      </c>
      <c r="I452" s="6" t="b">
        <v>0</v>
      </c>
      <c r="J452" s="6" t="b">
        <v>0</v>
      </c>
      <c r="K452" s="6" t="b">
        <v>0</v>
      </c>
      <c r="L452" s="6" t="b">
        <v>0</v>
      </c>
      <c r="M452" s="6" t="b">
        <v>0</v>
      </c>
      <c r="N452" s="6" t="b">
        <v>0</v>
      </c>
      <c r="O452" s="6" t="b">
        <v>1</v>
      </c>
      <c r="P452" s="6" t="b">
        <v>0</v>
      </c>
      <c r="Q452" s="6" t="s">
        <v>2672</v>
      </c>
    </row>
    <row r="453" spans="1:17" x14ac:dyDescent="0.2">
      <c r="A453" s="2">
        <v>795</v>
      </c>
      <c r="B453" s="6" t="s">
        <v>2675</v>
      </c>
      <c r="C453" s="97" t="s">
        <v>5529</v>
      </c>
      <c r="D453" s="6" t="s">
        <v>2676</v>
      </c>
      <c r="E453" s="6" t="b">
        <v>0</v>
      </c>
      <c r="F453" s="6" t="b">
        <v>0</v>
      </c>
      <c r="G453" s="6" t="b">
        <v>0</v>
      </c>
      <c r="H453" s="6" t="b">
        <v>0</v>
      </c>
      <c r="I453" s="6" t="b">
        <v>1</v>
      </c>
      <c r="J453" s="6" t="b">
        <v>1</v>
      </c>
      <c r="K453" s="6" t="b">
        <v>0</v>
      </c>
      <c r="L453" s="6" t="b">
        <v>0</v>
      </c>
      <c r="M453" s="6" t="b">
        <v>0</v>
      </c>
      <c r="N453" s="6" t="b">
        <v>0</v>
      </c>
      <c r="O453" s="6" t="b">
        <v>0</v>
      </c>
      <c r="P453" s="6" t="b">
        <v>0</v>
      </c>
      <c r="Q453" s="6" t="s">
        <v>2677</v>
      </c>
    </row>
    <row r="454" spans="1:17" x14ac:dyDescent="0.2">
      <c r="A454" s="2">
        <v>796</v>
      </c>
      <c r="B454" s="6" t="s">
        <v>2678</v>
      </c>
      <c r="C454" s="97" t="s">
        <v>5529</v>
      </c>
      <c r="D454" s="6" t="s">
        <v>2679</v>
      </c>
      <c r="E454" s="6" t="b">
        <v>0</v>
      </c>
      <c r="F454" s="6" t="b">
        <v>0</v>
      </c>
      <c r="G454" s="6" t="b">
        <v>0</v>
      </c>
      <c r="H454" s="6" t="b">
        <v>0</v>
      </c>
      <c r="I454" s="6" t="b">
        <v>0</v>
      </c>
      <c r="J454" s="6" t="b">
        <v>0</v>
      </c>
      <c r="K454" s="6" t="b">
        <v>0</v>
      </c>
      <c r="L454" s="6" t="b">
        <v>0</v>
      </c>
      <c r="M454" s="6" t="b">
        <v>0</v>
      </c>
      <c r="N454" s="6" t="b">
        <v>0</v>
      </c>
      <c r="O454" s="6" t="b">
        <v>0</v>
      </c>
      <c r="P454" s="6" t="b">
        <v>0</v>
      </c>
      <c r="Q454" s="6" t="s">
        <v>2680</v>
      </c>
    </row>
    <row r="455" spans="1:17" x14ac:dyDescent="0.2">
      <c r="A455" s="2">
        <v>798</v>
      </c>
      <c r="B455" s="6" t="s">
        <v>2686</v>
      </c>
      <c r="C455" s="97" t="s">
        <v>5529</v>
      </c>
      <c r="D455" s="6" t="s">
        <v>2687</v>
      </c>
      <c r="E455" s="6" t="b">
        <v>1</v>
      </c>
      <c r="F455" s="6" t="b">
        <v>0</v>
      </c>
      <c r="G455" s="6" t="b">
        <v>0</v>
      </c>
      <c r="H455" s="6" t="b">
        <v>0</v>
      </c>
      <c r="I455" s="6" t="b">
        <v>0</v>
      </c>
      <c r="J455" s="6" t="b">
        <v>0</v>
      </c>
      <c r="K455" s="6" t="b">
        <v>0</v>
      </c>
      <c r="L455" s="6" t="b">
        <v>0</v>
      </c>
      <c r="M455" s="6" t="b">
        <v>0</v>
      </c>
      <c r="N455" s="6" t="b">
        <v>0</v>
      </c>
      <c r="O455" s="6" t="b">
        <v>1</v>
      </c>
      <c r="P455" s="6" t="b">
        <v>0</v>
      </c>
      <c r="Q455" s="6" t="s">
        <v>2688</v>
      </c>
    </row>
    <row r="456" spans="1:17" x14ac:dyDescent="0.2">
      <c r="A456" s="2">
        <v>800</v>
      </c>
      <c r="B456" s="6" t="s">
        <v>2689</v>
      </c>
      <c r="C456" s="97" t="s">
        <v>5529</v>
      </c>
      <c r="D456" s="6" t="s">
        <v>2690</v>
      </c>
      <c r="E456" s="6" t="b">
        <v>0</v>
      </c>
      <c r="F456" s="6" t="b">
        <v>0</v>
      </c>
      <c r="G456" s="6" t="b">
        <v>0</v>
      </c>
      <c r="H456" s="6" t="b">
        <v>0</v>
      </c>
      <c r="I456" s="6" t="b">
        <v>0</v>
      </c>
      <c r="J456" s="6" t="b">
        <v>0</v>
      </c>
      <c r="K456" s="6" t="b">
        <v>0</v>
      </c>
      <c r="L456" s="6" t="b">
        <v>0</v>
      </c>
      <c r="M456" s="6" t="b">
        <v>0</v>
      </c>
      <c r="N456" s="6" t="b">
        <v>0</v>
      </c>
      <c r="O456" s="6" t="b">
        <v>0</v>
      </c>
      <c r="P456" s="6" t="b">
        <v>0</v>
      </c>
      <c r="Q456" s="6" t="s">
        <v>2691</v>
      </c>
    </row>
    <row r="457" spans="1:17" x14ac:dyDescent="0.2">
      <c r="A457" s="2">
        <v>802</v>
      </c>
      <c r="B457" s="6" t="s">
        <v>2696</v>
      </c>
      <c r="C457" s="97" t="s">
        <v>5529</v>
      </c>
      <c r="D457" s="6" t="s">
        <v>2697</v>
      </c>
      <c r="E457" s="6" t="b">
        <v>0</v>
      </c>
      <c r="F457" s="6" t="b">
        <v>0</v>
      </c>
      <c r="G457" s="6" t="b">
        <v>0</v>
      </c>
      <c r="H457" s="6" t="b">
        <v>0</v>
      </c>
      <c r="I457" s="6" t="b">
        <v>0</v>
      </c>
      <c r="J457" s="6" t="b">
        <v>0</v>
      </c>
      <c r="K457" s="6" t="b">
        <v>0</v>
      </c>
      <c r="L457" s="6" t="b">
        <v>0</v>
      </c>
      <c r="M457" s="6" t="b">
        <v>0</v>
      </c>
      <c r="N457" s="6" t="b">
        <v>0</v>
      </c>
      <c r="O457" s="6" t="b">
        <v>0</v>
      </c>
      <c r="P457" s="6" t="b">
        <v>0</v>
      </c>
      <c r="Q457" s="6" t="s">
        <v>2698</v>
      </c>
    </row>
    <row r="458" spans="1:17" x14ac:dyDescent="0.2">
      <c r="A458" s="2">
        <v>803</v>
      </c>
      <c r="B458" s="6" t="s">
        <v>2699</v>
      </c>
      <c r="C458" s="97" t="s">
        <v>5529</v>
      </c>
      <c r="D458" s="6" t="s">
        <v>2700</v>
      </c>
      <c r="E458" s="6" t="b">
        <v>0</v>
      </c>
      <c r="F458" s="6" t="b">
        <v>0</v>
      </c>
      <c r="G458" s="6" t="b">
        <v>1</v>
      </c>
      <c r="H458" s="6" t="b">
        <v>0</v>
      </c>
      <c r="I458" s="6" t="b">
        <v>0</v>
      </c>
      <c r="J458" s="6" t="b">
        <v>1</v>
      </c>
      <c r="K458" s="6" t="b">
        <v>0</v>
      </c>
      <c r="L458" s="6" t="b">
        <v>0</v>
      </c>
      <c r="M458" s="6" t="b">
        <v>0</v>
      </c>
      <c r="N458" s="6" t="b">
        <v>0</v>
      </c>
      <c r="O458" s="6" t="b">
        <v>0</v>
      </c>
      <c r="P458" s="6" t="b">
        <v>0</v>
      </c>
      <c r="Q458" s="6" t="s">
        <v>2701</v>
      </c>
    </row>
    <row r="459" spans="1:17" x14ac:dyDescent="0.2">
      <c r="A459" s="2">
        <v>805</v>
      </c>
      <c r="B459" s="6" t="s">
        <v>2707</v>
      </c>
      <c r="C459" s="97" t="s">
        <v>5529</v>
      </c>
      <c r="D459" s="6" t="s">
        <v>2708</v>
      </c>
      <c r="E459" s="6" t="b">
        <v>0</v>
      </c>
      <c r="F459" s="6" t="b">
        <v>0</v>
      </c>
      <c r="G459" s="6" t="b">
        <v>0</v>
      </c>
      <c r="H459" s="6" t="b">
        <v>0</v>
      </c>
      <c r="I459" s="6" t="b">
        <v>0</v>
      </c>
      <c r="J459" s="6" t="b">
        <v>0</v>
      </c>
      <c r="K459" s="6" t="b">
        <v>0</v>
      </c>
      <c r="L459" s="6" t="b">
        <v>0</v>
      </c>
      <c r="M459" s="6" t="b">
        <v>0</v>
      </c>
      <c r="N459" s="6" t="b">
        <v>0</v>
      </c>
      <c r="O459" s="6" t="b">
        <v>0</v>
      </c>
      <c r="P459" s="6" t="b">
        <v>0</v>
      </c>
      <c r="Q459" s="6" t="s">
        <v>2709</v>
      </c>
    </row>
    <row r="460" spans="1:17" x14ac:dyDescent="0.2">
      <c r="A460" s="2">
        <v>806</v>
      </c>
      <c r="B460" s="6" t="s">
        <v>2712</v>
      </c>
      <c r="C460" s="97" t="s">
        <v>5529</v>
      </c>
      <c r="D460" s="6" t="s">
        <v>2713</v>
      </c>
      <c r="E460" s="6" t="b">
        <v>0</v>
      </c>
      <c r="F460" s="6" t="b">
        <v>0</v>
      </c>
      <c r="G460" s="6" t="b">
        <v>1</v>
      </c>
      <c r="H460" s="6" t="b">
        <v>0</v>
      </c>
      <c r="I460" s="6" t="b">
        <v>0</v>
      </c>
      <c r="J460" s="6" t="b">
        <v>0</v>
      </c>
      <c r="K460" s="6" t="b">
        <v>0</v>
      </c>
      <c r="L460" s="6" t="b">
        <v>0</v>
      </c>
      <c r="M460" s="6" t="b">
        <v>0</v>
      </c>
      <c r="N460" s="6" t="b">
        <v>0</v>
      </c>
      <c r="O460" s="6" t="b">
        <v>0</v>
      </c>
      <c r="P460" s="6" t="b">
        <v>0</v>
      </c>
      <c r="Q460" s="6" t="s">
        <v>2714</v>
      </c>
    </row>
    <row r="461" spans="1:17" x14ac:dyDescent="0.2">
      <c r="A461" s="2">
        <v>809</v>
      </c>
      <c r="B461" s="6" t="s">
        <v>2723</v>
      </c>
      <c r="C461" s="97" t="s">
        <v>5529</v>
      </c>
      <c r="D461" s="6" t="s">
        <v>2724</v>
      </c>
      <c r="E461" s="6" t="b">
        <v>0</v>
      </c>
      <c r="F461" s="6" t="b">
        <v>0</v>
      </c>
      <c r="G461" s="6" t="b">
        <v>0</v>
      </c>
      <c r="H461" s="6" t="b">
        <v>0</v>
      </c>
      <c r="I461" s="6" t="b">
        <v>0</v>
      </c>
      <c r="J461" s="6" t="b">
        <v>0</v>
      </c>
      <c r="K461" s="6" t="b">
        <v>0</v>
      </c>
      <c r="L461" s="6" t="b">
        <v>0</v>
      </c>
      <c r="M461" s="6" t="b">
        <v>1</v>
      </c>
      <c r="N461" s="6" t="b">
        <v>0</v>
      </c>
      <c r="O461" s="6" t="b">
        <v>0</v>
      </c>
      <c r="P461" s="6" t="b">
        <v>0</v>
      </c>
      <c r="Q461" s="6" t="s">
        <v>2725</v>
      </c>
    </row>
    <row r="462" spans="1:17" x14ac:dyDescent="0.2">
      <c r="A462" s="2">
        <v>811</v>
      </c>
      <c r="B462" s="6" t="s">
        <v>2729</v>
      </c>
      <c r="C462" s="97" t="s">
        <v>5529</v>
      </c>
      <c r="D462" s="6" t="s">
        <v>2730</v>
      </c>
      <c r="E462" s="6" t="b">
        <v>0</v>
      </c>
      <c r="F462" s="6" t="b">
        <v>0</v>
      </c>
      <c r="G462" s="6" t="b">
        <v>1</v>
      </c>
      <c r="H462" s="6" t="b">
        <v>0</v>
      </c>
      <c r="I462" s="6" t="b">
        <v>0</v>
      </c>
      <c r="J462" s="6" t="b">
        <v>0</v>
      </c>
      <c r="K462" s="6" t="b">
        <v>0</v>
      </c>
      <c r="L462" s="6" t="b">
        <v>0</v>
      </c>
      <c r="M462" s="6" t="b">
        <v>0</v>
      </c>
      <c r="N462" s="6" t="b">
        <v>1</v>
      </c>
      <c r="O462" s="6" t="b">
        <v>0</v>
      </c>
      <c r="P462" s="6" t="b">
        <v>0</v>
      </c>
      <c r="Q462" s="6" t="s">
        <v>2731</v>
      </c>
    </row>
    <row r="463" spans="1:17" x14ac:dyDescent="0.2">
      <c r="A463" s="2">
        <v>812</v>
      </c>
      <c r="B463" s="6" t="s">
        <v>2732</v>
      </c>
      <c r="C463" s="97" t="s">
        <v>5529</v>
      </c>
      <c r="D463" s="6" t="s">
        <v>2733</v>
      </c>
      <c r="E463" s="6" t="b">
        <v>0</v>
      </c>
      <c r="F463" s="6" t="b">
        <v>0</v>
      </c>
      <c r="G463" s="6" t="b">
        <v>0</v>
      </c>
      <c r="H463" s="6" t="b">
        <v>0</v>
      </c>
      <c r="I463" s="6" t="b">
        <v>0</v>
      </c>
      <c r="J463" s="6" t="b">
        <v>0</v>
      </c>
      <c r="K463" s="6" t="b">
        <v>0</v>
      </c>
      <c r="L463" s="6" t="b">
        <v>0</v>
      </c>
      <c r="M463" s="6" t="b">
        <v>0</v>
      </c>
      <c r="N463" s="6" t="b">
        <v>0</v>
      </c>
      <c r="O463" s="6" t="b">
        <v>0</v>
      </c>
      <c r="P463" s="6" t="b">
        <v>0</v>
      </c>
      <c r="Q463" s="6" t="s">
        <v>2734</v>
      </c>
    </row>
    <row r="464" spans="1:17" x14ac:dyDescent="0.2">
      <c r="A464" s="2">
        <v>813</v>
      </c>
      <c r="B464" s="6" t="s">
        <v>2735</v>
      </c>
      <c r="C464" s="97" t="s">
        <v>5529</v>
      </c>
      <c r="D464" s="6" t="s">
        <v>2736</v>
      </c>
      <c r="E464" s="6" t="b">
        <v>0</v>
      </c>
      <c r="F464" s="6" t="b">
        <v>0</v>
      </c>
      <c r="G464" s="6" t="b">
        <v>0</v>
      </c>
      <c r="H464" s="6" t="b">
        <v>0</v>
      </c>
      <c r="I464" s="6" t="b">
        <v>0</v>
      </c>
      <c r="J464" s="6" t="b">
        <v>0</v>
      </c>
      <c r="K464" s="6" t="b">
        <v>0</v>
      </c>
      <c r="L464" s="6" t="b">
        <v>0</v>
      </c>
      <c r="M464" s="6" t="b">
        <v>0</v>
      </c>
      <c r="N464" s="6" t="b">
        <v>0</v>
      </c>
      <c r="O464" s="6" t="b">
        <v>0</v>
      </c>
      <c r="P464" s="6" t="b">
        <v>0</v>
      </c>
      <c r="Q464" s="6" t="s">
        <v>2737</v>
      </c>
    </row>
    <row r="465" spans="1:17" x14ac:dyDescent="0.2">
      <c r="A465" s="2">
        <v>816</v>
      </c>
      <c r="B465" s="6" t="s">
        <v>2744</v>
      </c>
      <c r="C465" s="97" t="s">
        <v>5529</v>
      </c>
      <c r="D465" s="6" t="s">
        <v>2745</v>
      </c>
      <c r="E465" s="6" t="b">
        <v>0</v>
      </c>
      <c r="F465" s="6" t="b">
        <v>0</v>
      </c>
      <c r="G465" s="6" t="b">
        <v>0</v>
      </c>
      <c r="H465" s="6" t="b">
        <v>1</v>
      </c>
      <c r="I465" s="6" t="b">
        <v>0</v>
      </c>
      <c r="J465" s="6" t="b">
        <v>0</v>
      </c>
      <c r="K465" s="6" t="b">
        <v>0</v>
      </c>
      <c r="L465" s="6" t="b">
        <v>0</v>
      </c>
      <c r="M465" s="6" t="b">
        <v>0</v>
      </c>
      <c r="N465" s="6" t="b">
        <v>0</v>
      </c>
      <c r="O465" s="6" t="b">
        <v>0</v>
      </c>
      <c r="P465" s="6" t="b">
        <v>0</v>
      </c>
      <c r="Q465" s="6" t="s">
        <v>2746</v>
      </c>
    </row>
    <row r="466" spans="1:17" x14ac:dyDescent="0.2">
      <c r="A466" s="2">
        <v>818</v>
      </c>
      <c r="B466" s="6" t="s">
        <v>2750</v>
      </c>
      <c r="C466" s="97" t="s">
        <v>5529</v>
      </c>
      <c r="D466" s="6" t="s">
        <v>2751</v>
      </c>
      <c r="E466" s="6" t="b">
        <v>0</v>
      </c>
      <c r="F466" s="6" t="b">
        <v>0</v>
      </c>
      <c r="G466" s="6" t="b">
        <v>0</v>
      </c>
      <c r="H466" s="6" t="b">
        <v>0</v>
      </c>
      <c r="I466" s="6" t="b">
        <v>0</v>
      </c>
      <c r="J466" s="6" t="b">
        <v>0</v>
      </c>
      <c r="K466" s="6" t="b">
        <v>0</v>
      </c>
      <c r="L466" s="6" t="b">
        <v>0</v>
      </c>
      <c r="M466" s="6" t="b">
        <v>0</v>
      </c>
      <c r="N466" s="6" t="b">
        <v>0</v>
      </c>
      <c r="O466" s="6" t="b">
        <v>0</v>
      </c>
      <c r="P466" s="6" t="b">
        <v>0</v>
      </c>
      <c r="Q466" s="6" t="s">
        <v>2752</v>
      </c>
    </row>
    <row r="467" spans="1:17" x14ac:dyDescent="0.2">
      <c r="A467" s="2">
        <v>820</v>
      </c>
      <c r="B467" s="6" t="s">
        <v>2758</v>
      </c>
      <c r="C467" s="97" t="s">
        <v>5529</v>
      </c>
      <c r="D467" s="6" t="s">
        <v>2759</v>
      </c>
      <c r="E467" s="6" t="b">
        <v>0</v>
      </c>
      <c r="F467" s="6" t="b">
        <v>0</v>
      </c>
      <c r="G467" s="6" t="b">
        <v>0</v>
      </c>
      <c r="H467" s="6" t="b">
        <v>0</v>
      </c>
      <c r="I467" s="6" t="b">
        <v>0</v>
      </c>
      <c r="J467" s="6" t="b">
        <v>0</v>
      </c>
      <c r="K467" s="6" t="b">
        <v>0</v>
      </c>
      <c r="L467" s="6" t="b">
        <v>0</v>
      </c>
      <c r="M467" s="6" t="b">
        <v>0</v>
      </c>
      <c r="N467" s="6" t="b">
        <v>0</v>
      </c>
      <c r="O467" s="6" t="b">
        <v>0</v>
      </c>
      <c r="P467" s="6" t="b">
        <v>0</v>
      </c>
      <c r="Q467" s="6" t="s">
        <v>2760</v>
      </c>
    </row>
    <row r="468" spans="1:17" x14ac:dyDescent="0.2">
      <c r="A468" s="2">
        <v>821</v>
      </c>
      <c r="B468" s="6" t="s">
        <v>2761</v>
      </c>
      <c r="C468" s="97" t="s">
        <v>5529</v>
      </c>
      <c r="D468" s="6" t="s">
        <v>2762</v>
      </c>
      <c r="E468" s="6" t="b">
        <v>0</v>
      </c>
      <c r="F468" s="6" t="b">
        <v>0</v>
      </c>
      <c r="G468" s="6" t="b">
        <v>1</v>
      </c>
      <c r="H468" s="6" t="b">
        <v>0</v>
      </c>
      <c r="I468" s="6" t="b">
        <v>0</v>
      </c>
      <c r="J468" s="6" t="b">
        <v>0</v>
      </c>
      <c r="K468" s="6" t="b">
        <v>0</v>
      </c>
      <c r="L468" s="6" t="b">
        <v>0</v>
      </c>
      <c r="M468" s="6" t="b">
        <v>0</v>
      </c>
      <c r="N468" s="6" t="b">
        <v>1</v>
      </c>
      <c r="O468" s="6" t="b">
        <v>0</v>
      </c>
      <c r="P468" s="6" t="b">
        <v>0</v>
      </c>
      <c r="Q468" s="6" t="s">
        <v>2763</v>
      </c>
    </row>
    <row r="469" spans="1:17" x14ac:dyDescent="0.2">
      <c r="A469" s="2">
        <v>822</v>
      </c>
      <c r="B469" s="6" t="s">
        <v>2764</v>
      </c>
      <c r="C469" s="97" t="s">
        <v>5529</v>
      </c>
      <c r="D469" s="6" t="s">
        <v>2765</v>
      </c>
      <c r="E469" s="6" t="b">
        <v>0</v>
      </c>
      <c r="F469" s="6" t="b">
        <v>0</v>
      </c>
      <c r="G469" s="6" t="b">
        <v>0</v>
      </c>
      <c r="H469" s="6" t="b">
        <v>0</v>
      </c>
      <c r="I469" s="6" t="b">
        <v>0</v>
      </c>
      <c r="J469" s="6" t="b">
        <v>0</v>
      </c>
      <c r="K469" s="6" t="b">
        <v>0</v>
      </c>
      <c r="L469" s="6" t="b">
        <v>0</v>
      </c>
      <c r="M469" s="6" t="b">
        <v>0</v>
      </c>
      <c r="N469" s="6" t="b">
        <v>0</v>
      </c>
      <c r="O469" s="6" t="b">
        <v>0</v>
      </c>
      <c r="P469" s="6" t="b">
        <v>0</v>
      </c>
      <c r="Q469" s="6" t="s">
        <v>2766</v>
      </c>
    </row>
    <row r="470" spans="1:17" x14ac:dyDescent="0.2">
      <c r="A470" s="2">
        <v>823</v>
      </c>
      <c r="B470" s="6" t="s">
        <v>2767</v>
      </c>
      <c r="C470" s="97" t="s">
        <v>5529</v>
      </c>
      <c r="D470" s="6" t="s">
        <v>2768</v>
      </c>
      <c r="E470" s="6" t="b">
        <v>0</v>
      </c>
      <c r="F470" s="6" t="b">
        <v>0</v>
      </c>
      <c r="G470" s="6" t="b">
        <v>0</v>
      </c>
      <c r="H470" s="6" t="b">
        <v>0</v>
      </c>
      <c r="I470" s="6" t="b">
        <v>0</v>
      </c>
      <c r="J470" s="6" t="b">
        <v>0</v>
      </c>
      <c r="K470" s="6" t="b">
        <v>0</v>
      </c>
      <c r="L470" s="6" t="b">
        <v>0</v>
      </c>
      <c r="M470" s="6" t="b">
        <v>0</v>
      </c>
      <c r="N470" s="6" t="b">
        <v>0</v>
      </c>
      <c r="O470" s="6" t="b">
        <v>0</v>
      </c>
      <c r="P470" s="6" t="b">
        <v>0</v>
      </c>
      <c r="Q470" s="6" t="s">
        <v>2769</v>
      </c>
    </row>
    <row r="471" spans="1:17" x14ac:dyDescent="0.2">
      <c r="A471" s="2">
        <v>824</v>
      </c>
      <c r="B471" s="6" t="s">
        <v>2772</v>
      </c>
      <c r="C471" s="97" t="s">
        <v>5529</v>
      </c>
      <c r="D471" s="6" t="s">
        <v>2773</v>
      </c>
      <c r="E471" s="6" t="b">
        <v>0</v>
      </c>
      <c r="F471" s="6" t="b">
        <v>0</v>
      </c>
      <c r="G471" s="6" t="b">
        <v>0</v>
      </c>
      <c r="H471" s="6" t="b">
        <v>0</v>
      </c>
      <c r="I471" s="6" t="b">
        <v>0</v>
      </c>
      <c r="J471" s="6" t="b">
        <v>0</v>
      </c>
      <c r="K471" s="6" t="b">
        <v>0</v>
      </c>
      <c r="L471" s="6" t="b">
        <v>0</v>
      </c>
      <c r="M471" s="6" t="b">
        <v>0</v>
      </c>
      <c r="N471" s="6" t="b">
        <v>0</v>
      </c>
      <c r="O471" s="6" t="b">
        <v>0</v>
      </c>
      <c r="P471" s="6" t="b">
        <v>0</v>
      </c>
      <c r="Q471" s="6" t="s">
        <v>2774</v>
      </c>
    </row>
    <row r="472" spans="1:17" x14ac:dyDescent="0.2">
      <c r="A472" s="2">
        <v>825</v>
      </c>
      <c r="B472" s="6" t="s">
        <v>2775</v>
      </c>
      <c r="C472" s="97" t="s">
        <v>5529</v>
      </c>
      <c r="D472" s="6" t="s">
        <v>2776</v>
      </c>
      <c r="E472" s="6" t="b">
        <v>0</v>
      </c>
      <c r="F472" s="6" t="b">
        <v>0</v>
      </c>
      <c r="G472" s="6" t="b">
        <v>0</v>
      </c>
      <c r="H472" s="6" t="b">
        <v>0</v>
      </c>
      <c r="I472" s="6" t="b">
        <v>0</v>
      </c>
      <c r="J472" s="6" t="b">
        <v>0</v>
      </c>
      <c r="K472" s="6" t="b">
        <v>0</v>
      </c>
      <c r="L472" s="6" t="b">
        <v>0</v>
      </c>
      <c r="M472" s="6" t="b">
        <v>0</v>
      </c>
      <c r="N472" s="6" t="b">
        <v>0</v>
      </c>
      <c r="O472" s="6" t="b">
        <v>0</v>
      </c>
      <c r="P472" s="6" t="b">
        <v>0</v>
      </c>
      <c r="Q472" s="6" t="s">
        <v>2777</v>
      </c>
    </row>
    <row r="473" spans="1:17" x14ac:dyDescent="0.2">
      <c r="A473" s="2">
        <v>827</v>
      </c>
      <c r="B473" s="6" t="s">
        <v>2781</v>
      </c>
      <c r="C473" s="97" t="s">
        <v>5529</v>
      </c>
      <c r="D473" s="6" t="s">
        <v>60</v>
      </c>
      <c r="E473" s="6" t="b">
        <v>0</v>
      </c>
      <c r="F473" s="6" t="b">
        <v>0</v>
      </c>
      <c r="G473" s="6" t="b">
        <v>0</v>
      </c>
      <c r="H473" s="6" t="b">
        <v>0</v>
      </c>
      <c r="I473" s="6" t="b">
        <v>0</v>
      </c>
      <c r="J473" s="6" t="b">
        <v>0</v>
      </c>
      <c r="K473" s="6" t="b">
        <v>0</v>
      </c>
      <c r="L473" s="6" t="b">
        <v>0</v>
      </c>
      <c r="M473" s="6" t="b">
        <v>0</v>
      </c>
      <c r="N473" s="6" t="b">
        <v>0</v>
      </c>
      <c r="O473" s="6" t="b">
        <v>0</v>
      </c>
      <c r="P473" s="6" t="b">
        <v>0</v>
      </c>
      <c r="Q473" s="6" t="s">
        <v>2782</v>
      </c>
    </row>
    <row r="474" spans="1:17" x14ac:dyDescent="0.2">
      <c r="A474" s="2">
        <v>828</v>
      </c>
      <c r="B474" s="6" t="s">
        <v>2783</v>
      </c>
      <c r="C474" s="97" t="s">
        <v>5529</v>
      </c>
      <c r="D474" s="6" t="s">
        <v>2784</v>
      </c>
      <c r="E474" s="6" t="b">
        <v>0</v>
      </c>
      <c r="F474" s="6" t="b">
        <v>0</v>
      </c>
      <c r="G474" s="6" t="b">
        <v>0</v>
      </c>
      <c r="H474" s="6" t="b">
        <v>0</v>
      </c>
      <c r="I474" s="6" t="b">
        <v>0</v>
      </c>
      <c r="J474" s="6" t="b">
        <v>0</v>
      </c>
      <c r="K474" s="6" t="b">
        <v>0</v>
      </c>
      <c r="L474" s="6" t="b">
        <v>0</v>
      </c>
      <c r="M474" s="6" t="b">
        <v>0</v>
      </c>
      <c r="N474" s="6" t="b">
        <v>0</v>
      </c>
      <c r="O474" s="6" t="b">
        <v>0</v>
      </c>
      <c r="P474" s="6" t="b">
        <v>0</v>
      </c>
      <c r="Q474" s="6" t="s">
        <v>2785</v>
      </c>
    </row>
    <row r="475" spans="1:17" x14ac:dyDescent="0.2">
      <c r="A475" s="2">
        <v>830</v>
      </c>
      <c r="B475" s="6" t="s">
        <v>2789</v>
      </c>
      <c r="C475" s="97" t="s">
        <v>5529</v>
      </c>
      <c r="D475" s="6" t="s">
        <v>2790</v>
      </c>
      <c r="E475" s="6" t="b">
        <v>0</v>
      </c>
      <c r="F475" s="6" t="b">
        <v>0</v>
      </c>
      <c r="G475" s="6" t="b">
        <v>1</v>
      </c>
      <c r="H475" s="6" t="b">
        <v>0</v>
      </c>
      <c r="I475" s="6" t="b">
        <v>0</v>
      </c>
      <c r="J475" s="6" t="b">
        <v>0</v>
      </c>
      <c r="K475" s="6" t="b">
        <v>0</v>
      </c>
      <c r="L475" s="6" t="b">
        <v>0</v>
      </c>
      <c r="M475" s="6" t="b">
        <v>0</v>
      </c>
      <c r="N475" s="6" t="b">
        <v>1</v>
      </c>
      <c r="O475" s="6" t="b">
        <v>1</v>
      </c>
      <c r="P475" s="6" t="b">
        <v>0</v>
      </c>
      <c r="Q475" s="6" t="s">
        <v>2791</v>
      </c>
    </row>
    <row r="476" spans="1:17" x14ac:dyDescent="0.2">
      <c r="A476" s="2">
        <v>833</v>
      </c>
      <c r="B476" s="6" t="s">
        <v>2798</v>
      </c>
      <c r="C476" s="97" t="s">
        <v>5529</v>
      </c>
      <c r="D476" s="6" t="s">
        <v>2799</v>
      </c>
      <c r="E476" s="6" t="b">
        <v>1</v>
      </c>
      <c r="F476" s="6" t="b">
        <v>0</v>
      </c>
      <c r="G476" s="6" t="b">
        <v>0</v>
      </c>
      <c r="H476" s="6" t="b">
        <v>0</v>
      </c>
      <c r="I476" s="6" t="b">
        <v>0</v>
      </c>
      <c r="J476" s="6" t="b">
        <v>0</v>
      </c>
      <c r="K476" s="6" t="b">
        <v>0</v>
      </c>
      <c r="L476" s="6" t="b">
        <v>0</v>
      </c>
      <c r="M476" s="6" t="b">
        <v>0</v>
      </c>
      <c r="N476" s="6" t="b">
        <v>0</v>
      </c>
      <c r="O476" s="6" t="b">
        <v>0</v>
      </c>
      <c r="P476" s="6" t="b">
        <v>0</v>
      </c>
      <c r="Q476" s="6" t="s">
        <v>2800</v>
      </c>
    </row>
    <row r="477" spans="1:17" x14ac:dyDescent="0.2">
      <c r="A477" s="2">
        <v>835</v>
      </c>
      <c r="B477" s="6" t="s">
        <v>2804</v>
      </c>
      <c r="C477" s="97" t="s">
        <v>5529</v>
      </c>
      <c r="D477" s="6" t="s">
        <v>2805</v>
      </c>
      <c r="E477" s="6" t="b">
        <v>0</v>
      </c>
      <c r="F477" s="6" t="b">
        <v>0</v>
      </c>
      <c r="G477" s="6" t="b">
        <v>0</v>
      </c>
      <c r="H477" s="6" t="b">
        <v>0</v>
      </c>
      <c r="I477" s="6" t="b">
        <v>0</v>
      </c>
      <c r="J477" s="6" t="b">
        <v>0</v>
      </c>
      <c r="K477" s="6" t="b">
        <v>0</v>
      </c>
      <c r="L477" s="6" t="b">
        <v>0</v>
      </c>
      <c r="M477" s="6" t="b">
        <v>0</v>
      </c>
      <c r="N477" s="6" t="b">
        <v>0</v>
      </c>
      <c r="O477" s="6" t="b">
        <v>0</v>
      </c>
      <c r="P477" s="6" t="b">
        <v>0</v>
      </c>
      <c r="Q477" s="6" t="s">
        <v>2806</v>
      </c>
    </row>
    <row r="478" spans="1:17" x14ac:dyDescent="0.2">
      <c r="A478" s="2">
        <v>836</v>
      </c>
      <c r="B478" s="6" t="s">
        <v>2807</v>
      </c>
      <c r="C478" s="97" t="s">
        <v>5529</v>
      </c>
      <c r="D478" s="6" t="s">
        <v>2808</v>
      </c>
      <c r="E478" s="6" t="b">
        <v>0</v>
      </c>
      <c r="F478" s="6" t="b">
        <v>0</v>
      </c>
      <c r="G478" s="6" t="b">
        <v>0</v>
      </c>
      <c r="H478" s="6" t="b">
        <v>0</v>
      </c>
      <c r="I478" s="6" t="b">
        <v>0</v>
      </c>
      <c r="J478" s="6" t="b">
        <v>0</v>
      </c>
      <c r="K478" s="6" t="b">
        <v>0</v>
      </c>
      <c r="L478" s="6" t="b">
        <v>0</v>
      </c>
      <c r="M478" s="6" t="b">
        <v>0</v>
      </c>
      <c r="N478" s="6" t="b">
        <v>0</v>
      </c>
      <c r="O478" s="6" t="b">
        <v>0</v>
      </c>
      <c r="P478" s="6" t="b">
        <v>0</v>
      </c>
      <c r="Q478" s="6" t="s">
        <v>2809</v>
      </c>
    </row>
    <row r="479" spans="1:17" x14ac:dyDescent="0.2">
      <c r="A479" s="2">
        <v>837</v>
      </c>
      <c r="B479" s="6" t="s">
        <v>2811</v>
      </c>
      <c r="C479" s="97" t="s">
        <v>5529</v>
      </c>
      <c r="D479" s="6" t="s">
        <v>2812</v>
      </c>
      <c r="E479" s="6" t="b">
        <v>0</v>
      </c>
      <c r="F479" s="6" t="b">
        <v>0</v>
      </c>
      <c r="G479" s="6" t="b">
        <v>0</v>
      </c>
      <c r="H479" s="6" t="b">
        <v>0</v>
      </c>
      <c r="I479" s="6" t="b">
        <v>0</v>
      </c>
      <c r="J479" s="6" t="b">
        <v>0</v>
      </c>
      <c r="K479" s="6" t="b">
        <v>0</v>
      </c>
      <c r="L479" s="6" t="b">
        <v>0</v>
      </c>
      <c r="M479" s="6" t="b">
        <v>0</v>
      </c>
      <c r="N479" s="6" t="b">
        <v>0</v>
      </c>
      <c r="O479" s="6" t="b">
        <v>0</v>
      </c>
      <c r="P479" s="6" t="b">
        <v>0</v>
      </c>
      <c r="Q479" s="6" t="s">
        <v>2813</v>
      </c>
    </row>
    <row r="480" spans="1:17" x14ac:dyDescent="0.2">
      <c r="A480" s="2">
        <v>839</v>
      </c>
      <c r="B480" s="6" t="s">
        <v>2819</v>
      </c>
      <c r="C480" s="97" t="s">
        <v>5529</v>
      </c>
      <c r="D480" s="6" t="s">
        <v>2820</v>
      </c>
      <c r="E480" s="6" t="b">
        <v>0</v>
      </c>
      <c r="F480" s="6" t="b">
        <v>0</v>
      </c>
      <c r="G480" s="6" t="b">
        <v>0</v>
      </c>
      <c r="H480" s="6" t="b">
        <v>0</v>
      </c>
      <c r="I480" s="6" t="b">
        <v>0</v>
      </c>
      <c r="J480" s="6" t="b">
        <v>0</v>
      </c>
      <c r="K480" s="6" t="b">
        <v>0</v>
      </c>
      <c r="L480" s="6" t="b">
        <v>0</v>
      </c>
      <c r="M480" s="6" t="b">
        <v>0</v>
      </c>
      <c r="N480" s="6" t="b">
        <v>0</v>
      </c>
      <c r="O480" s="6" t="b">
        <v>0</v>
      </c>
      <c r="P480" s="6" t="b">
        <v>0</v>
      </c>
      <c r="Q480" s="6" t="s">
        <v>2821</v>
      </c>
    </row>
    <row r="481" spans="1:17" x14ac:dyDescent="0.2">
      <c r="A481" s="2">
        <v>841</v>
      </c>
      <c r="B481" s="6" t="s">
        <v>2825</v>
      </c>
      <c r="C481" s="97" t="s">
        <v>5529</v>
      </c>
      <c r="D481" s="6" t="s">
        <v>2826</v>
      </c>
      <c r="E481" s="6" t="b">
        <v>0</v>
      </c>
      <c r="F481" s="6" t="b">
        <v>0</v>
      </c>
      <c r="G481" s="6" t="b">
        <v>1</v>
      </c>
      <c r="H481" s="6" t="b">
        <v>0</v>
      </c>
      <c r="I481" s="6" t="b">
        <v>0</v>
      </c>
      <c r="J481" s="6" t="b">
        <v>0</v>
      </c>
      <c r="K481" s="6" t="b">
        <v>0</v>
      </c>
      <c r="L481" s="6" t="b">
        <v>0</v>
      </c>
      <c r="M481" s="6" t="b">
        <v>0</v>
      </c>
      <c r="N481" s="6" t="b">
        <v>0</v>
      </c>
      <c r="O481" s="6" t="b">
        <v>1</v>
      </c>
      <c r="P481" s="6" t="b">
        <v>0</v>
      </c>
      <c r="Q481" s="6" t="s">
        <v>2827</v>
      </c>
    </row>
    <row r="482" spans="1:17" x14ac:dyDescent="0.2">
      <c r="A482" s="2">
        <v>842</v>
      </c>
      <c r="B482" s="6" t="s">
        <v>2828</v>
      </c>
      <c r="C482" s="97" t="s">
        <v>5529</v>
      </c>
      <c r="D482" s="6" t="s">
        <v>2829</v>
      </c>
      <c r="E482" s="6" t="b">
        <v>0</v>
      </c>
      <c r="F482" s="6" t="b">
        <v>0</v>
      </c>
      <c r="G482" s="6" t="b">
        <v>0</v>
      </c>
      <c r="H482" s="6" t="b">
        <v>0</v>
      </c>
      <c r="I482" s="6" t="b">
        <v>0</v>
      </c>
      <c r="J482" s="6" t="b">
        <v>0</v>
      </c>
      <c r="K482" s="6" t="b">
        <v>0</v>
      </c>
      <c r="L482" s="6" t="b">
        <v>0</v>
      </c>
      <c r="M482" s="6" t="b">
        <v>0</v>
      </c>
      <c r="N482" s="6" t="b">
        <v>0</v>
      </c>
      <c r="O482" s="6" t="b">
        <v>0</v>
      </c>
      <c r="P482" s="6" t="b">
        <v>0</v>
      </c>
      <c r="Q482" s="6" t="s">
        <v>2830</v>
      </c>
    </row>
    <row r="483" spans="1:17" x14ac:dyDescent="0.2">
      <c r="A483" s="2">
        <v>843</v>
      </c>
      <c r="B483" s="6" t="s">
        <v>2831</v>
      </c>
      <c r="C483" s="97" t="s">
        <v>5529</v>
      </c>
      <c r="D483" s="6" t="s">
        <v>2832</v>
      </c>
      <c r="E483" s="6" t="b">
        <v>0</v>
      </c>
      <c r="F483" s="6" t="b">
        <v>0</v>
      </c>
      <c r="G483" s="6" t="b">
        <v>0</v>
      </c>
      <c r="H483" s="6" t="b">
        <v>0</v>
      </c>
      <c r="I483" s="6" t="b">
        <v>1</v>
      </c>
      <c r="J483" s="6" t="b">
        <v>0</v>
      </c>
      <c r="K483" s="6" t="b">
        <v>0</v>
      </c>
      <c r="L483" s="6" t="b">
        <v>0</v>
      </c>
      <c r="M483" s="6" t="b">
        <v>0</v>
      </c>
      <c r="N483" s="6" t="b">
        <v>0</v>
      </c>
      <c r="O483" s="6" t="b">
        <v>1</v>
      </c>
      <c r="P483" s="6" t="b">
        <v>0</v>
      </c>
      <c r="Q483" s="6" t="s">
        <v>2833</v>
      </c>
    </row>
    <row r="484" spans="1:17" x14ac:dyDescent="0.2">
      <c r="A484" s="2">
        <v>844</v>
      </c>
      <c r="B484" s="6" t="s">
        <v>2834</v>
      </c>
      <c r="C484" s="97" t="s">
        <v>5529</v>
      </c>
      <c r="D484" s="6" t="s">
        <v>2835</v>
      </c>
      <c r="E484" s="6" t="b">
        <v>0</v>
      </c>
      <c r="F484" s="6" t="b">
        <v>0</v>
      </c>
      <c r="G484" s="6" t="b">
        <v>0</v>
      </c>
      <c r="H484" s="6" t="b">
        <v>0</v>
      </c>
      <c r="I484" s="6" t="b">
        <v>0</v>
      </c>
      <c r="J484" s="6" t="b">
        <v>1</v>
      </c>
      <c r="K484" s="6" t="b">
        <v>0</v>
      </c>
      <c r="L484" s="6" t="b">
        <v>0</v>
      </c>
      <c r="M484" s="6" t="b">
        <v>0</v>
      </c>
      <c r="N484" s="6" t="b">
        <v>0</v>
      </c>
      <c r="O484" s="6" t="b">
        <v>0</v>
      </c>
      <c r="P484" s="6" t="b">
        <v>0</v>
      </c>
      <c r="Q484" s="6" t="s">
        <v>2836</v>
      </c>
    </row>
    <row r="485" spans="1:17" x14ac:dyDescent="0.2">
      <c r="A485" s="2">
        <v>845</v>
      </c>
      <c r="B485" s="6" t="s">
        <v>2837</v>
      </c>
      <c r="C485" s="97" t="s">
        <v>5529</v>
      </c>
      <c r="D485" s="6" t="s">
        <v>2838</v>
      </c>
      <c r="E485" s="6" t="b">
        <v>0</v>
      </c>
      <c r="F485" s="6" t="b">
        <v>0</v>
      </c>
      <c r="G485" s="6" t="b">
        <v>0</v>
      </c>
      <c r="H485" s="6" t="b">
        <v>0</v>
      </c>
      <c r="I485" s="6" t="b">
        <v>0</v>
      </c>
      <c r="J485" s="6" t="b">
        <v>0</v>
      </c>
      <c r="K485" s="6" t="b">
        <v>0</v>
      </c>
      <c r="L485" s="6" t="b">
        <v>0</v>
      </c>
      <c r="M485" s="6" t="b">
        <v>0</v>
      </c>
      <c r="N485" s="6" t="b">
        <v>0</v>
      </c>
      <c r="O485" s="6" t="b">
        <v>0</v>
      </c>
      <c r="P485" s="6" t="b">
        <v>0</v>
      </c>
      <c r="Q485" s="6" t="s">
        <v>2839</v>
      </c>
    </row>
    <row r="486" spans="1:17" x14ac:dyDescent="0.2">
      <c r="A486" s="2">
        <v>847</v>
      </c>
      <c r="B486" s="6" t="s">
        <v>2841</v>
      </c>
      <c r="C486" s="97" t="s">
        <v>5529</v>
      </c>
      <c r="D486" s="6" t="s">
        <v>2842</v>
      </c>
      <c r="E486" s="6" t="b">
        <v>0</v>
      </c>
      <c r="F486" s="6" t="b">
        <v>0</v>
      </c>
      <c r="G486" s="6" t="b">
        <v>1</v>
      </c>
      <c r="H486" s="6" t="b">
        <v>0</v>
      </c>
      <c r="I486" s="6" t="b">
        <v>0</v>
      </c>
      <c r="J486" s="6" t="b">
        <v>0</v>
      </c>
      <c r="K486" s="6" t="b">
        <v>0</v>
      </c>
      <c r="L486" s="6" t="b">
        <v>0</v>
      </c>
      <c r="M486" s="6" t="b">
        <v>0</v>
      </c>
      <c r="N486" s="6" t="b">
        <v>0</v>
      </c>
      <c r="O486" s="6" t="b">
        <v>0</v>
      </c>
      <c r="P486" s="6" t="b">
        <v>0</v>
      </c>
      <c r="Q486" s="6" t="s">
        <v>2843</v>
      </c>
    </row>
    <row r="487" spans="1:17" x14ac:dyDescent="0.2">
      <c r="A487" s="2">
        <v>848</v>
      </c>
      <c r="B487" s="6" t="s">
        <v>2846</v>
      </c>
      <c r="C487" s="97" t="s">
        <v>5529</v>
      </c>
      <c r="D487" s="6" t="s">
        <v>2847</v>
      </c>
      <c r="E487" s="6" t="b">
        <v>0</v>
      </c>
      <c r="F487" s="6" t="b">
        <v>0</v>
      </c>
      <c r="G487" s="6" t="b">
        <v>0</v>
      </c>
      <c r="H487" s="6" t="b">
        <v>0</v>
      </c>
      <c r="I487" s="6" t="b">
        <v>0</v>
      </c>
      <c r="J487" s="6" t="b">
        <v>0</v>
      </c>
      <c r="K487" s="6" t="b">
        <v>1</v>
      </c>
      <c r="L487" s="6" t="b">
        <v>0</v>
      </c>
      <c r="M487" s="6" t="b">
        <v>0</v>
      </c>
      <c r="N487" s="6" t="b">
        <v>0</v>
      </c>
      <c r="O487" s="6" t="b">
        <v>1</v>
      </c>
      <c r="P487" s="6" t="b">
        <v>0</v>
      </c>
      <c r="Q487" s="6" t="s">
        <v>2848</v>
      </c>
    </row>
    <row r="488" spans="1:17" x14ac:dyDescent="0.2">
      <c r="A488" s="2">
        <v>850</v>
      </c>
      <c r="B488" s="6" t="s">
        <v>2855</v>
      </c>
      <c r="C488" s="97" t="s">
        <v>5529</v>
      </c>
      <c r="D488" s="6" t="s">
        <v>60</v>
      </c>
      <c r="E488" s="6" t="b">
        <v>0</v>
      </c>
      <c r="F488" s="6" t="b">
        <v>0</v>
      </c>
      <c r="G488" s="6" t="b">
        <v>0</v>
      </c>
      <c r="H488" s="6" t="b">
        <v>0</v>
      </c>
      <c r="I488" s="6" t="b">
        <v>0</v>
      </c>
      <c r="J488" s="6" t="b">
        <v>0</v>
      </c>
      <c r="K488" s="6" t="b">
        <v>0</v>
      </c>
      <c r="L488" s="6" t="b">
        <v>0</v>
      </c>
      <c r="M488" s="6" t="b">
        <v>0</v>
      </c>
      <c r="N488" s="6" t="b">
        <v>0</v>
      </c>
      <c r="O488" s="6" t="b">
        <v>0</v>
      </c>
      <c r="P488" s="6" t="b">
        <v>0</v>
      </c>
      <c r="Q488" s="6" t="s">
        <v>2856</v>
      </c>
    </row>
    <row r="489" spans="1:17" x14ac:dyDescent="0.2">
      <c r="A489" s="2">
        <v>851</v>
      </c>
      <c r="B489" s="6" t="s">
        <v>2859</v>
      </c>
      <c r="C489" s="97" t="s">
        <v>5529</v>
      </c>
      <c r="D489" s="6" t="s">
        <v>2860</v>
      </c>
      <c r="E489" s="6" t="b">
        <v>0</v>
      </c>
      <c r="F489" s="6" t="b">
        <v>0</v>
      </c>
      <c r="G489" s="6" t="b">
        <v>0</v>
      </c>
      <c r="H489" s="6" t="b">
        <v>0</v>
      </c>
      <c r="I489" s="6" t="b">
        <v>0</v>
      </c>
      <c r="J489" s="6" t="b">
        <v>0</v>
      </c>
      <c r="K489" s="6" t="b">
        <v>0</v>
      </c>
      <c r="L489" s="6" t="b">
        <v>0</v>
      </c>
      <c r="M489" s="6" t="b">
        <v>0</v>
      </c>
      <c r="N489" s="6" t="b">
        <v>0</v>
      </c>
      <c r="O489" s="6" t="b">
        <v>0</v>
      </c>
      <c r="P489" s="6" t="b">
        <v>0</v>
      </c>
      <c r="Q489" s="6" t="s">
        <v>2861</v>
      </c>
    </row>
    <row r="490" spans="1:17" x14ac:dyDescent="0.2">
      <c r="A490" s="2">
        <v>853</v>
      </c>
      <c r="B490" s="6" t="s">
        <v>2865</v>
      </c>
      <c r="C490" s="97" t="s">
        <v>5529</v>
      </c>
      <c r="D490" s="6" t="s">
        <v>2866</v>
      </c>
      <c r="E490" s="6" t="b">
        <v>0</v>
      </c>
      <c r="F490" s="6" t="b">
        <v>0</v>
      </c>
      <c r="G490" s="6" t="b">
        <v>1</v>
      </c>
      <c r="H490" s="6" t="b">
        <v>0</v>
      </c>
      <c r="I490" s="6" t="b">
        <v>0</v>
      </c>
      <c r="J490" s="6" t="b">
        <v>0</v>
      </c>
      <c r="K490" s="6" t="b">
        <v>0</v>
      </c>
      <c r="L490" s="6" t="b">
        <v>0</v>
      </c>
      <c r="M490" s="6" t="b">
        <v>0</v>
      </c>
      <c r="N490" s="6" t="b">
        <v>0</v>
      </c>
      <c r="O490" s="6" t="b">
        <v>0</v>
      </c>
      <c r="P490" s="6" t="b">
        <v>0</v>
      </c>
      <c r="Q490" s="6" t="s">
        <v>2867</v>
      </c>
    </row>
    <row r="491" spans="1:17" x14ac:dyDescent="0.2">
      <c r="A491" s="2">
        <v>854</v>
      </c>
      <c r="B491" s="6" t="s">
        <v>2868</v>
      </c>
      <c r="C491" s="97" t="s">
        <v>5529</v>
      </c>
      <c r="D491" s="6" t="s">
        <v>2869</v>
      </c>
      <c r="E491" s="6" t="b">
        <v>0</v>
      </c>
      <c r="F491" s="6" t="b">
        <v>0</v>
      </c>
      <c r="G491" s="6" t="b">
        <v>0</v>
      </c>
      <c r="H491" s="6" t="b">
        <v>0</v>
      </c>
      <c r="I491" s="6" t="b">
        <v>0</v>
      </c>
      <c r="J491" s="6" t="b">
        <v>0</v>
      </c>
      <c r="K491" s="6" t="b">
        <v>0</v>
      </c>
      <c r="L491" s="6" t="b">
        <v>0</v>
      </c>
      <c r="M491" s="6" t="b">
        <v>0</v>
      </c>
      <c r="N491" s="6" t="b">
        <v>0</v>
      </c>
      <c r="O491" s="6" t="b">
        <v>0</v>
      </c>
      <c r="P491" s="6" t="b">
        <v>0</v>
      </c>
      <c r="Q491" s="6" t="s">
        <v>2870</v>
      </c>
    </row>
    <row r="492" spans="1:17" x14ac:dyDescent="0.2">
      <c r="A492" s="2">
        <v>856</v>
      </c>
      <c r="B492" s="6" t="s">
        <v>2871</v>
      </c>
      <c r="C492" s="97" t="s">
        <v>5529</v>
      </c>
      <c r="D492" s="6" t="s">
        <v>2872</v>
      </c>
      <c r="E492" s="6" t="b">
        <v>1</v>
      </c>
      <c r="F492" s="6" t="b">
        <v>0</v>
      </c>
      <c r="G492" s="6" t="b">
        <v>1</v>
      </c>
      <c r="H492" s="6" t="b">
        <v>0</v>
      </c>
      <c r="I492" s="6" t="b">
        <v>0</v>
      </c>
      <c r="J492" s="6" t="b">
        <v>0</v>
      </c>
      <c r="K492" s="6" t="b">
        <v>0</v>
      </c>
      <c r="L492" s="6" t="b">
        <v>0</v>
      </c>
      <c r="M492" s="6" t="b">
        <v>0</v>
      </c>
      <c r="N492" s="6" t="b">
        <v>1</v>
      </c>
      <c r="O492" s="6" t="b">
        <v>0</v>
      </c>
      <c r="P492" s="6" t="b">
        <v>0</v>
      </c>
      <c r="Q492" s="6" t="s">
        <v>2873</v>
      </c>
    </row>
    <row r="493" spans="1:17" x14ac:dyDescent="0.2">
      <c r="A493" s="2">
        <v>858</v>
      </c>
      <c r="B493" s="6" t="s">
        <v>2877</v>
      </c>
      <c r="C493" s="97" t="s">
        <v>5529</v>
      </c>
      <c r="D493" s="6" t="s">
        <v>2878</v>
      </c>
      <c r="E493" s="6" t="b">
        <v>1</v>
      </c>
      <c r="F493" s="6" t="b">
        <v>1</v>
      </c>
      <c r="G493" s="6" t="b">
        <v>0</v>
      </c>
      <c r="H493" s="6" t="b">
        <v>0</v>
      </c>
      <c r="I493" s="6" t="b">
        <v>0</v>
      </c>
      <c r="J493" s="6" t="b">
        <v>1</v>
      </c>
      <c r="K493" s="6" t="b">
        <v>1</v>
      </c>
      <c r="L493" s="6" t="b">
        <v>0</v>
      </c>
      <c r="M493" s="6" t="b">
        <v>0</v>
      </c>
      <c r="N493" s="6" t="b">
        <v>1</v>
      </c>
      <c r="O493" s="6" t="b">
        <v>1</v>
      </c>
      <c r="P493" s="6" t="b">
        <v>0</v>
      </c>
      <c r="Q493" s="6" t="s">
        <v>2879</v>
      </c>
    </row>
    <row r="494" spans="1:17" x14ac:dyDescent="0.2">
      <c r="A494" s="2">
        <v>860</v>
      </c>
      <c r="B494" s="6" t="s">
        <v>2880</v>
      </c>
      <c r="C494" s="97" t="s">
        <v>5529</v>
      </c>
      <c r="D494" s="6" t="s">
        <v>2881</v>
      </c>
      <c r="E494" s="6" t="b">
        <v>0</v>
      </c>
      <c r="F494" s="6" t="b">
        <v>0</v>
      </c>
      <c r="G494" s="6" t="b">
        <v>0</v>
      </c>
      <c r="H494" s="6" t="b">
        <v>0</v>
      </c>
      <c r="I494" s="6" t="b">
        <v>0</v>
      </c>
      <c r="J494" s="6" t="b">
        <v>0</v>
      </c>
      <c r="K494" s="6" t="b">
        <v>0</v>
      </c>
      <c r="L494" s="6" t="b">
        <v>0</v>
      </c>
      <c r="M494" s="6" t="b">
        <v>0</v>
      </c>
      <c r="N494" s="6" t="b">
        <v>0</v>
      </c>
      <c r="O494" s="6" t="b">
        <v>0</v>
      </c>
      <c r="P494" s="6" t="b">
        <v>0</v>
      </c>
      <c r="Q494" s="6" t="s">
        <v>2882</v>
      </c>
    </row>
    <row r="495" spans="1:17" x14ac:dyDescent="0.2">
      <c r="A495" s="2">
        <v>861</v>
      </c>
      <c r="B495" s="6" t="s">
        <v>2883</v>
      </c>
      <c r="C495" s="97" t="s">
        <v>5529</v>
      </c>
      <c r="D495" s="6" t="s">
        <v>2884</v>
      </c>
      <c r="E495" s="6" t="b">
        <v>0</v>
      </c>
      <c r="F495" s="6" t="b">
        <v>0</v>
      </c>
      <c r="G495" s="6" t="b">
        <v>0</v>
      </c>
      <c r="H495" s="6" t="b">
        <v>0</v>
      </c>
      <c r="I495" s="6" t="b">
        <v>0</v>
      </c>
      <c r="J495" s="6" t="b">
        <v>0</v>
      </c>
      <c r="K495" s="6" t="b">
        <v>0</v>
      </c>
      <c r="L495" s="6" t="b">
        <v>0</v>
      </c>
      <c r="M495" s="6" t="b">
        <v>0</v>
      </c>
      <c r="N495" s="6" t="b">
        <v>0</v>
      </c>
      <c r="O495" s="6" t="b">
        <v>0</v>
      </c>
      <c r="P495" s="6" t="b">
        <v>0</v>
      </c>
      <c r="Q495" s="6" t="s">
        <v>2885</v>
      </c>
    </row>
    <row r="496" spans="1:17" x14ac:dyDescent="0.2">
      <c r="A496" s="2">
        <v>862</v>
      </c>
      <c r="B496" s="6" t="s">
        <v>2886</v>
      </c>
      <c r="C496" s="97" t="s">
        <v>5529</v>
      </c>
      <c r="D496" s="6" t="s">
        <v>2887</v>
      </c>
      <c r="E496" s="6" t="b">
        <v>0</v>
      </c>
      <c r="F496" s="6" t="b">
        <v>0</v>
      </c>
      <c r="G496" s="6" t="b">
        <v>0</v>
      </c>
      <c r="H496" s="6" t="b">
        <v>0</v>
      </c>
      <c r="I496" s="6" t="b">
        <v>0</v>
      </c>
      <c r="J496" s="6" t="b">
        <v>0</v>
      </c>
      <c r="K496" s="6" t="b">
        <v>0</v>
      </c>
      <c r="L496" s="6" t="b">
        <v>0</v>
      </c>
      <c r="M496" s="6" t="b">
        <v>0</v>
      </c>
      <c r="N496" s="6" t="b">
        <v>0</v>
      </c>
      <c r="O496" s="6" t="b">
        <v>0</v>
      </c>
      <c r="P496" s="6" t="b">
        <v>0</v>
      </c>
      <c r="Q496" s="6" t="s">
        <v>2888</v>
      </c>
    </row>
    <row r="497" spans="1:17" x14ac:dyDescent="0.2">
      <c r="A497" s="2">
        <v>864</v>
      </c>
      <c r="B497" s="6" t="s">
        <v>2892</v>
      </c>
      <c r="C497" s="97" t="s">
        <v>5529</v>
      </c>
      <c r="D497" s="6" t="s">
        <v>2893</v>
      </c>
      <c r="E497" s="6" t="b">
        <v>0</v>
      </c>
      <c r="F497" s="6" t="b">
        <v>0</v>
      </c>
      <c r="G497" s="6" t="b">
        <v>0</v>
      </c>
      <c r="H497" s="6" t="b">
        <v>0</v>
      </c>
      <c r="I497" s="6" t="b">
        <v>0</v>
      </c>
      <c r="J497" s="6" t="b">
        <v>0</v>
      </c>
      <c r="K497" s="6" t="b">
        <v>0</v>
      </c>
      <c r="L497" s="6" t="b">
        <v>0</v>
      </c>
      <c r="M497" s="6" t="b">
        <v>0</v>
      </c>
      <c r="N497" s="6" t="b">
        <v>0</v>
      </c>
      <c r="O497" s="6" t="b">
        <v>0</v>
      </c>
      <c r="P497" s="6" t="b">
        <v>0</v>
      </c>
      <c r="Q497" s="6" t="s">
        <v>2894</v>
      </c>
    </row>
    <row r="498" spans="1:17" x14ac:dyDescent="0.2">
      <c r="A498" s="2">
        <v>865</v>
      </c>
      <c r="B498" s="6" t="s">
        <v>2895</v>
      </c>
      <c r="C498" s="97" t="s">
        <v>5529</v>
      </c>
      <c r="D498" s="6" t="s">
        <v>2896</v>
      </c>
      <c r="E498" s="6" t="b">
        <v>0</v>
      </c>
      <c r="F498" s="6" t="b">
        <v>0</v>
      </c>
      <c r="G498" s="6" t="b">
        <v>0</v>
      </c>
      <c r="H498" s="6" t="b">
        <v>0</v>
      </c>
      <c r="I498" s="6" t="b">
        <v>0</v>
      </c>
      <c r="J498" s="6" t="b">
        <v>0</v>
      </c>
      <c r="K498" s="6" t="b">
        <v>0</v>
      </c>
      <c r="L498" s="6" t="b">
        <v>0</v>
      </c>
      <c r="M498" s="6" t="b">
        <v>0</v>
      </c>
      <c r="N498" s="6" t="b">
        <v>0</v>
      </c>
      <c r="O498" s="6" t="b">
        <v>0</v>
      </c>
      <c r="P498" s="6" t="b">
        <v>0</v>
      </c>
      <c r="Q498" s="6" t="s">
        <v>2897</v>
      </c>
    </row>
    <row r="499" spans="1:17" x14ac:dyDescent="0.2">
      <c r="A499" s="2">
        <v>867</v>
      </c>
      <c r="B499" s="6" t="s">
        <v>2901</v>
      </c>
      <c r="C499" s="97" t="s">
        <v>5529</v>
      </c>
      <c r="D499" s="6" t="s">
        <v>2902</v>
      </c>
      <c r="E499" s="6" t="b">
        <v>0</v>
      </c>
      <c r="F499" s="6" t="b">
        <v>0</v>
      </c>
      <c r="G499" s="6" t="b">
        <v>1</v>
      </c>
      <c r="H499" s="6" t="b">
        <v>0</v>
      </c>
      <c r="I499" s="6" t="b">
        <v>0</v>
      </c>
      <c r="J499" s="6" t="b">
        <v>0</v>
      </c>
      <c r="K499" s="6" t="b">
        <v>0</v>
      </c>
      <c r="L499" s="6" t="b">
        <v>0</v>
      </c>
      <c r="M499" s="6" t="b">
        <v>0</v>
      </c>
      <c r="N499" s="6" t="b">
        <v>0</v>
      </c>
      <c r="O499" s="6" t="b">
        <v>0</v>
      </c>
      <c r="P499" s="6" t="b">
        <v>0</v>
      </c>
      <c r="Q499" s="6" t="s">
        <v>2903</v>
      </c>
    </row>
    <row r="500" spans="1:17" x14ac:dyDescent="0.2">
      <c r="A500" s="2">
        <v>868</v>
      </c>
      <c r="B500" s="6" t="s">
        <v>2906</v>
      </c>
      <c r="C500" s="97" t="s">
        <v>5529</v>
      </c>
      <c r="D500" s="6" t="s">
        <v>2907</v>
      </c>
      <c r="E500" s="6" t="b">
        <v>0</v>
      </c>
      <c r="F500" s="6" t="b">
        <v>0</v>
      </c>
      <c r="G500" s="6" t="b">
        <v>0</v>
      </c>
      <c r="H500" s="6" t="b">
        <v>0</v>
      </c>
      <c r="I500" s="6" t="b">
        <v>0</v>
      </c>
      <c r="J500" s="6" t="b">
        <v>0</v>
      </c>
      <c r="K500" s="6" t="b">
        <v>0</v>
      </c>
      <c r="L500" s="6" t="b">
        <v>0</v>
      </c>
      <c r="M500" s="6" t="b">
        <v>0</v>
      </c>
      <c r="N500" s="6" t="b">
        <v>0</v>
      </c>
      <c r="O500" s="6" t="b">
        <v>0</v>
      </c>
      <c r="P500" s="6" t="b">
        <v>0</v>
      </c>
      <c r="Q500" s="6" t="s">
        <v>2908</v>
      </c>
    </row>
    <row r="501" spans="1:17" x14ac:dyDescent="0.2">
      <c r="A501" s="2">
        <v>869</v>
      </c>
      <c r="B501" s="6" t="s">
        <v>2909</v>
      </c>
      <c r="C501" s="97" t="s">
        <v>5529</v>
      </c>
      <c r="D501" s="6" t="s">
        <v>2910</v>
      </c>
      <c r="E501" s="6" t="b">
        <v>0</v>
      </c>
      <c r="F501" s="6" t="b">
        <v>0</v>
      </c>
      <c r="G501" s="6" t="b">
        <v>0</v>
      </c>
      <c r="H501" s="6" t="b">
        <v>0</v>
      </c>
      <c r="I501" s="6" t="b">
        <v>0</v>
      </c>
      <c r="J501" s="6" t="b">
        <v>0</v>
      </c>
      <c r="K501" s="6" t="b">
        <v>0</v>
      </c>
      <c r="L501" s="6" t="b">
        <v>0</v>
      </c>
      <c r="M501" s="6" t="b">
        <v>0</v>
      </c>
      <c r="N501" s="6" t="b">
        <v>0</v>
      </c>
      <c r="O501" s="6" t="b">
        <v>0</v>
      </c>
      <c r="P501" s="6" t="b">
        <v>0</v>
      </c>
      <c r="Q501" s="6" t="s">
        <v>2911</v>
      </c>
    </row>
    <row r="502" spans="1:17" x14ac:dyDescent="0.2">
      <c r="A502" s="2">
        <v>870</v>
      </c>
      <c r="B502" s="6" t="s">
        <v>2912</v>
      </c>
      <c r="C502" s="97" t="s">
        <v>5529</v>
      </c>
      <c r="D502" s="6" t="s">
        <v>2913</v>
      </c>
      <c r="E502" s="6" t="b">
        <v>0</v>
      </c>
      <c r="F502" s="6" t="b">
        <v>0</v>
      </c>
      <c r="G502" s="6" t="b">
        <v>0</v>
      </c>
      <c r="H502" s="6" t="b">
        <v>0</v>
      </c>
      <c r="I502" s="6" t="b">
        <v>0</v>
      </c>
      <c r="J502" s="6" t="b">
        <v>0</v>
      </c>
      <c r="K502" s="6" t="b">
        <v>0</v>
      </c>
      <c r="L502" s="6" t="b">
        <v>0</v>
      </c>
      <c r="M502" s="6" t="b">
        <v>0</v>
      </c>
      <c r="N502" s="6" t="b">
        <v>0</v>
      </c>
      <c r="O502" s="6" t="b">
        <v>0</v>
      </c>
      <c r="P502" s="6" t="b">
        <v>0</v>
      </c>
      <c r="Q502" s="6" t="s">
        <v>2914</v>
      </c>
    </row>
    <row r="503" spans="1:17" x14ac:dyDescent="0.2">
      <c r="A503" s="2">
        <v>871</v>
      </c>
      <c r="B503" s="6" t="s">
        <v>2915</v>
      </c>
      <c r="C503" s="97" t="s">
        <v>5529</v>
      </c>
      <c r="D503" s="6" t="s">
        <v>2916</v>
      </c>
      <c r="E503" s="6" t="b">
        <v>0</v>
      </c>
      <c r="F503" s="6" t="b">
        <v>0</v>
      </c>
      <c r="G503" s="6" t="b">
        <v>0</v>
      </c>
      <c r="H503" s="6" t="b">
        <v>1</v>
      </c>
      <c r="I503" s="6" t="b">
        <v>0</v>
      </c>
      <c r="J503" s="6" t="b">
        <v>0</v>
      </c>
      <c r="K503" s="6" t="b">
        <v>0</v>
      </c>
      <c r="L503" s="6" t="b">
        <v>0</v>
      </c>
      <c r="M503" s="6" t="b">
        <v>0</v>
      </c>
      <c r="N503" s="6" t="b">
        <v>0</v>
      </c>
      <c r="O503" s="6" t="b">
        <v>0</v>
      </c>
      <c r="P503" s="6" t="b">
        <v>0</v>
      </c>
      <c r="Q503" s="6" t="s">
        <v>2917</v>
      </c>
    </row>
    <row r="504" spans="1:17" x14ac:dyDescent="0.2">
      <c r="A504" s="2">
        <v>873</v>
      </c>
      <c r="B504" s="6" t="s">
        <v>2923</v>
      </c>
      <c r="C504" s="97" t="s">
        <v>5529</v>
      </c>
      <c r="D504" s="6" t="s">
        <v>2924</v>
      </c>
      <c r="E504" s="6" t="b">
        <v>0</v>
      </c>
      <c r="F504" s="6" t="b">
        <v>0</v>
      </c>
      <c r="G504" s="6" t="b">
        <v>0</v>
      </c>
      <c r="H504" s="6" t="b">
        <v>0</v>
      </c>
      <c r="I504" s="6" t="b">
        <v>0</v>
      </c>
      <c r="J504" s="6" t="b">
        <v>0</v>
      </c>
      <c r="K504" s="6" t="b">
        <v>0</v>
      </c>
      <c r="L504" s="6" t="b">
        <v>0</v>
      </c>
      <c r="M504" s="6" t="b">
        <v>0</v>
      </c>
      <c r="N504" s="6" t="b">
        <v>0</v>
      </c>
      <c r="O504" s="6" t="b">
        <v>0</v>
      </c>
      <c r="P504" s="6" t="b">
        <v>0</v>
      </c>
      <c r="Q504" s="6" t="s">
        <v>2925</v>
      </c>
    </row>
    <row r="505" spans="1:17" x14ac:dyDescent="0.2">
      <c r="A505" s="2">
        <v>874</v>
      </c>
      <c r="B505" s="6" t="s">
        <v>2926</v>
      </c>
      <c r="C505" s="97" t="s">
        <v>5529</v>
      </c>
      <c r="D505" s="6" t="s">
        <v>2927</v>
      </c>
      <c r="E505" s="6" t="b">
        <v>0</v>
      </c>
      <c r="F505" s="6" t="b">
        <v>0</v>
      </c>
      <c r="G505" s="6" t="b">
        <v>0</v>
      </c>
      <c r="H505" s="6" t="b">
        <v>0</v>
      </c>
      <c r="I505" s="6" t="b">
        <v>0</v>
      </c>
      <c r="J505" s="6" t="b">
        <v>0</v>
      </c>
      <c r="K505" s="6" t="b">
        <v>0</v>
      </c>
      <c r="L505" s="6" t="b">
        <v>0</v>
      </c>
      <c r="M505" s="6" t="b">
        <v>0</v>
      </c>
      <c r="N505" s="6" t="b">
        <v>0</v>
      </c>
      <c r="O505" s="6" t="b">
        <v>0</v>
      </c>
      <c r="P505" s="6" t="b">
        <v>0</v>
      </c>
      <c r="Q505" s="6" t="s">
        <v>2928</v>
      </c>
    </row>
    <row r="506" spans="1:17" x14ac:dyDescent="0.2">
      <c r="A506" s="2">
        <v>875</v>
      </c>
      <c r="B506" s="6" t="s">
        <v>2929</v>
      </c>
      <c r="C506" s="97" t="s">
        <v>5529</v>
      </c>
      <c r="D506" s="6" t="s">
        <v>2930</v>
      </c>
      <c r="E506" s="6" t="b">
        <v>0</v>
      </c>
      <c r="F506" s="6" t="b">
        <v>0</v>
      </c>
      <c r="G506" s="6" t="b">
        <v>0</v>
      </c>
      <c r="H506" s="6" t="b">
        <v>0</v>
      </c>
      <c r="I506" s="6" t="b">
        <v>0</v>
      </c>
      <c r="J506" s="6" t="b">
        <v>0</v>
      </c>
      <c r="K506" s="6" t="b">
        <v>0</v>
      </c>
      <c r="L506" s="6" t="b">
        <v>0</v>
      </c>
      <c r="M506" s="6" t="b">
        <v>0</v>
      </c>
      <c r="N506" s="6" t="b">
        <v>0</v>
      </c>
      <c r="O506" s="6" t="b">
        <v>0</v>
      </c>
      <c r="P506" s="6" t="b">
        <v>0</v>
      </c>
      <c r="Q506" s="6" t="s">
        <v>2931</v>
      </c>
    </row>
    <row r="507" spans="1:17" x14ac:dyDescent="0.2">
      <c r="A507" s="2">
        <v>876</v>
      </c>
      <c r="B507" s="6" t="s">
        <v>2932</v>
      </c>
      <c r="C507" s="97" t="s">
        <v>5529</v>
      </c>
      <c r="D507" s="6" t="s">
        <v>2933</v>
      </c>
      <c r="E507" s="6" t="b">
        <v>0</v>
      </c>
      <c r="F507" s="6" t="b">
        <v>0</v>
      </c>
      <c r="G507" s="6" t="b">
        <v>0</v>
      </c>
      <c r="H507" s="6" t="b">
        <v>0</v>
      </c>
      <c r="I507" s="6" t="b">
        <v>0</v>
      </c>
      <c r="J507" s="6" t="b">
        <v>0</v>
      </c>
      <c r="K507" s="6" t="b">
        <v>0</v>
      </c>
      <c r="L507" s="6" t="b">
        <v>0</v>
      </c>
      <c r="M507" s="6" t="b">
        <v>0</v>
      </c>
      <c r="N507" s="6" t="b">
        <v>0</v>
      </c>
      <c r="O507" s="6" t="b">
        <v>0</v>
      </c>
      <c r="P507" s="6" t="b">
        <v>0</v>
      </c>
      <c r="Q507" s="6" t="s">
        <v>2934</v>
      </c>
    </row>
    <row r="508" spans="1:17" x14ac:dyDescent="0.2">
      <c r="A508" s="2">
        <v>878</v>
      </c>
      <c r="B508" s="6" t="s">
        <v>2937</v>
      </c>
      <c r="C508" s="97" t="s">
        <v>5529</v>
      </c>
      <c r="D508" s="6" t="s">
        <v>2938</v>
      </c>
      <c r="E508" s="6" t="b">
        <v>0</v>
      </c>
      <c r="F508" s="6" t="b">
        <v>0</v>
      </c>
      <c r="G508" s="6" t="b">
        <v>0</v>
      </c>
      <c r="H508" s="6" t="b">
        <v>0</v>
      </c>
      <c r="I508" s="6" t="b">
        <v>0</v>
      </c>
      <c r="J508" s="6" t="b">
        <v>0</v>
      </c>
      <c r="K508" s="6" t="b">
        <v>0</v>
      </c>
      <c r="L508" s="6" t="b">
        <v>0</v>
      </c>
      <c r="M508" s="6" t="b">
        <v>0</v>
      </c>
      <c r="N508" s="6" t="b">
        <v>0</v>
      </c>
      <c r="O508" s="6" t="b">
        <v>0</v>
      </c>
      <c r="P508" s="6" t="b">
        <v>0</v>
      </c>
      <c r="Q508" s="6" t="s">
        <v>2939</v>
      </c>
    </row>
    <row r="509" spans="1:17" x14ac:dyDescent="0.2">
      <c r="A509" s="2">
        <v>879</v>
      </c>
      <c r="B509" s="6" t="s">
        <v>2940</v>
      </c>
      <c r="C509" s="97" t="s">
        <v>5529</v>
      </c>
      <c r="D509" s="6" t="s">
        <v>2941</v>
      </c>
      <c r="E509" s="6" t="b">
        <v>0</v>
      </c>
      <c r="F509" s="6" t="b">
        <v>0</v>
      </c>
      <c r="G509" s="6" t="b">
        <v>0</v>
      </c>
      <c r="H509" s="6" t="b">
        <v>0</v>
      </c>
      <c r="I509" s="6" t="b">
        <v>0</v>
      </c>
      <c r="J509" s="6" t="b">
        <v>0</v>
      </c>
      <c r="K509" s="6" t="b">
        <v>0</v>
      </c>
      <c r="L509" s="6" t="b">
        <v>0</v>
      </c>
      <c r="M509" s="6" t="b">
        <v>0</v>
      </c>
      <c r="N509" s="6" t="b">
        <v>0</v>
      </c>
      <c r="O509" s="6" t="b">
        <v>0</v>
      </c>
      <c r="P509" s="6" t="b">
        <v>0</v>
      </c>
      <c r="Q509" s="6" t="s">
        <v>2942</v>
      </c>
    </row>
    <row r="510" spans="1:17" x14ac:dyDescent="0.2">
      <c r="A510" s="2">
        <v>883</v>
      </c>
      <c r="B510" s="6" t="s">
        <v>2953</v>
      </c>
      <c r="C510" s="97" t="s">
        <v>5529</v>
      </c>
      <c r="D510" s="6" t="s">
        <v>2954</v>
      </c>
      <c r="E510" s="6" t="b">
        <v>0</v>
      </c>
      <c r="F510" s="6" t="b">
        <v>0</v>
      </c>
      <c r="G510" s="6" t="b">
        <v>0</v>
      </c>
      <c r="H510" s="6" t="b">
        <v>0</v>
      </c>
      <c r="I510" s="6" t="b">
        <v>0</v>
      </c>
      <c r="J510" s="6" t="b">
        <v>0</v>
      </c>
      <c r="K510" s="6" t="b">
        <v>0</v>
      </c>
      <c r="L510" s="6" t="b">
        <v>0</v>
      </c>
      <c r="M510" s="6" t="b">
        <v>0</v>
      </c>
      <c r="N510" s="6" t="b">
        <v>0</v>
      </c>
      <c r="O510" s="6" t="b">
        <v>0</v>
      </c>
      <c r="P510" s="6" t="b">
        <v>0</v>
      </c>
      <c r="Q510" s="6" t="s">
        <v>2955</v>
      </c>
    </row>
    <row r="511" spans="1:17" x14ac:dyDescent="0.2">
      <c r="A511" s="2">
        <v>884</v>
      </c>
      <c r="B511" s="6" t="s">
        <v>2956</v>
      </c>
      <c r="C511" s="97" t="s">
        <v>5529</v>
      </c>
      <c r="D511" s="6" t="s">
        <v>2957</v>
      </c>
      <c r="E511" s="6" t="b">
        <v>0</v>
      </c>
      <c r="F511" s="6" t="b">
        <v>0</v>
      </c>
      <c r="G511" s="6" t="b">
        <v>0</v>
      </c>
      <c r="H511" s="6" t="b">
        <v>0</v>
      </c>
      <c r="I511" s="6" t="b">
        <v>0</v>
      </c>
      <c r="J511" s="6" t="b">
        <v>0</v>
      </c>
      <c r="K511" s="6" t="b">
        <v>0</v>
      </c>
      <c r="L511" s="6" t="b">
        <v>0</v>
      </c>
      <c r="M511" s="6" t="b">
        <v>0</v>
      </c>
      <c r="N511" s="6" t="b">
        <v>0</v>
      </c>
      <c r="O511" s="6" t="b">
        <v>0</v>
      </c>
      <c r="P511" s="6" t="b">
        <v>0</v>
      </c>
      <c r="Q511" s="6" t="s">
        <v>2958</v>
      </c>
    </row>
    <row r="512" spans="1:17" x14ac:dyDescent="0.2">
      <c r="A512" s="2">
        <v>885</v>
      </c>
      <c r="B512" s="6" t="s">
        <v>2960</v>
      </c>
      <c r="C512" s="97" t="s">
        <v>5529</v>
      </c>
      <c r="D512" s="6" t="s">
        <v>2961</v>
      </c>
      <c r="E512" s="6" t="b">
        <v>0</v>
      </c>
      <c r="F512" s="6" t="b">
        <v>0</v>
      </c>
      <c r="G512" s="6" t="b">
        <v>0</v>
      </c>
      <c r="H512" s="6" t="b">
        <v>0</v>
      </c>
      <c r="I512" s="6" t="b">
        <v>0</v>
      </c>
      <c r="J512" s="6" t="b">
        <v>0</v>
      </c>
      <c r="K512" s="6" t="b">
        <v>0</v>
      </c>
      <c r="L512" s="6" t="b">
        <v>0</v>
      </c>
      <c r="M512" s="6" t="b">
        <v>0</v>
      </c>
      <c r="N512" s="6" t="b">
        <v>0</v>
      </c>
      <c r="O512" s="6" t="b">
        <v>0</v>
      </c>
      <c r="P512" s="6" t="b">
        <v>0</v>
      </c>
      <c r="Q512" s="6" t="s">
        <v>2962</v>
      </c>
    </row>
    <row r="513" spans="1:17" x14ac:dyDescent="0.2">
      <c r="A513" s="2">
        <v>887</v>
      </c>
      <c r="B513" s="6" t="s">
        <v>2968</v>
      </c>
      <c r="C513" s="97" t="s">
        <v>5529</v>
      </c>
      <c r="D513" s="6" t="s">
        <v>2969</v>
      </c>
      <c r="E513" s="6" t="b">
        <v>0</v>
      </c>
      <c r="F513" s="6" t="b">
        <v>0</v>
      </c>
      <c r="G513" s="6" t="b">
        <v>0</v>
      </c>
      <c r="H513" s="6" t="b">
        <v>0</v>
      </c>
      <c r="I513" s="6" t="b">
        <v>0</v>
      </c>
      <c r="J513" s="6" t="b">
        <v>0</v>
      </c>
      <c r="K513" s="6" t="b">
        <v>0</v>
      </c>
      <c r="L513" s="6" t="b">
        <v>0</v>
      </c>
      <c r="M513" s="6" t="b">
        <v>1</v>
      </c>
      <c r="N513" s="6" t="b">
        <v>0</v>
      </c>
      <c r="O513" s="6" t="b">
        <v>0</v>
      </c>
      <c r="P513" s="6" t="b">
        <v>0</v>
      </c>
      <c r="Q513" s="6" t="s">
        <v>2970</v>
      </c>
    </row>
    <row r="514" spans="1:17" x14ac:dyDescent="0.2">
      <c r="A514" s="2">
        <v>888</v>
      </c>
      <c r="B514" s="6" t="s">
        <v>2973</v>
      </c>
      <c r="C514" s="97" t="s">
        <v>5529</v>
      </c>
      <c r="D514" s="6" t="s">
        <v>60</v>
      </c>
      <c r="E514" s="6" t="b">
        <v>0</v>
      </c>
      <c r="F514" s="6" t="b">
        <v>0</v>
      </c>
      <c r="G514" s="6" t="b">
        <v>1</v>
      </c>
      <c r="H514" s="6" t="b">
        <v>0</v>
      </c>
      <c r="I514" s="6" t="b">
        <v>0</v>
      </c>
      <c r="J514" s="6" t="b">
        <v>0</v>
      </c>
      <c r="K514" s="6" t="b">
        <v>0</v>
      </c>
      <c r="L514" s="6" t="b">
        <v>0</v>
      </c>
      <c r="M514" s="6" t="b">
        <v>0</v>
      </c>
      <c r="N514" s="6" t="b">
        <v>0</v>
      </c>
      <c r="O514" s="6" t="b">
        <v>0</v>
      </c>
      <c r="P514" s="6" t="b">
        <v>0</v>
      </c>
      <c r="Q514" s="6" t="s">
        <v>2974</v>
      </c>
    </row>
    <row r="515" spans="1:17" x14ac:dyDescent="0.2">
      <c r="A515" s="2">
        <v>890</v>
      </c>
      <c r="B515" s="6" t="s">
        <v>2978</v>
      </c>
      <c r="C515" s="97" t="s">
        <v>5529</v>
      </c>
      <c r="D515" s="6" t="s">
        <v>2979</v>
      </c>
      <c r="E515" s="6" t="b">
        <v>1</v>
      </c>
      <c r="F515" s="6" t="b">
        <v>0</v>
      </c>
      <c r="G515" s="6" t="b">
        <v>0</v>
      </c>
      <c r="H515" s="6" t="b">
        <v>0</v>
      </c>
      <c r="I515" s="6" t="b">
        <v>0</v>
      </c>
      <c r="J515" s="6" t="b">
        <v>0</v>
      </c>
      <c r="K515" s="6" t="b">
        <v>0</v>
      </c>
      <c r="L515" s="6" t="b">
        <v>0</v>
      </c>
      <c r="M515" s="6" t="b">
        <v>0</v>
      </c>
      <c r="N515" s="6" t="b">
        <v>0</v>
      </c>
      <c r="O515" s="6" t="b">
        <v>0</v>
      </c>
      <c r="P515" s="6" t="b">
        <v>0</v>
      </c>
      <c r="Q515" s="6" t="s">
        <v>2980</v>
      </c>
    </row>
    <row r="516" spans="1:17" x14ac:dyDescent="0.2">
      <c r="A516" s="2">
        <v>891</v>
      </c>
      <c r="B516" s="6" t="s">
        <v>2981</v>
      </c>
      <c r="C516" s="97" t="s">
        <v>5529</v>
      </c>
      <c r="D516" s="6" t="s">
        <v>2982</v>
      </c>
      <c r="E516" s="6" t="b">
        <v>0</v>
      </c>
      <c r="F516" s="6" t="b">
        <v>0</v>
      </c>
      <c r="G516" s="6" t="b">
        <v>0</v>
      </c>
      <c r="H516" s="6" t="b">
        <v>0</v>
      </c>
      <c r="I516" s="6" t="b">
        <v>0</v>
      </c>
      <c r="J516" s="6" t="b">
        <v>0</v>
      </c>
      <c r="K516" s="6" t="b">
        <v>0</v>
      </c>
      <c r="L516" s="6" t="b">
        <v>0</v>
      </c>
      <c r="M516" s="6" t="b">
        <v>0</v>
      </c>
      <c r="N516" s="6" t="b">
        <v>0</v>
      </c>
      <c r="O516" s="6" t="b">
        <v>0</v>
      </c>
      <c r="P516" s="6" t="b">
        <v>0</v>
      </c>
      <c r="Q516" s="6" t="s">
        <v>2983</v>
      </c>
    </row>
    <row r="517" spans="1:17" x14ac:dyDescent="0.2">
      <c r="A517" s="2">
        <v>893</v>
      </c>
      <c r="B517" s="6" t="s">
        <v>2987</v>
      </c>
      <c r="C517" s="97" t="s">
        <v>5529</v>
      </c>
      <c r="D517" s="6" t="s">
        <v>2988</v>
      </c>
      <c r="E517" s="6" t="b">
        <v>0</v>
      </c>
      <c r="F517" s="6" t="b">
        <v>0</v>
      </c>
      <c r="G517" s="6" t="b">
        <v>0</v>
      </c>
      <c r="H517" s="6" t="b">
        <v>0</v>
      </c>
      <c r="I517" s="6" t="b">
        <v>0</v>
      </c>
      <c r="J517" s="6" t="b">
        <v>0</v>
      </c>
      <c r="K517" s="6" t="b">
        <v>0</v>
      </c>
      <c r="L517" s="6" t="b">
        <v>0</v>
      </c>
      <c r="M517" s="6" t="b">
        <v>0</v>
      </c>
      <c r="N517" s="6" t="b">
        <v>0</v>
      </c>
      <c r="O517" s="6" t="b">
        <v>0</v>
      </c>
      <c r="P517" s="6" t="b">
        <v>0</v>
      </c>
      <c r="Q517" s="6" t="s">
        <v>2989</v>
      </c>
    </row>
    <row r="518" spans="1:17" x14ac:dyDescent="0.2">
      <c r="A518" s="2">
        <v>894</v>
      </c>
      <c r="B518" s="6" t="s">
        <v>2990</v>
      </c>
      <c r="C518" s="97" t="s">
        <v>5529</v>
      </c>
      <c r="D518" s="6" t="s">
        <v>2991</v>
      </c>
      <c r="E518" s="6" t="b">
        <v>0</v>
      </c>
      <c r="F518" s="6" t="b">
        <v>0</v>
      </c>
      <c r="G518" s="6" t="b">
        <v>0</v>
      </c>
      <c r="H518" s="6" t="b">
        <v>0</v>
      </c>
      <c r="I518" s="6" t="b">
        <v>0</v>
      </c>
      <c r="J518" s="6" t="b">
        <v>0</v>
      </c>
      <c r="K518" s="6" t="b">
        <v>0</v>
      </c>
      <c r="L518" s="6" t="b">
        <v>0</v>
      </c>
      <c r="M518" s="6" t="b">
        <v>0</v>
      </c>
      <c r="N518" s="6" t="b">
        <v>0</v>
      </c>
      <c r="O518" s="6" t="b">
        <v>0</v>
      </c>
      <c r="P518" s="6" t="b">
        <v>0</v>
      </c>
      <c r="Q518" s="6" t="s">
        <v>2992</v>
      </c>
    </row>
    <row r="519" spans="1:17" x14ac:dyDescent="0.2">
      <c r="A519" s="2">
        <v>896</v>
      </c>
      <c r="B519" s="6" t="s">
        <v>2998</v>
      </c>
      <c r="C519" s="97" t="s">
        <v>5529</v>
      </c>
      <c r="D519" s="6" t="s">
        <v>2999</v>
      </c>
      <c r="E519" s="6" t="b">
        <v>0</v>
      </c>
      <c r="F519" s="6" t="b">
        <v>0</v>
      </c>
      <c r="G519" s="6" t="b">
        <v>1</v>
      </c>
      <c r="H519" s="6" t="b">
        <v>1</v>
      </c>
      <c r="I519" s="6" t="b">
        <v>0</v>
      </c>
      <c r="J519" s="6" t="b">
        <v>0</v>
      </c>
      <c r="K519" s="6" t="b">
        <v>0</v>
      </c>
      <c r="L519" s="6" t="b">
        <v>0</v>
      </c>
      <c r="M519" s="6" t="b">
        <v>0</v>
      </c>
      <c r="N519" s="6" t="b">
        <v>0</v>
      </c>
      <c r="O519" s="6" t="b">
        <v>0</v>
      </c>
      <c r="P519" s="6" t="b">
        <v>0</v>
      </c>
      <c r="Q519" s="6" t="s">
        <v>3000</v>
      </c>
    </row>
    <row r="520" spans="1:17" x14ac:dyDescent="0.2">
      <c r="A520" s="2">
        <v>897</v>
      </c>
      <c r="B520" s="6" t="s">
        <v>3001</v>
      </c>
      <c r="C520" s="97" t="s">
        <v>5529</v>
      </c>
      <c r="D520" s="6" t="s">
        <v>3002</v>
      </c>
      <c r="E520" s="6" t="b">
        <v>0</v>
      </c>
      <c r="F520" s="6" t="b">
        <v>0</v>
      </c>
      <c r="G520" s="6" t="b">
        <v>1</v>
      </c>
      <c r="H520" s="6" t="b">
        <v>0</v>
      </c>
      <c r="I520" s="6" t="b">
        <v>0</v>
      </c>
      <c r="J520" s="6" t="b">
        <v>0</v>
      </c>
      <c r="K520" s="6" t="b">
        <v>0</v>
      </c>
      <c r="L520" s="6" t="b">
        <v>0</v>
      </c>
      <c r="M520" s="6" t="b">
        <v>0</v>
      </c>
      <c r="N520" s="6" t="b">
        <v>0</v>
      </c>
      <c r="O520" s="6" t="b">
        <v>0</v>
      </c>
      <c r="P520" s="6" t="b">
        <v>0</v>
      </c>
      <c r="Q520" s="6" t="s">
        <v>3003</v>
      </c>
    </row>
    <row r="521" spans="1:17" x14ac:dyDescent="0.2">
      <c r="A521" s="2">
        <v>898</v>
      </c>
      <c r="B521" s="6" t="s">
        <v>3004</v>
      </c>
      <c r="C521" s="97" t="s">
        <v>5529</v>
      </c>
      <c r="D521" s="6" t="s">
        <v>3005</v>
      </c>
      <c r="E521" s="6" t="b">
        <v>0</v>
      </c>
      <c r="F521" s="6" t="b">
        <v>0</v>
      </c>
      <c r="G521" s="6" t="b">
        <v>0</v>
      </c>
      <c r="H521" s="6" t="b">
        <v>0</v>
      </c>
      <c r="I521" s="6" t="b">
        <v>0</v>
      </c>
      <c r="J521" s="6" t="b">
        <v>0</v>
      </c>
      <c r="K521" s="6" t="b">
        <v>0</v>
      </c>
      <c r="L521" s="6" t="b">
        <v>0</v>
      </c>
      <c r="M521" s="6" t="b">
        <v>0</v>
      </c>
      <c r="N521" s="6" t="b">
        <v>0</v>
      </c>
      <c r="O521" s="6" t="b">
        <v>0</v>
      </c>
      <c r="P521" s="6" t="b">
        <v>0</v>
      </c>
      <c r="Q521" s="6" t="s">
        <v>3006</v>
      </c>
    </row>
    <row r="522" spans="1:17" x14ac:dyDescent="0.2">
      <c r="A522" s="2">
        <v>899</v>
      </c>
      <c r="B522" s="6" t="s">
        <v>3007</v>
      </c>
      <c r="C522" s="97" t="s">
        <v>5529</v>
      </c>
      <c r="D522" s="6" t="s">
        <v>3008</v>
      </c>
      <c r="E522" s="6" t="b">
        <v>1</v>
      </c>
      <c r="F522" s="6" t="b">
        <v>0</v>
      </c>
      <c r="G522" s="6" t="b">
        <v>1</v>
      </c>
      <c r="H522" s="6" t="b">
        <v>0</v>
      </c>
      <c r="I522" s="6" t="b">
        <v>0</v>
      </c>
      <c r="J522" s="6" t="b">
        <v>0</v>
      </c>
      <c r="K522" s="6" t="b">
        <v>0</v>
      </c>
      <c r="L522" s="6" t="b">
        <v>0</v>
      </c>
      <c r="M522" s="6" t="b">
        <v>0</v>
      </c>
      <c r="N522" s="6" t="b">
        <v>1</v>
      </c>
      <c r="O522" s="6" t="b">
        <v>0</v>
      </c>
      <c r="P522" s="6" t="b">
        <v>0</v>
      </c>
      <c r="Q522" s="6" t="s">
        <v>3009</v>
      </c>
    </row>
    <row r="523" spans="1:17" x14ac:dyDescent="0.2">
      <c r="A523" s="2">
        <v>900</v>
      </c>
      <c r="B523" s="6" t="s">
        <v>3010</v>
      </c>
      <c r="C523" s="97" t="s">
        <v>5529</v>
      </c>
      <c r="D523" s="6" t="s">
        <v>1403</v>
      </c>
      <c r="E523" s="6" t="b">
        <v>0</v>
      </c>
      <c r="F523" s="6" t="b">
        <v>0</v>
      </c>
      <c r="G523" s="6" t="b">
        <v>0</v>
      </c>
      <c r="H523" s="6" t="b">
        <v>0</v>
      </c>
      <c r="I523" s="6" t="b">
        <v>0</v>
      </c>
      <c r="J523" s="6" t="b">
        <v>0</v>
      </c>
      <c r="K523" s="6" t="b">
        <v>0</v>
      </c>
      <c r="L523" s="6" t="b">
        <v>0</v>
      </c>
      <c r="M523" s="6" t="b">
        <v>0</v>
      </c>
      <c r="N523" s="6" t="b">
        <v>0</v>
      </c>
      <c r="O523" s="6" t="b">
        <v>0</v>
      </c>
      <c r="P523" s="6" t="b">
        <v>0</v>
      </c>
      <c r="Q523" s="6" t="s">
        <v>3011</v>
      </c>
    </row>
    <row r="524" spans="1:17" x14ac:dyDescent="0.2">
      <c r="A524" s="2">
        <v>903</v>
      </c>
      <c r="B524" s="6" t="s">
        <v>3019</v>
      </c>
      <c r="C524" s="97" t="s">
        <v>5529</v>
      </c>
      <c r="D524" s="6" t="s">
        <v>3020</v>
      </c>
      <c r="E524" s="6" t="b">
        <v>1</v>
      </c>
      <c r="F524" s="6" t="b">
        <v>0</v>
      </c>
      <c r="G524" s="6" t="b">
        <v>1</v>
      </c>
      <c r="H524" s="6" t="b">
        <v>0</v>
      </c>
      <c r="I524" s="6" t="b">
        <v>0</v>
      </c>
      <c r="J524" s="6" t="b">
        <v>0</v>
      </c>
      <c r="K524" s="6" t="b">
        <v>0</v>
      </c>
      <c r="L524" s="6" t="b">
        <v>0</v>
      </c>
      <c r="M524" s="6" t="b">
        <v>0</v>
      </c>
      <c r="N524" s="6" t="b">
        <v>0</v>
      </c>
      <c r="O524" s="6" t="b">
        <v>0</v>
      </c>
      <c r="P524" s="6" t="b">
        <v>1</v>
      </c>
      <c r="Q524" s="6" t="s">
        <v>3021</v>
      </c>
    </row>
    <row r="525" spans="1:17" x14ac:dyDescent="0.2">
      <c r="A525" s="2">
        <v>905</v>
      </c>
      <c r="B525" s="6" t="s">
        <v>3025</v>
      </c>
      <c r="C525" s="97" t="s">
        <v>5529</v>
      </c>
      <c r="D525" s="6" t="s">
        <v>3026</v>
      </c>
      <c r="E525" s="6" t="b">
        <v>0</v>
      </c>
      <c r="F525" s="6" t="b">
        <v>0</v>
      </c>
      <c r="G525" s="6" t="b">
        <v>1</v>
      </c>
      <c r="H525" s="6" t="b">
        <v>0</v>
      </c>
      <c r="I525" s="6" t="b">
        <v>0</v>
      </c>
      <c r="J525" s="6" t="b">
        <v>0</v>
      </c>
      <c r="K525" s="6" t="b">
        <v>0</v>
      </c>
      <c r="L525" s="6" t="b">
        <v>0</v>
      </c>
      <c r="M525" s="6" t="b">
        <v>0</v>
      </c>
      <c r="N525" s="6" t="b">
        <v>0</v>
      </c>
      <c r="O525" s="6" t="b">
        <v>0</v>
      </c>
      <c r="P525" s="6" t="b">
        <v>0</v>
      </c>
      <c r="Q525" s="6" t="s">
        <v>3027</v>
      </c>
    </row>
    <row r="526" spans="1:17" x14ac:dyDescent="0.2">
      <c r="A526" s="2">
        <v>906</v>
      </c>
      <c r="B526" s="6" t="s">
        <v>3028</v>
      </c>
      <c r="C526" s="97" t="s">
        <v>5529</v>
      </c>
      <c r="D526" s="6" t="s">
        <v>3029</v>
      </c>
      <c r="E526" s="6" t="b">
        <v>0</v>
      </c>
      <c r="F526" s="6" t="b">
        <v>0</v>
      </c>
      <c r="G526" s="6" t="b">
        <v>0</v>
      </c>
      <c r="H526" s="6" t="b">
        <v>0</v>
      </c>
      <c r="I526" s="6" t="b">
        <v>0</v>
      </c>
      <c r="J526" s="6" t="b">
        <v>0</v>
      </c>
      <c r="K526" s="6" t="b">
        <v>0</v>
      </c>
      <c r="L526" s="6" t="b">
        <v>0</v>
      </c>
      <c r="M526" s="6" t="b">
        <v>0</v>
      </c>
      <c r="N526" s="6" t="b">
        <v>0</v>
      </c>
      <c r="O526" s="6" t="b">
        <v>0</v>
      </c>
      <c r="P526" s="6" t="b">
        <v>0</v>
      </c>
      <c r="Q526" s="6" t="s">
        <v>3030</v>
      </c>
    </row>
    <row r="527" spans="1:17" x14ac:dyDescent="0.2">
      <c r="A527" s="2">
        <v>908</v>
      </c>
      <c r="B527" s="6" t="s">
        <v>3038</v>
      </c>
      <c r="C527" s="97" t="s">
        <v>5529</v>
      </c>
      <c r="D527" s="6" t="s">
        <v>692</v>
      </c>
      <c r="E527" s="6" t="b">
        <v>0</v>
      </c>
      <c r="F527" s="6" t="b">
        <v>0</v>
      </c>
      <c r="G527" s="6" t="b">
        <v>0</v>
      </c>
      <c r="H527" s="6" t="b">
        <v>0</v>
      </c>
      <c r="I527" s="6" t="b">
        <v>0</v>
      </c>
      <c r="J527" s="6" t="b">
        <v>0</v>
      </c>
      <c r="K527" s="6" t="b">
        <v>0</v>
      </c>
      <c r="L527" s="6" t="b">
        <v>0</v>
      </c>
      <c r="M527" s="6" t="b">
        <v>0</v>
      </c>
      <c r="N527" s="6" t="b">
        <v>0</v>
      </c>
      <c r="O527" s="6" t="b">
        <v>0</v>
      </c>
      <c r="P527" s="6" t="b">
        <v>0</v>
      </c>
      <c r="Q527" s="6" t="s">
        <v>3039</v>
      </c>
    </row>
    <row r="528" spans="1:17" x14ac:dyDescent="0.2">
      <c r="A528" s="2">
        <v>909</v>
      </c>
      <c r="B528" s="6" t="s">
        <v>3040</v>
      </c>
      <c r="C528" s="97" t="s">
        <v>5529</v>
      </c>
      <c r="D528" s="6" t="s">
        <v>3041</v>
      </c>
      <c r="E528" s="6" t="b">
        <v>0</v>
      </c>
      <c r="F528" s="6" t="b">
        <v>0</v>
      </c>
      <c r="G528" s="6" t="b">
        <v>0</v>
      </c>
      <c r="H528" s="6" t="b">
        <v>0</v>
      </c>
      <c r="I528" s="6" t="b">
        <v>0</v>
      </c>
      <c r="J528" s="6" t="b">
        <v>0</v>
      </c>
      <c r="K528" s="6" t="b">
        <v>0</v>
      </c>
      <c r="L528" s="6" t="b">
        <v>0</v>
      </c>
      <c r="M528" s="6" t="b">
        <v>0</v>
      </c>
      <c r="N528" s="6" t="b">
        <v>0</v>
      </c>
      <c r="O528" s="6" t="b">
        <v>0</v>
      </c>
      <c r="P528" s="6" t="b">
        <v>0</v>
      </c>
      <c r="Q528" s="6" t="s">
        <v>3042</v>
      </c>
    </row>
    <row r="529" spans="1:17" x14ac:dyDescent="0.2">
      <c r="A529" s="2">
        <v>911</v>
      </c>
      <c r="B529" s="6" t="s">
        <v>3046</v>
      </c>
      <c r="C529" s="97" t="s">
        <v>5529</v>
      </c>
      <c r="D529" s="6" t="s">
        <v>3047</v>
      </c>
      <c r="E529" s="6" t="b">
        <v>0</v>
      </c>
      <c r="F529" s="6" t="b">
        <v>0</v>
      </c>
      <c r="G529" s="6" t="b">
        <v>0</v>
      </c>
      <c r="H529" s="6" t="b">
        <v>0</v>
      </c>
      <c r="I529" s="6" t="b">
        <v>0</v>
      </c>
      <c r="J529" s="6" t="b">
        <v>0</v>
      </c>
      <c r="K529" s="6" t="b">
        <v>0</v>
      </c>
      <c r="L529" s="6" t="b">
        <v>0</v>
      </c>
      <c r="M529" s="6" t="b">
        <v>0</v>
      </c>
      <c r="N529" s="6" t="b">
        <v>0</v>
      </c>
      <c r="O529" s="6" t="b">
        <v>0</v>
      </c>
      <c r="P529" s="6" t="b">
        <v>0</v>
      </c>
      <c r="Q529" s="6" t="s">
        <v>3048</v>
      </c>
    </row>
    <row r="530" spans="1:17" x14ac:dyDescent="0.2">
      <c r="A530" s="2">
        <v>913</v>
      </c>
      <c r="B530" s="6" t="s">
        <v>3053</v>
      </c>
      <c r="C530" s="97" t="s">
        <v>5529</v>
      </c>
      <c r="D530" s="6" t="s">
        <v>3054</v>
      </c>
      <c r="E530" s="6" t="b">
        <v>0</v>
      </c>
      <c r="F530" s="6" t="b">
        <v>0</v>
      </c>
      <c r="G530" s="6" t="b">
        <v>1</v>
      </c>
      <c r="H530" s="6" t="b">
        <v>0</v>
      </c>
      <c r="I530" s="6" t="b">
        <v>1</v>
      </c>
      <c r="J530" s="6" t="b">
        <v>0</v>
      </c>
      <c r="K530" s="6" t="b">
        <v>0</v>
      </c>
      <c r="L530" s="6" t="b">
        <v>0</v>
      </c>
      <c r="M530" s="6" t="b">
        <v>1</v>
      </c>
      <c r="N530" s="6" t="b">
        <v>0</v>
      </c>
      <c r="O530" s="6" t="b">
        <v>0</v>
      </c>
      <c r="P530" s="6" t="b">
        <v>0</v>
      </c>
      <c r="Q530" s="6" t="s">
        <v>3055</v>
      </c>
    </row>
    <row r="531" spans="1:17" x14ac:dyDescent="0.2">
      <c r="A531" s="2">
        <v>916</v>
      </c>
      <c r="B531" s="6" t="s">
        <v>3059</v>
      </c>
      <c r="C531" s="97" t="s">
        <v>5529</v>
      </c>
      <c r="D531" s="6" t="s">
        <v>3060</v>
      </c>
      <c r="E531" s="6" t="b">
        <v>0</v>
      </c>
      <c r="F531" s="6" t="b">
        <v>0</v>
      </c>
      <c r="G531" s="6" t="b">
        <v>1</v>
      </c>
      <c r="H531" s="6" t="b">
        <v>0</v>
      </c>
      <c r="I531" s="6" t="b">
        <v>0</v>
      </c>
      <c r="J531" s="6" t="b">
        <v>0</v>
      </c>
      <c r="K531" s="6" t="b">
        <v>0</v>
      </c>
      <c r="L531" s="6" t="b">
        <v>0</v>
      </c>
      <c r="M531" s="6" t="b">
        <v>0</v>
      </c>
      <c r="N531" s="6" t="b">
        <v>0</v>
      </c>
      <c r="O531" s="6" t="b">
        <v>0</v>
      </c>
      <c r="P531" s="6" t="b">
        <v>0</v>
      </c>
      <c r="Q531" s="6" t="s">
        <v>3061</v>
      </c>
    </row>
    <row r="532" spans="1:17" x14ac:dyDescent="0.2">
      <c r="A532" s="2">
        <v>919</v>
      </c>
      <c r="B532" s="6" t="s">
        <v>3069</v>
      </c>
      <c r="C532" s="97" t="s">
        <v>5529</v>
      </c>
      <c r="D532" s="6" t="s">
        <v>3070</v>
      </c>
      <c r="E532" s="6" t="b">
        <v>1</v>
      </c>
      <c r="F532" s="6" t="b">
        <v>0</v>
      </c>
      <c r="G532" s="6" t="b">
        <v>0</v>
      </c>
      <c r="H532" s="6" t="b">
        <v>1</v>
      </c>
      <c r="I532" s="6" t="b">
        <v>0</v>
      </c>
      <c r="J532" s="6" t="b">
        <v>0</v>
      </c>
      <c r="K532" s="6" t="b">
        <v>0</v>
      </c>
      <c r="L532" s="6" t="b">
        <v>0</v>
      </c>
      <c r="M532" s="6" t="b">
        <v>1</v>
      </c>
      <c r="N532" s="6" t="b">
        <v>0</v>
      </c>
      <c r="O532" s="6" t="b">
        <v>0</v>
      </c>
      <c r="P532" s="6" t="b">
        <v>1</v>
      </c>
      <c r="Q532" s="6" t="s">
        <v>3071</v>
      </c>
    </row>
    <row r="533" spans="1:17" x14ac:dyDescent="0.2">
      <c r="A533" s="2">
        <v>923</v>
      </c>
      <c r="B533" s="6" t="s">
        <v>3080</v>
      </c>
      <c r="C533" s="97" t="s">
        <v>5529</v>
      </c>
      <c r="D533" s="6" t="s">
        <v>3081</v>
      </c>
      <c r="E533" s="6" t="b">
        <v>0</v>
      </c>
      <c r="F533" s="6" t="b">
        <v>0</v>
      </c>
      <c r="G533" s="6" t="b">
        <v>0</v>
      </c>
      <c r="H533" s="6" t="b">
        <v>0</v>
      </c>
      <c r="I533" s="6" t="b">
        <v>0</v>
      </c>
      <c r="J533" s="6" t="b">
        <v>0</v>
      </c>
      <c r="K533" s="6" t="b">
        <v>0</v>
      </c>
      <c r="L533" s="6" t="b">
        <v>0</v>
      </c>
      <c r="M533" s="6" t="b">
        <v>0</v>
      </c>
      <c r="N533" s="6" t="b">
        <v>0</v>
      </c>
      <c r="O533" s="6" t="b">
        <v>0</v>
      </c>
      <c r="P533" s="6" t="b">
        <v>0</v>
      </c>
      <c r="Q533" s="6" t="s">
        <v>3082</v>
      </c>
    </row>
    <row r="534" spans="1:17" x14ac:dyDescent="0.2">
      <c r="A534" s="2">
        <v>924</v>
      </c>
      <c r="B534" s="6" t="s">
        <v>3083</v>
      </c>
      <c r="C534" s="97" t="s">
        <v>5529</v>
      </c>
      <c r="D534" s="6" t="s">
        <v>3084</v>
      </c>
      <c r="E534" s="6" t="b">
        <v>0</v>
      </c>
      <c r="F534" s="6" t="b">
        <v>0</v>
      </c>
      <c r="G534" s="6" t="b">
        <v>0</v>
      </c>
      <c r="H534" s="6" t="b">
        <v>0</v>
      </c>
      <c r="I534" s="6" t="b">
        <v>0</v>
      </c>
      <c r="J534" s="6" t="b">
        <v>0</v>
      </c>
      <c r="K534" s="6" t="b">
        <v>0</v>
      </c>
      <c r="L534" s="6" t="b">
        <v>0</v>
      </c>
      <c r="M534" s="6" t="b">
        <v>0</v>
      </c>
      <c r="N534" s="6" t="b">
        <v>0</v>
      </c>
      <c r="O534" s="6" t="b">
        <v>0</v>
      </c>
      <c r="P534" s="6" t="b">
        <v>0</v>
      </c>
      <c r="Q534" s="6" t="s">
        <v>3085</v>
      </c>
    </row>
    <row r="535" spans="1:17" x14ac:dyDescent="0.2">
      <c r="A535" s="2">
        <v>925</v>
      </c>
      <c r="B535" s="6" t="s">
        <v>3086</v>
      </c>
      <c r="C535" s="97" t="s">
        <v>5529</v>
      </c>
      <c r="D535" s="6" t="s">
        <v>3087</v>
      </c>
      <c r="E535" s="6" t="b">
        <v>0</v>
      </c>
      <c r="F535" s="6" t="b">
        <v>0</v>
      </c>
      <c r="G535" s="6" t="b">
        <v>0</v>
      </c>
      <c r="H535" s="6" t="b">
        <v>0</v>
      </c>
      <c r="I535" s="6" t="b">
        <v>0</v>
      </c>
      <c r="J535" s="6" t="b">
        <v>1</v>
      </c>
      <c r="K535" s="6" t="b">
        <v>0</v>
      </c>
      <c r="L535" s="6" t="b">
        <v>1</v>
      </c>
      <c r="M535" s="6" t="b">
        <v>0</v>
      </c>
      <c r="N535" s="6" t="b">
        <v>0</v>
      </c>
      <c r="O535" s="6" t="b">
        <v>1</v>
      </c>
      <c r="P535" s="6" t="b">
        <v>0</v>
      </c>
      <c r="Q535" s="6" t="s">
        <v>3088</v>
      </c>
    </row>
    <row r="536" spans="1:17" x14ac:dyDescent="0.2">
      <c r="A536" s="2">
        <v>928</v>
      </c>
      <c r="B536" s="6" t="s">
        <v>3097</v>
      </c>
      <c r="C536" s="97" t="s">
        <v>5529</v>
      </c>
      <c r="D536" s="6" t="s">
        <v>3098</v>
      </c>
      <c r="E536" s="6" t="b">
        <v>0</v>
      </c>
      <c r="F536" s="6" t="b">
        <v>0</v>
      </c>
      <c r="G536" s="6" t="b">
        <v>0</v>
      </c>
      <c r="H536" s="6" t="b">
        <v>0</v>
      </c>
      <c r="I536" s="6" t="b">
        <v>0</v>
      </c>
      <c r="J536" s="6" t="b">
        <v>0</v>
      </c>
      <c r="K536" s="6" t="b">
        <v>0</v>
      </c>
      <c r="L536" s="6" t="b">
        <v>0</v>
      </c>
      <c r="M536" s="6" t="b">
        <v>0</v>
      </c>
      <c r="N536" s="6" t="b">
        <v>0</v>
      </c>
      <c r="O536" s="6" t="b">
        <v>0</v>
      </c>
      <c r="P536" s="6" t="b">
        <v>0</v>
      </c>
      <c r="Q536" s="6" t="s">
        <v>3099</v>
      </c>
    </row>
    <row r="537" spans="1:17" x14ac:dyDescent="0.2">
      <c r="A537" s="2">
        <v>929</v>
      </c>
      <c r="B537" s="6" t="s">
        <v>3100</v>
      </c>
      <c r="C537" s="97" t="s">
        <v>5529</v>
      </c>
      <c r="D537" s="6" t="s">
        <v>3101</v>
      </c>
      <c r="E537" s="6" t="b">
        <v>0</v>
      </c>
      <c r="F537" s="6" t="b">
        <v>0</v>
      </c>
      <c r="G537" s="6" t="b">
        <v>1</v>
      </c>
      <c r="H537" s="6" t="b">
        <v>1</v>
      </c>
      <c r="I537" s="6" t="b">
        <v>0</v>
      </c>
      <c r="J537" s="6" t="b">
        <v>0</v>
      </c>
      <c r="K537" s="6" t="b">
        <v>0</v>
      </c>
      <c r="L537" s="6" t="b">
        <v>0</v>
      </c>
      <c r="M537" s="6" t="b">
        <v>0</v>
      </c>
      <c r="N537" s="6" t="b">
        <v>1</v>
      </c>
      <c r="O537" s="6" t="b">
        <v>0</v>
      </c>
      <c r="P537" s="6" t="b">
        <v>0</v>
      </c>
      <c r="Q537" s="6" t="s">
        <v>3102</v>
      </c>
    </row>
    <row r="538" spans="1:17" x14ac:dyDescent="0.2">
      <c r="A538" s="2">
        <v>930</v>
      </c>
      <c r="B538" s="6" t="s">
        <v>3103</v>
      </c>
      <c r="C538" s="97" t="s">
        <v>5529</v>
      </c>
      <c r="D538" s="6" t="s">
        <v>3104</v>
      </c>
      <c r="E538" s="6" t="b">
        <v>1</v>
      </c>
      <c r="F538" s="6" t="b">
        <v>0</v>
      </c>
      <c r="G538" s="6" t="b">
        <v>1</v>
      </c>
      <c r="H538" s="6" t="b">
        <v>0</v>
      </c>
      <c r="I538" s="6" t="b">
        <v>0</v>
      </c>
      <c r="J538" s="6" t="b">
        <v>0</v>
      </c>
      <c r="K538" s="6" t="b">
        <v>0</v>
      </c>
      <c r="L538" s="6" t="b">
        <v>0</v>
      </c>
      <c r="M538" s="6" t="b">
        <v>1</v>
      </c>
      <c r="N538" s="6" t="b">
        <v>1</v>
      </c>
      <c r="O538" s="6" t="b">
        <v>0</v>
      </c>
      <c r="P538" s="6" t="b">
        <v>1</v>
      </c>
      <c r="Q538" s="6" t="s">
        <v>3105</v>
      </c>
    </row>
    <row r="539" spans="1:17" x14ac:dyDescent="0.2">
      <c r="A539" s="2">
        <v>934</v>
      </c>
      <c r="B539" s="6" t="s">
        <v>3114</v>
      </c>
      <c r="C539" s="97" t="s">
        <v>5529</v>
      </c>
      <c r="D539" s="6" t="s">
        <v>3115</v>
      </c>
      <c r="E539" s="6" t="b">
        <v>0</v>
      </c>
      <c r="F539" s="6" t="b">
        <v>0</v>
      </c>
      <c r="G539" s="6" t="b">
        <v>0</v>
      </c>
      <c r="H539" s="6" t="b">
        <v>0</v>
      </c>
      <c r="I539" s="6" t="b">
        <v>0</v>
      </c>
      <c r="J539" s="6" t="b">
        <v>0</v>
      </c>
      <c r="K539" s="6" t="b">
        <v>0</v>
      </c>
      <c r="L539" s="6" t="b">
        <v>0</v>
      </c>
      <c r="M539" s="6" t="b">
        <v>0</v>
      </c>
      <c r="N539" s="6" t="b">
        <v>0</v>
      </c>
      <c r="O539" s="6" t="b">
        <v>0</v>
      </c>
      <c r="P539" s="6" t="b">
        <v>0</v>
      </c>
      <c r="Q539" s="6" t="s">
        <v>3116</v>
      </c>
    </row>
    <row r="540" spans="1:17" x14ac:dyDescent="0.2">
      <c r="A540" s="2">
        <v>935</v>
      </c>
      <c r="B540" s="6" t="s">
        <v>3117</v>
      </c>
      <c r="C540" s="97" t="s">
        <v>5529</v>
      </c>
      <c r="D540" s="6" t="s">
        <v>3118</v>
      </c>
      <c r="E540" s="6" t="b">
        <v>0</v>
      </c>
      <c r="F540" s="6" t="b">
        <v>0</v>
      </c>
      <c r="G540" s="6" t="b">
        <v>0</v>
      </c>
      <c r="H540" s="6" t="b">
        <v>0</v>
      </c>
      <c r="I540" s="6" t="b">
        <v>0</v>
      </c>
      <c r="J540" s="6" t="b">
        <v>0</v>
      </c>
      <c r="K540" s="6" t="b">
        <v>0</v>
      </c>
      <c r="L540" s="6" t="b">
        <v>0</v>
      </c>
      <c r="M540" s="6" t="b">
        <v>1</v>
      </c>
      <c r="N540" s="6" t="b">
        <v>0</v>
      </c>
      <c r="O540" s="6" t="b">
        <v>0</v>
      </c>
      <c r="P540" s="6" t="b">
        <v>1</v>
      </c>
      <c r="Q540" s="6" t="s">
        <v>3119</v>
      </c>
    </row>
    <row r="541" spans="1:17" x14ac:dyDescent="0.2">
      <c r="A541" s="2">
        <v>936</v>
      </c>
      <c r="B541" s="6" t="s">
        <v>3120</v>
      </c>
      <c r="C541" s="97" t="s">
        <v>5529</v>
      </c>
      <c r="D541" s="6" t="s">
        <v>3121</v>
      </c>
      <c r="E541" s="6" t="b">
        <v>0</v>
      </c>
      <c r="F541" s="6" t="b">
        <v>0</v>
      </c>
      <c r="G541" s="6" t="b">
        <v>0</v>
      </c>
      <c r="H541" s="6" t="b">
        <v>0</v>
      </c>
      <c r="I541" s="6" t="b">
        <v>0</v>
      </c>
      <c r="J541" s="6" t="b">
        <v>0</v>
      </c>
      <c r="K541" s="6" t="b">
        <v>0</v>
      </c>
      <c r="L541" s="6" t="b">
        <v>0</v>
      </c>
      <c r="M541" s="6" t="b">
        <v>0</v>
      </c>
      <c r="N541" s="6" t="b">
        <v>0</v>
      </c>
      <c r="O541" s="6" t="b">
        <v>0</v>
      </c>
      <c r="P541" s="6" t="b">
        <v>0</v>
      </c>
      <c r="Q541" s="6" t="s">
        <v>3122</v>
      </c>
    </row>
    <row r="542" spans="1:17" x14ac:dyDescent="0.2">
      <c r="A542" s="2">
        <v>938</v>
      </c>
      <c r="B542" s="6" t="s">
        <v>3126</v>
      </c>
      <c r="C542" s="97" t="s">
        <v>5529</v>
      </c>
      <c r="D542" s="6" t="s">
        <v>3127</v>
      </c>
      <c r="E542" s="6" t="b">
        <v>0</v>
      </c>
      <c r="F542" s="6" t="b">
        <v>0</v>
      </c>
      <c r="G542" s="6" t="b">
        <v>0</v>
      </c>
      <c r="H542" s="6" t="b">
        <v>0</v>
      </c>
      <c r="I542" s="6" t="b">
        <v>0</v>
      </c>
      <c r="J542" s="6" t="b">
        <v>0</v>
      </c>
      <c r="K542" s="6" t="b">
        <v>0</v>
      </c>
      <c r="L542" s="6" t="b">
        <v>0</v>
      </c>
      <c r="M542" s="6" t="b">
        <v>0</v>
      </c>
      <c r="N542" s="6" t="b">
        <v>0</v>
      </c>
      <c r="O542" s="6" t="b">
        <v>0</v>
      </c>
      <c r="P542" s="6" t="b">
        <v>0</v>
      </c>
      <c r="Q542" s="6" t="s">
        <v>3128</v>
      </c>
    </row>
    <row r="543" spans="1:17" x14ac:dyDescent="0.2">
      <c r="A543" s="2">
        <v>942</v>
      </c>
      <c r="B543" s="6" t="s">
        <v>3132</v>
      </c>
      <c r="C543" s="97" t="s">
        <v>5529</v>
      </c>
      <c r="D543" s="6" t="s">
        <v>3133</v>
      </c>
      <c r="E543" s="6" t="b">
        <v>0</v>
      </c>
      <c r="F543" s="6" t="b">
        <v>0</v>
      </c>
      <c r="G543" s="6" t="b">
        <v>0</v>
      </c>
      <c r="H543" s="6" t="b">
        <v>0</v>
      </c>
      <c r="I543" s="6" t="b">
        <v>0</v>
      </c>
      <c r="J543" s="6" t="b">
        <v>0</v>
      </c>
      <c r="K543" s="6" t="b">
        <v>0</v>
      </c>
      <c r="L543" s="6" t="b">
        <v>0</v>
      </c>
      <c r="M543" s="6" t="b">
        <v>0</v>
      </c>
      <c r="N543" s="6" t="b">
        <v>0</v>
      </c>
      <c r="O543" s="6" t="b">
        <v>1</v>
      </c>
      <c r="P543" s="6" t="b">
        <v>0</v>
      </c>
      <c r="Q543" s="6" t="s">
        <v>3134</v>
      </c>
    </row>
    <row r="544" spans="1:17" x14ac:dyDescent="0.2">
      <c r="A544" s="2">
        <v>944</v>
      </c>
      <c r="B544" s="6" t="s">
        <v>3138</v>
      </c>
      <c r="C544" s="97" t="s">
        <v>5529</v>
      </c>
      <c r="D544" s="6" t="s">
        <v>3139</v>
      </c>
      <c r="E544" s="6" t="b">
        <v>0</v>
      </c>
      <c r="F544" s="6" t="b">
        <v>0</v>
      </c>
      <c r="G544" s="6" t="b">
        <v>0</v>
      </c>
      <c r="H544" s="6" t="b">
        <v>1</v>
      </c>
      <c r="I544" s="6" t="b">
        <v>0</v>
      </c>
      <c r="J544" s="6" t="b">
        <v>0</v>
      </c>
      <c r="K544" s="6" t="b">
        <v>0</v>
      </c>
      <c r="L544" s="6" t="b">
        <v>0</v>
      </c>
      <c r="M544" s="6" t="b">
        <v>0</v>
      </c>
      <c r="N544" s="6" t="b">
        <v>0</v>
      </c>
      <c r="O544" s="6" t="b">
        <v>0</v>
      </c>
      <c r="P544" s="6" t="b">
        <v>0</v>
      </c>
      <c r="Q544" s="6" t="s">
        <v>3140</v>
      </c>
    </row>
    <row r="545" spans="1:17" x14ac:dyDescent="0.2">
      <c r="A545" s="2">
        <v>947</v>
      </c>
      <c r="B545" s="6" t="s">
        <v>3148</v>
      </c>
      <c r="C545" s="97" t="s">
        <v>5529</v>
      </c>
      <c r="D545" s="6" t="s">
        <v>3149</v>
      </c>
      <c r="E545" s="6" t="b">
        <v>0</v>
      </c>
      <c r="F545" s="6" t="b">
        <v>0</v>
      </c>
      <c r="G545" s="6" t="b">
        <v>1</v>
      </c>
      <c r="H545" s="6" t="b">
        <v>0</v>
      </c>
      <c r="I545" s="6" t="b">
        <v>0</v>
      </c>
      <c r="J545" s="6" t="b">
        <v>0</v>
      </c>
      <c r="K545" s="6" t="b">
        <v>0</v>
      </c>
      <c r="L545" s="6" t="b">
        <v>0</v>
      </c>
      <c r="M545" s="6" t="b">
        <v>0</v>
      </c>
      <c r="N545" s="6" t="b">
        <v>0</v>
      </c>
      <c r="O545" s="6" t="b">
        <v>0</v>
      </c>
      <c r="P545" s="6" t="b">
        <v>0</v>
      </c>
      <c r="Q545" s="6" t="s">
        <v>3150</v>
      </c>
    </row>
    <row r="546" spans="1:17" x14ac:dyDescent="0.2">
      <c r="A546" s="2">
        <v>948</v>
      </c>
      <c r="B546" s="6" t="s">
        <v>3151</v>
      </c>
      <c r="C546" s="97" t="s">
        <v>5529</v>
      </c>
      <c r="D546" s="6" t="s">
        <v>3152</v>
      </c>
      <c r="E546" s="6" t="b">
        <v>0</v>
      </c>
      <c r="F546" s="6" t="b">
        <v>0</v>
      </c>
      <c r="G546" s="6" t="b">
        <v>0</v>
      </c>
      <c r="H546" s="6" t="b">
        <v>0</v>
      </c>
      <c r="I546" s="6" t="b">
        <v>0</v>
      </c>
      <c r="J546" s="6" t="b">
        <v>0</v>
      </c>
      <c r="K546" s="6" t="b">
        <v>0</v>
      </c>
      <c r="L546" s="6" t="b">
        <v>0</v>
      </c>
      <c r="M546" s="6" t="b">
        <v>0</v>
      </c>
      <c r="N546" s="6" t="b">
        <v>0</v>
      </c>
      <c r="O546" s="6" t="b">
        <v>0</v>
      </c>
      <c r="P546" s="6" t="b">
        <v>0</v>
      </c>
      <c r="Q546" s="6" t="s">
        <v>3153</v>
      </c>
    </row>
    <row r="547" spans="1:17" x14ac:dyDescent="0.2">
      <c r="A547" s="2">
        <v>949</v>
      </c>
      <c r="B547" s="6" t="s">
        <v>3154</v>
      </c>
      <c r="C547" s="97" t="s">
        <v>5529</v>
      </c>
      <c r="D547" s="6" t="s">
        <v>3155</v>
      </c>
      <c r="E547" s="6" t="b">
        <v>0</v>
      </c>
      <c r="F547" s="6" t="b">
        <v>0</v>
      </c>
      <c r="G547" s="6" t="b">
        <v>0</v>
      </c>
      <c r="H547" s="6" t="b">
        <v>0</v>
      </c>
      <c r="I547" s="6" t="b">
        <v>0</v>
      </c>
      <c r="J547" s="6" t="b">
        <v>0</v>
      </c>
      <c r="K547" s="6" t="b">
        <v>0</v>
      </c>
      <c r="L547" s="6" t="b">
        <v>0</v>
      </c>
      <c r="M547" s="6" t="b">
        <v>0</v>
      </c>
      <c r="N547" s="6" t="b">
        <v>0</v>
      </c>
      <c r="O547" s="6" t="b">
        <v>0</v>
      </c>
      <c r="P547" s="6" t="b">
        <v>0</v>
      </c>
      <c r="Q547" s="6" t="s">
        <v>3156</v>
      </c>
    </row>
    <row r="548" spans="1:17" x14ac:dyDescent="0.2">
      <c r="A548" s="2">
        <v>950</v>
      </c>
      <c r="B548" s="6" t="s">
        <v>3157</v>
      </c>
      <c r="C548" s="97" t="s">
        <v>5529</v>
      </c>
      <c r="D548" s="6" t="s">
        <v>3158</v>
      </c>
      <c r="E548" s="6" t="b">
        <v>0</v>
      </c>
      <c r="F548" s="6" t="b">
        <v>0</v>
      </c>
      <c r="G548" s="6" t="b">
        <v>0</v>
      </c>
      <c r="H548" s="6" t="b">
        <v>0</v>
      </c>
      <c r="I548" s="6" t="b">
        <v>0</v>
      </c>
      <c r="J548" s="6" t="b">
        <v>0</v>
      </c>
      <c r="K548" s="6" t="b">
        <v>0</v>
      </c>
      <c r="L548" s="6" t="b">
        <v>0</v>
      </c>
      <c r="M548" s="6" t="b">
        <v>0</v>
      </c>
      <c r="N548" s="6" t="b">
        <v>0</v>
      </c>
      <c r="O548" s="6" t="b">
        <v>0</v>
      </c>
      <c r="P548" s="6" t="b">
        <v>0</v>
      </c>
      <c r="Q548" s="6" t="s">
        <v>3159</v>
      </c>
    </row>
    <row r="549" spans="1:17" x14ac:dyDescent="0.2">
      <c r="A549" s="2">
        <v>954</v>
      </c>
      <c r="B549" s="6" t="s">
        <v>3168</v>
      </c>
      <c r="C549" s="97" t="s">
        <v>5529</v>
      </c>
      <c r="D549" s="6" t="s">
        <v>3169</v>
      </c>
      <c r="E549" s="6" t="b">
        <v>0</v>
      </c>
      <c r="F549" s="6" t="b">
        <v>0</v>
      </c>
      <c r="G549" s="6" t="b">
        <v>0</v>
      </c>
      <c r="H549" s="6" t="b">
        <v>0</v>
      </c>
      <c r="I549" s="6" t="b">
        <v>0</v>
      </c>
      <c r="J549" s="6" t="b">
        <v>0</v>
      </c>
      <c r="K549" s="6" t="b">
        <v>0</v>
      </c>
      <c r="L549" s="6" t="b">
        <v>0</v>
      </c>
      <c r="M549" s="6" t="b">
        <v>0</v>
      </c>
      <c r="N549" s="6" t="b">
        <v>0</v>
      </c>
      <c r="O549" s="6" t="b">
        <v>0</v>
      </c>
      <c r="P549" s="6" t="b">
        <v>0</v>
      </c>
      <c r="Q549" s="6" t="s">
        <v>3170</v>
      </c>
    </row>
    <row r="550" spans="1:17" x14ac:dyDescent="0.2">
      <c r="A550" s="2">
        <v>956</v>
      </c>
      <c r="B550" s="6" t="s">
        <v>3174</v>
      </c>
      <c r="C550" s="97" t="s">
        <v>5529</v>
      </c>
      <c r="D550" s="6" t="s">
        <v>2121</v>
      </c>
      <c r="E550" s="6" t="b">
        <v>0</v>
      </c>
      <c r="F550" s="6" t="b">
        <v>0</v>
      </c>
      <c r="G550" s="6" t="b">
        <v>0</v>
      </c>
      <c r="H550" s="6" t="b">
        <v>0</v>
      </c>
      <c r="I550" s="6" t="b">
        <v>0</v>
      </c>
      <c r="J550" s="6" t="b">
        <v>0</v>
      </c>
      <c r="K550" s="6" t="b">
        <v>0</v>
      </c>
      <c r="L550" s="6" t="b">
        <v>0</v>
      </c>
      <c r="M550" s="6" t="b">
        <v>0</v>
      </c>
      <c r="N550" s="6" t="b">
        <v>0</v>
      </c>
      <c r="O550" s="6" t="b">
        <v>0</v>
      </c>
      <c r="P550" s="6" t="b">
        <v>0</v>
      </c>
      <c r="Q550" s="6" t="s">
        <v>3175</v>
      </c>
    </row>
    <row r="551" spans="1:17" x14ac:dyDescent="0.2">
      <c r="A551" s="2">
        <v>957</v>
      </c>
      <c r="B551" s="6" t="s">
        <v>3178</v>
      </c>
      <c r="C551" s="97" t="s">
        <v>5529</v>
      </c>
      <c r="D551" s="6" t="s">
        <v>3179</v>
      </c>
      <c r="E551" s="6" t="b">
        <v>0</v>
      </c>
      <c r="F551" s="6" t="b">
        <v>0</v>
      </c>
      <c r="G551" s="6" t="b">
        <v>0</v>
      </c>
      <c r="H551" s="6" t="b">
        <v>0</v>
      </c>
      <c r="I551" s="6" t="b">
        <v>0</v>
      </c>
      <c r="J551" s="6" t="b">
        <v>0</v>
      </c>
      <c r="K551" s="6" t="b">
        <v>0</v>
      </c>
      <c r="L551" s="6" t="b">
        <v>0</v>
      </c>
      <c r="M551" s="6" t="b">
        <v>0</v>
      </c>
      <c r="N551" s="6" t="b">
        <v>1</v>
      </c>
      <c r="O551" s="6" t="b">
        <v>0</v>
      </c>
      <c r="P551" s="6" t="b">
        <v>0</v>
      </c>
      <c r="Q551" s="6" t="s">
        <v>3180</v>
      </c>
    </row>
    <row r="552" spans="1:17" x14ac:dyDescent="0.2">
      <c r="A552" s="2">
        <v>958</v>
      </c>
      <c r="B552" s="6" t="s">
        <v>3181</v>
      </c>
      <c r="C552" s="97" t="s">
        <v>5529</v>
      </c>
      <c r="D552" s="6" t="s">
        <v>3182</v>
      </c>
      <c r="E552" s="6" t="b">
        <v>0</v>
      </c>
      <c r="F552" s="6" t="b">
        <v>0</v>
      </c>
      <c r="G552" s="6" t="b">
        <v>1</v>
      </c>
      <c r="H552" s="6" t="b">
        <v>0</v>
      </c>
      <c r="I552" s="6" t="b">
        <v>0</v>
      </c>
      <c r="J552" s="6" t="b">
        <v>0</v>
      </c>
      <c r="K552" s="6" t="b">
        <v>0</v>
      </c>
      <c r="L552" s="6" t="b">
        <v>0</v>
      </c>
      <c r="M552" s="6" t="b">
        <v>0</v>
      </c>
      <c r="N552" s="6" t="b">
        <v>0</v>
      </c>
      <c r="O552" s="6" t="b">
        <v>0</v>
      </c>
      <c r="P552" s="6" t="b">
        <v>0</v>
      </c>
      <c r="Q552" s="6" t="s">
        <v>3183</v>
      </c>
    </row>
    <row r="553" spans="1:17" x14ac:dyDescent="0.2">
      <c r="A553" s="2">
        <v>959</v>
      </c>
      <c r="B553" s="6" t="s">
        <v>3184</v>
      </c>
      <c r="C553" s="97" t="s">
        <v>5529</v>
      </c>
      <c r="D553" s="6" t="s">
        <v>3185</v>
      </c>
      <c r="E553" s="6" t="b">
        <v>0</v>
      </c>
      <c r="F553" s="6" t="b">
        <v>0</v>
      </c>
      <c r="G553" s="6" t="b">
        <v>0</v>
      </c>
      <c r="H553" s="6" t="b">
        <v>0</v>
      </c>
      <c r="I553" s="6" t="b">
        <v>0</v>
      </c>
      <c r="J553" s="6" t="b">
        <v>0</v>
      </c>
      <c r="K553" s="6" t="b">
        <v>0</v>
      </c>
      <c r="L553" s="6" t="b">
        <v>0</v>
      </c>
      <c r="M553" s="6" t="b">
        <v>1</v>
      </c>
      <c r="N553" s="6" t="b">
        <v>0</v>
      </c>
      <c r="O553" s="6" t="b">
        <v>0</v>
      </c>
      <c r="P553" s="6" t="b">
        <v>0</v>
      </c>
      <c r="Q553" s="6" t="s">
        <v>3186</v>
      </c>
    </row>
    <row r="554" spans="1:17" x14ac:dyDescent="0.2">
      <c r="A554" s="2">
        <v>961</v>
      </c>
      <c r="B554" s="6" t="s">
        <v>3188</v>
      </c>
      <c r="C554" s="97" t="s">
        <v>5529</v>
      </c>
      <c r="D554" s="6" t="s">
        <v>3189</v>
      </c>
      <c r="E554" s="6" t="b">
        <v>0</v>
      </c>
      <c r="F554" s="6" t="b">
        <v>0</v>
      </c>
      <c r="G554" s="6" t="b">
        <v>1</v>
      </c>
      <c r="H554" s="6" t="b">
        <v>0</v>
      </c>
      <c r="I554" s="6" t="b">
        <v>0</v>
      </c>
      <c r="J554" s="6" t="b">
        <v>0</v>
      </c>
      <c r="K554" s="6" t="b">
        <v>0</v>
      </c>
      <c r="L554" s="6" t="b">
        <v>0</v>
      </c>
      <c r="M554" s="6" t="b">
        <v>0</v>
      </c>
      <c r="N554" s="6" t="b">
        <v>1</v>
      </c>
      <c r="O554" s="6" t="b">
        <v>0</v>
      </c>
      <c r="P554" s="6" t="b">
        <v>0</v>
      </c>
      <c r="Q554" s="6" t="s">
        <v>3190</v>
      </c>
    </row>
    <row r="555" spans="1:17" x14ac:dyDescent="0.2">
      <c r="A555" s="2">
        <v>962</v>
      </c>
      <c r="B555" s="6" t="s">
        <v>3191</v>
      </c>
      <c r="C555" s="97" t="s">
        <v>5529</v>
      </c>
      <c r="D555" s="6" t="s">
        <v>3192</v>
      </c>
      <c r="E555" s="6" t="b">
        <v>0</v>
      </c>
      <c r="F555" s="6" t="b">
        <v>0</v>
      </c>
      <c r="G555" s="6" t="b">
        <v>0</v>
      </c>
      <c r="H555" s="6" t="b">
        <v>0</v>
      </c>
      <c r="I555" s="6" t="b">
        <v>0</v>
      </c>
      <c r="J555" s="6" t="b">
        <v>0</v>
      </c>
      <c r="K555" s="6" t="b">
        <v>0</v>
      </c>
      <c r="L555" s="6" t="b">
        <v>0</v>
      </c>
      <c r="M555" s="6" t="b">
        <v>0</v>
      </c>
      <c r="N555" s="6" t="b">
        <v>0</v>
      </c>
      <c r="O555" s="6" t="b">
        <v>0</v>
      </c>
      <c r="P555" s="6" t="b">
        <v>0</v>
      </c>
      <c r="Q555" s="6" t="s">
        <v>3193</v>
      </c>
    </row>
    <row r="556" spans="1:17" x14ac:dyDescent="0.2">
      <c r="A556" s="2">
        <v>963</v>
      </c>
      <c r="B556" s="6" t="s">
        <v>3194</v>
      </c>
      <c r="C556" s="97" t="s">
        <v>5529</v>
      </c>
      <c r="D556" s="6" t="s">
        <v>3195</v>
      </c>
      <c r="E556" s="6" t="b">
        <v>0</v>
      </c>
      <c r="F556" s="6" t="b">
        <v>0</v>
      </c>
      <c r="G556" s="6" t="b">
        <v>1</v>
      </c>
      <c r="H556" s="6" t="b">
        <v>0</v>
      </c>
      <c r="I556" s="6" t="b">
        <v>0</v>
      </c>
      <c r="J556" s="6" t="b">
        <v>0</v>
      </c>
      <c r="K556" s="6" t="b">
        <v>0</v>
      </c>
      <c r="L556" s="6" t="b">
        <v>0</v>
      </c>
      <c r="M556" s="6" t="b">
        <v>0</v>
      </c>
      <c r="N556" s="6" t="b">
        <v>0</v>
      </c>
      <c r="O556" s="6" t="b">
        <v>0</v>
      </c>
      <c r="P556" s="6" t="b">
        <v>0</v>
      </c>
      <c r="Q556" s="6" t="s">
        <v>3196</v>
      </c>
    </row>
    <row r="557" spans="1:17" x14ac:dyDescent="0.2">
      <c r="A557" s="2">
        <v>964</v>
      </c>
      <c r="B557" s="6" t="s">
        <v>3197</v>
      </c>
      <c r="C557" s="97" t="s">
        <v>5529</v>
      </c>
      <c r="D557" s="6" t="s">
        <v>3198</v>
      </c>
      <c r="E557" s="6" t="b">
        <v>0</v>
      </c>
      <c r="F557" s="6" t="b">
        <v>0</v>
      </c>
      <c r="G557" s="6" t="b">
        <v>0</v>
      </c>
      <c r="H557" s="6" t="b">
        <v>0</v>
      </c>
      <c r="I557" s="6" t="b">
        <v>0</v>
      </c>
      <c r="J557" s="6" t="b">
        <v>0</v>
      </c>
      <c r="K557" s="6" t="b">
        <v>0</v>
      </c>
      <c r="L557" s="6" t="b">
        <v>0</v>
      </c>
      <c r="M557" s="6" t="b">
        <v>0</v>
      </c>
      <c r="N557" s="6" t="b">
        <v>0</v>
      </c>
      <c r="O557" s="6" t="b">
        <v>0</v>
      </c>
      <c r="P557" s="6" t="b">
        <v>0</v>
      </c>
      <c r="Q557" s="6" t="s">
        <v>3199</v>
      </c>
    </row>
    <row r="558" spans="1:17" x14ac:dyDescent="0.2">
      <c r="A558" s="2">
        <v>965</v>
      </c>
      <c r="B558" s="6" t="s">
        <v>3200</v>
      </c>
      <c r="C558" s="97" t="s">
        <v>5529</v>
      </c>
      <c r="D558" s="6" t="s">
        <v>3201</v>
      </c>
      <c r="E558" s="6" t="b">
        <v>0</v>
      </c>
      <c r="F558" s="6" t="b">
        <v>0</v>
      </c>
      <c r="G558" s="6" t="b">
        <v>0</v>
      </c>
      <c r="H558" s="6" t="b">
        <v>0</v>
      </c>
      <c r="I558" s="6" t="b">
        <v>0</v>
      </c>
      <c r="J558" s="6" t="b">
        <v>0</v>
      </c>
      <c r="K558" s="6" t="b">
        <v>0</v>
      </c>
      <c r="L558" s="6" t="b">
        <v>0</v>
      </c>
      <c r="M558" s="6" t="b">
        <v>0</v>
      </c>
      <c r="N558" s="6" t="b">
        <v>0</v>
      </c>
      <c r="O558" s="6" t="b">
        <v>0</v>
      </c>
      <c r="P558" s="6" t="b">
        <v>0</v>
      </c>
      <c r="Q558" s="6" t="s">
        <v>3202</v>
      </c>
    </row>
    <row r="559" spans="1:17" x14ac:dyDescent="0.2">
      <c r="A559" s="2">
        <v>968</v>
      </c>
      <c r="B559" s="6" t="s">
        <v>3209</v>
      </c>
      <c r="C559" s="97" t="s">
        <v>5529</v>
      </c>
      <c r="D559" s="6" t="s">
        <v>3210</v>
      </c>
      <c r="E559" s="6" t="b">
        <v>0</v>
      </c>
      <c r="F559" s="6" t="b">
        <v>0</v>
      </c>
      <c r="G559" s="6" t="b">
        <v>0</v>
      </c>
      <c r="H559" s="6" t="b">
        <v>0</v>
      </c>
      <c r="I559" s="6" t="b">
        <v>0</v>
      </c>
      <c r="J559" s="6" t="b">
        <v>0</v>
      </c>
      <c r="K559" s="6" t="b">
        <v>0</v>
      </c>
      <c r="L559" s="6" t="b">
        <v>0</v>
      </c>
      <c r="M559" s="6" t="b">
        <v>0</v>
      </c>
      <c r="N559" s="6" t="b">
        <v>0</v>
      </c>
      <c r="O559" s="6" t="b">
        <v>0</v>
      </c>
      <c r="P559" s="6" t="b">
        <v>0</v>
      </c>
      <c r="Q559" s="6" t="s">
        <v>3211</v>
      </c>
    </row>
    <row r="560" spans="1:17" x14ac:dyDescent="0.2">
      <c r="A560" s="2">
        <v>969</v>
      </c>
      <c r="B560" s="6" t="s">
        <v>3212</v>
      </c>
      <c r="C560" s="97" t="s">
        <v>5529</v>
      </c>
      <c r="D560" s="6" t="s">
        <v>3213</v>
      </c>
      <c r="E560" s="6" t="b">
        <v>0</v>
      </c>
      <c r="F560" s="6" t="b">
        <v>0</v>
      </c>
      <c r="G560" s="6" t="b">
        <v>0</v>
      </c>
      <c r="H560" s="6" t="b">
        <v>0</v>
      </c>
      <c r="I560" s="6" t="b">
        <v>0</v>
      </c>
      <c r="J560" s="6" t="b">
        <v>0</v>
      </c>
      <c r="K560" s="6" t="b">
        <v>0</v>
      </c>
      <c r="L560" s="6" t="b">
        <v>1</v>
      </c>
      <c r="M560" s="6" t="b">
        <v>0</v>
      </c>
      <c r="N560" s="6" t="b">
        <v>0</v>
      </c>
      <c r="O560" s="6" t="b">
        <v>0</v>
      </c>
      <c r="P560" s="6" t="b">
        <v>0</v>
      </c>
      <c r="Q560" s="6" t="s">
        <v>3214</v>
      </c>
    </row>
    <row r="561" spans="1:17" x14ac:dyDescent="0.2">
      <c r="A561" s="2">
        <v>971</v>
      </c>
      <c r="B561" s="6" t="s">
        <v>3220</v>
      </c>
      <c r="C561" s="97" t="s">
        <v>5529</v>
      </c>
      <c r="D561" s="6" t="s">
        <v>3221</v>
      </c>
      <c r="E561" s="6" t="b">
        <v>0</v>
      </c>
      <c r="F561" s="6" t="b">
        <v>0</v>
      </c>
      <c r="G561" s="6" t="b">
        <v>1</v>
      </c>
      <c r="H561" s="6" t="b">
        <v>0</v>
      </c>
      <c r="I561" s="6" t="b">
        <v>0</v>
      </c>
      <c r="J561" s="6" t="b">
        <v>0</v>
      </c>
      <c r="K561" s="6" t="b">
        <v>0</v>
      </c>
      <c r="L561" s="6" t="b">
        <v>0</v>
      </c>
      <c r="M561" s="6" t="b">
        <v>0</v>
      </c>
      <c r="N561" s="6" t="b">
        <v>0</v>
      </c>
      <c r="O561" s="6" t="b">
        <v>0</v>
      </c>
      <c r="P561" s="6" t="b">
        <v>0</v>
      </c>
      <c r="Q561" s="6" t="s">
        <v>3222</v>
      </c>
    </row>
    <row r="562" spans="1:17" x14ac:dyDescent="0.2">
      <c r="A562" s="2">
        <v>973</v>
      </c>
      <c r="B562" s="6" t="s">
        <v>3225</v>
      </c>
      <c r="C562" s="97" t="s">
        <v>5529</v>
      </c>
      <c r="D562" s="6" t="s">
        <v>3226</v>
      </c>
      <c r="E562" s="6" t="b">
        <v>0</v>
      </c>
      <c r="F562" s="6" t="b">
        <v>0</v>
      </c>
      <c r="G562" s="6" t="b">
        <v>0</v>
      </c>
      <c r="H562" s="6" t="b">
        <v>0</v>
      </c>
      <c r="I562" s="6" t="b">
        <v>0</v>
      </c>
      <c r="J562" s="6" t="b">
        <v>0</v>
      </c>
      <c r="K562" s="6" t="b">
        <v>0</v>
      </c>
      <c r="L562" s="6" t="b">
        <v>0</v>
      </c>
      <c r="M562" s="6" t="b">
        <v>0</v>
      </c>
      <c r="N562" s="6" t="b">
        <v>0</v>
      </c>
      <c r="O562" s="6" t="b">
        <v>0</v>
      </c>
      <c r="P562" s="6" t="b">
        <v>0</v>
      </c>
      <c r="Q562" s="6" t="s">
        <v>3227</v>
      </c>
    </row>
    <row r="563" spans="1:17" x14ac:dyDescent="0.2">
      <c r="A563" s="2">
        <v>978</v>
      </c>
      <c r="B563" s="6" t="s">
        <v>3238</v>
      </c>
      <c r="C563" s="97" t="s">
        <v>5529</v>
      </c>
      <c r="D563" s="6" t="s">
        <v>3239</v>
      </c>
      <c r="E563" s="6" t="b">
        <v>0</v>
      </c>
      <c r="F563" s="6" t="b">
        <v>0</v>
      </c>
      <c r="G563" s="6" t="b">
        <v>0</v>
      </c>
      <c r="H563" s="6" t="b">
        <v>0</v>
      </c>
      <c r="I563" s="6" t="b">
        <v>0</v>
      </c>
      <c r="J563" s="6" t="b">
        <v>0</v>
      </c>
      <c r="K563" s="6" t="b">
        <v>0</v>
      </c>
      <c r="L563" s="6" t="b">
        <v>0</v>
      </c>
      <c r="M563" s="6" t="b">
        <v>0</v>
      </c>
      <c r="N563" s="6" t="b">
        <v>0</v>
      </c>
      <c r="O563" s="6" t="b">
        <v>0</v>
      </c>
      <c r="P563" s="6" t="b">
        <v>0</v>
      </c>
      <c r="Q563" s="6" t="s">
        <v>3240</v>
      </c>
    </row>
    <row r="564" spans="1:17" x14ac:dyDescent="0.2">
      <c r="A564" s="2">
        <v>980</v>
      </c>
      <c r="B564" s="6" t="s">
        <v>3244</v>
      </c>
      <c r="C564" s="97" t="s">
        <v>5529</v>
      </c>
      <c r="D564" s="6" t="s">
        <v>3245</v>
      </c>
      <c r="E564" s="6" t="b">
        <v>0</v>
      </c>
      <c r="F564" s="6" t="b">
        <v>0</v>
      </c>
      <c r="G564" s="6" t="b">
        <v>0</v>
      </c>
      <c r="H564" s="6" t="b">
        <v>0</v>
      </c>
      <c r="I564" s="6" t="b">
        <v>0</v>
      </c>
      <c r="J564" s="6" t="b">
        <v>0</v>
      </c>
      <c r="K564" s="6" t="b">
        <v>0</v>
      </c>
      <c r="L564" s="6" t="b">
        <v>0</v>
      </c>
      <c r="M564" s="6" t="b">
        <v>1</v>
      </c>
      <c r="N564" s="6" t="b">
        <v>0</v>
      </c>
      <c r="O564" s="6" t="b">
        <v>0</v>
      </c>
      <c r="P564" s="6" t="b">
        <v>0</v>
      </c>
      <c r="Q564" s="6" t="s">
        <v>3246</v>
      </c>
    </row>
    <row r="565" spans="1:17" x14ac:dyDescent="0.2">
      <c r="A565" s="2">
        <v>981</v>
      </c>
      <c r="B565" s="6" t="s">
        <v>3247</v>
      </c>
      <c r="C565" s="97" t="s">
        <v>5529</v>
      </c>
      <c r="D565" s="6" t="s">
        <v>1355</v>
      </c>
      <c r="E565" s="6" t="b">
        <v>0</v>
      </c>
      <c r="F565" s="6" t="b">
        <v>0</v>
      </c>
      <c r="G565" s="6" t="b">
        <v>0</v>
      </c>
      <c r="H565" s="6" t="b">
        <v>0</v>
      </c>
      <c r="I565" s="6" t="b">
        <v>0</v>
      </c>
      <c r="J565" s="6" t="b">
        <v>0</v>
      </c>
      <c r="K565" s="6" t="b">
        <v>0</v>
      </c>
      <c r="L565" s="6" t="b">
        <v>0</v>
      </c>
      <c r="M565" s="6" t="b">
        <v>0</v>
      </c>
      <c r="N565" s="6" t="b">
        <v>0</v>
      </c>
      <c r="O565" s="6" t="b">
        <v>0</v>
      </c>
      <c r="P565" s="6" t="b">
        <v>0</v>
      </c>
      <c r="Q565" s="6" t="s">
        <v>3248</v>
      </c>
    </row>
    <row r="566" spans="1:17" x14ac:dyDescent="0.2">
      <c r="A566" s="2">
        <v>984</v>
      </c>
      <c r="B566" s="6" t="s">
        <v>3251</v>
      </c>
      <c r="C566" s="97" t="s">
        <v>5529</v>
      </c>
      <c r="D566" s="6" t="s">
        <v>3252</v>
      </c>
      <c r="E566" s="6" t="b">
        <v>1</v>
      </c>
      <c r="F566" s="6" t="b">
        <v>0</v>
      </c>
      <c r="G566" s="6" t="b">
        <v>0</v>
      </c>
      <c r="H566" s="6" t="b">
        <v>0</v>
      </c>
      <c r="I566" s="6" t="b">
        <v>0</v>
      </c>
      <c r="J566" s="6" t="b">
        <v>0</v>
      </c>
      <c r="K566" s="6" t="b">
        <v>0</v>
      </c>
      <c r="L566" s="6" t="b">
        <v>0</v>
      </c>
      <c r="M566" s="6" t="b">
        <v>0</v>
      </c>
      <c r="N566" s="6" t="b">
        <v>0</v>
      </c>
      <c r="O566" s="6" t="b">
        <v>0</v>
      </c>
      <c r="P566" s="6" t="b">
        <v>0</v>
      </c>
      <c r="Q566" s="6" t="s">
        <v>3253</v>
      </c>
    </row>
    <row r="567" spans="1:17" x14ac:dyDescent="0.2">
      <c r="A567" s="2">
        <v>985</v>
      </c>
      <c r="B567" s="6" t="s">
        <v>3254</v>
      </c>
      <c r="C567" s="97" t="s">
        <v>5529</v>
      </c>
      <c r="D567" s="6" t="s">
        <v>3255</v>
      </c>
      <c r="E567" s="6" t="b">
        <v>0</v>
      </c>
      <c r="F567" s="6" t="b">
        <v>0</v>
      </c>
      <c r="G567" s="6" t="b">
        <v>0</v>
      </c>
      <c r="H567" s="6" t="b">
        <v>0</v>
      </c>
      <c r="I567" s="6" t="b">
        <v>0</v>
      </c>
      <c r="J567" s="6" t="b">
        <v>0</v>
      </c>
      <c r="K567" s="6" t="b">
        <v>0</v>
      </c>
      <c r="L567" s="6" t="b">
        <v>0</v>
      </c>
      <c r="M567" s="6" t="b">
        <v>0</v>
      </c>
      <c r="N567" s="6" t="b">
        <v>0</v>
      </c>
      <c r="O567" s="6" t="b">
        <v>0</v>
      </c>
      <c r="P567" s="6" t="b">
        <v>0</v>
      </c>
      <c r="Q567" s="6" t="s">
        <v>3256</v>
      </c>
    </row>
    <row r="568" spans="1:17" x14ac:dyDescent="0.2">
      <c r="A568" s="2">
        <v>986</v>
      </c>
      <c r="B568" s="6" t="s">
        <v>3257</v>
      </c>
      <c r="C568" s="97" t="s">
        <v>5529</v>
      </c>
      <c r="D568" s="6" t="s">
        <v>3258</v>
      </c>
      <c r="E568" s="6" t="b">
        <v>0</v>
      </c>
      <c r="F568" s="6" t="b">
        <v>0</v>
      </c>
      <c r="G568" s="6" t="b">
        <v>0</v>
      </c>
      <c r="H568" s="6" t="b">
        <v>0</v>
      </c>
      <c r="I568" s="6" t="b">
        <v>0</v>
      </c>
      <c r="J568" s="6" t="b">
        <v>0</v>
      </c>
      <c r="K568" s="6" t="b">
        <v>0</v>
      </c>
      <c r="L568" s="6" t="b">
        <v>0</v>
      </c>
      <c r="M568" s="6" t="b">
        <v>0</v>
      </c>
      <c r="N568" s="6" t="b">
        <v>0</v>
      </c>
      <c r="O568" s="6" t="b">
        <v>0</v>
      </c>
      <c r="P568" s="6" t="b">
        <v>0</v>
      </c>
      <c r="Q568" s="6" t="s">
        <v>3259</v>
      </c>
    </row>
    <row r="569" spans="1:17" x14ac:dyDescent="0.2">
      <c r="A569" s="2">
        <v>987</v>
      </c>
      <c r="B569" s="6" t="s">
        <v>3263</v>
      </c>
      <c r="C569" s="97" t="s">
        <v>5529</v>
      </c>
      <c r="D569" s="6" t="s">
        <v>60</v>
      </c>
      <c r="E569" s="6" t="b">
        <v>0</v>
      </c>
      <c r="F569" s="6" t="b">
        <v>0</v>
      </c>
      <c r="G569" s="6" t="b">
        <v>0</v>
      </c>
      <c r="H569" s="6" t="b">
        <v>0</v>
      </c>
      <c r="I569" s="6" t="b">
        <v>0</v>
      </c>
      <c r="J569" s="6" t="b">
        <v>0</v>
      </c>
      <c r="K569" s="6" t="b">
        <v>0</v>
      </c>
      <c r="L569" s="6" t="b">
        <v>0</v>
      </c>
      <c r="M569" s="6" t="b">
        <v>0</v>
      </c>
      <c r="N569" s="6" t="b">
        <v>0</v>
      </c>
      <c r="O569" s="6" t="b">
        <v>1</v>
      </c>
      <c r="P569" s="6" t="b">
        <v>0</v>
      </c>
      <c r="Q569" s="6" t="s">
        <v>3264</v>
      </c>
    </row>
    <row r="570" spans="1:17" x14ac:dyDescent="0.2">
      <c r="A570" s="2">
        <v>988</v>
      </c>
      <c r="B570" s="6" t="s">
        <v>3265</v>
      </c>
      <c r="C570" s="97" t="s">
        <v>5529</v>
      </c>
      <c r="D570" s="6" t="s">
        <v>3266</v>
      </c>
      <c r="E570" s="6" t="b">
        <v>0</v>
      </c>
      <c r="F570" s="6" t="b">
        <v>0</v>
      </c>
      <c r="G570" s="6" t="b">
        <v>0</v>
      </c>
      <c r="H570" s="6" t="b">
        <v>0</v>
      </c>
      <c r="I570" s="6" t="b">
        <v>0</v>
      </c>
      <c r="J570" s="6" t="b">
        <v>0</v>
      </c>
      <c r="K570" s="6" t="b">
        <v>0</v>
      </c>
      <c r="L570" s="6" t="b">
        <v>0</v>
      </c>
      <c r="M570" s="6" t="b">
        <v>0</v>
      </c>
      <c r="N570" s="6" t="b">
        <v>0</v>
      </c>
      <c r="O570" s="6" t="b">
        <v>0</v>
      </c>
      <c r="P570" s="6" t="b">
        <v>0</v>
      </c>
      <c r="Q570" s="6" t="s">
        <v>3267</v>
      </c>
    </row>
    <row r="571" spans="1:17" x14ac:dyDescent="0.2">
      <c r="A571" s="2">
        <v>989</v>
      </c>
      <c r="B571" s="6" t="s">
        <v>3269</v>
      </c>
      <c r="C571" s="97" t="s">
        <v>5529</v>
      </c>
      <c r="D571" s="6" t="s">
        <v>3270</v>
      </c>
      <c r="E571" s="6" t="b">
        <v>0</v>
      </c>
      <c r="F571" s="6" t="b">
        <v>0</v>
      </c>
      <c r="G571" s="6" t="b">
        <v>0</v>
      </c>
      <c r="H571" s="6" t="b">
        <v>0</v>
      </c>
      <c r="I571" s="6" t="b">
        <v>0</v>
      </c>
      <c r="J571" s="6" t="b">
        <v>0</v>
      </c>
      <c r="K571" s="6" t="b">
        <v>0</v>
      </c>
      <c r="L571" s="6" t="b">
        <v>0</v>
      </c>
      <c r="M571" s="6" t="b">
        <v>0</v>
      </c>
      <c r="N571" s="6" t="b">
        <v>0</v>
      </c>
      <c r="O571" s="6" t="b">
        <v>0</v>
      </c>
      <c r="P571" s="6" t="b">
        <v>0</v>
      </c>
      <c r="Q571" s="6" t="s">
        <v>3271</v>
      </c>
    </row>
    <row r="572" spans="1:17" x14ac:dyDescent="0.2">
      <c r="A572" s="2">
        <v>990</v>
      </c>
      <c r="B572" s="6" t="s">
        <v>3272</v>
      </c>
      <c r="C572" s="97" t="s">
        <v>5529</v>
      </c>
      <c r="D572" s="6" t="s">
        <v>3273</v>
      </c>
      <c r="E572" s="6" t="b">
        <v>0</v>
      </c>
      <c r="F572" s="6" t="b">
        <v>0</v>
      </c>
      <c r="G572" s="6" t="b">
        <v>0</v>
      </c>
      <c r="H572" s="6" t="b">
        <v>0</v>
      </c>
      <c r="I572" s="6" t="b">
        <v>0</v>
      </c>
      <c r="J572" s="6" t="b">
        <v>0</v>
      </c>
      <c r="K572" s="6" t="b">
        <v>0</v>
      </c>
      <c r="L572" s="6" t="b">
        <v>0</v>
      </c>
      <c r="M572" s="6" t="b">
        <v>0</v>
      </c>
      <c r="N572" s="6" t="b">
        <v>0</v>
      </c>
      <c r="O572" s="6" t="b">
        <v>0</v>
      </c>
      <c r="P572" s="6" t="b">
        <v>0</v>
      </c>
      <c r="Q572" s="6" t="s">
        <v>3274</v>
      </c>
    </row>
    <row r="573" spans="1:17" x14ac:dyDescent="0.2">
      <c r="A573" s="2">
        <v>991</v>
      </c>
      <c r="B573" s="6" t="s">
        <v>3277</v>
      </c>
      <c r="C573" s="97" t="s">
        <v>5529</v>
      </c>
      <c r="D573" s="6" t="s">
        <v>3278</v>
      </c>
      <c r="E573" s="6" t="b">
        <v>1</v>
      </c>
      <c r="F573" s="6" t="b">
        <v>0</v>
      </c>
      <c r="G573" s="6" t="b">
        <v>0</v>
      </c>
      <c r="H573" s="6" t="b">
        <v>1</v>
      </c>
      <c r="I573" s="6" t="b">
        <v>0</v>
      </c>
      <c r="J573" s="6" t="b">
        <v>0</v>
      </c>
      <c r="K573" s="6" t="b">
        <v>0</v>
      </c>
      <c r="L573" s="6" t="b">
        <v>0</v>
      </c>
      <c r="M573" s="6" t="b">
        <v>0</v>
      </c>
      <c r="N573" s="6" t="b">
        <v>0</v>
      </c>
      <c r="O573" s="6" t="b">
        <v>0</v>
      </c>
      <c r="P573" s="6" t="b">
        <v>0</v>
      </c>
      <c r="Q573" s="6" t="s">
        <v>3279</v>
      </c>
    </row>
    <row r="574" spans="1:17" x14ac:dyDescent="0.2">
      <c r="A574" s="2">
        <v>992</v>
      </c>
      <c r="B574" s="6" t="s">
        <v>3281</v>
      </c>
      <c r="C574" s="97" t="s">
        <v>5529</v>
      </c>
      <c r="D574" s="6" t="s">
        <v>3282</v>
      </c>
      <c r="E574" s="6" t="b">
        <v>0</v>
      </c>
      <c r="F574" s="6" t="b">
        <v>0</v>
      </c>
      <c r="G574" s="6" t="b">
        <v>1</v>
      </c>
      <c r="H574" s="6" t="b">
        <v>0</v>
      </c>
      <c r="I574" s="6" t="b">
        <v>0</v>
      </c>
      <c r="J574" s="6" t="b">
        <v>0</v>
      </c>
      <c r="K574" s="6" t="b">
        <v>0</v>
      </c>
      <c r="L574" s="6" t="b">
        <v>0</v>
      </c>
      <c r="M574" s="6" t="b">
        <v>0</v>
      </c>
      <c r="N574" s="6" t="b">
        <v>0</v>
      </c>
      <c r="O574" s="6" t="b">
        <v>0</v>
      </c>
      <c r="P574" s="6" t="b">
        <v>0</v>
      </c>
      <c r="Q574" s="6" t="s">
        <v>3283</v>
      </c>
    </row>
    <row r="575" spans="1:17" x14ac:dyDescent="0.2">
      <c r="A575" s="2">
        <v>994</v>
      </c>
      <c r="B575" s="6" t="s">
        <v>3289</v>
      </c>
      <c r="C575" s="97" t="s">
        <v>5529</v>
      </c>
      <c r="D575" s="6" t="s">
        <v>3290</v>
      </c>
      <c r="E575" s="6" t="b">
        <v>0</v>
      </c>
      <c r="F575" s="6" t="b">
        <v>0</v>
      </c>
      <c r="G575" s="6" t="b">
        <v>0</v>
      </c>
      <c r="H575" s="6" t="b">
        <v>0</v>
      </c>
      <c r="I575" s="6" t="b">
        <v>0</v>
      </c>
      <c r="J575" s="6" t="b">
        <v>0</v>
      </c>
      <c r="K575" s="6" t="b">
        <v>0</v>
      </c>
      <c r="L575" s="6" t="b">
        <v>0</v>
      </c>
      <c r="M575" s="6" t="b">
        <v>0</v>
      </c>
      <c r="N575" s="6" t="b">
        <v>0</v>
      </c>
      <c r="O575" s="6" t="b">
        <v>0</v>
      </c>
      <c r="P575" s="6" t="b">
        <v>0</v>
      </c>
      <c r="Q575" s="6" t="s">
        <v>3291</v>
      </c>
    </row>
    <row r="576" spans="1:17" x14ac:dyDescent="0.2">
      <c r="A576" s="2">
        <v>995</v>
      </c>
      <c r="B576" s="6" t="s">
        <v>3293</v>
      </c>
      <c r="C576" s="97" t="s">
        <v>5529</v>
      </c>
      <c r="D576" s="6" t="s">
        <v>3294</v>
      </c>
      <c r="E576" s="6" t="b">
        <v>0</v>
      </c>
      <c r="F576" s="6" t="b">
        <v>0</v>
      </c>
      <c r="G576" s="6" t="b">
        <v>0</v>
      </c>
      <c r="H576" s="6" t="b">
        <v>0</v>
      </c>
      <c r="I576" s="6" t="b">
        <v>0</v>
      </c>
      <c r="J576" s="6" t="b">
        <v>0</v>
      </c>
      <c r="K576" s="6" t="b">
        <v>1</v>
      </c>
      <c r="L576" s="6" t="b">
        <v>0</v>
      </c>
      <c r="M576" s="6" t="b">
        <v>0</v>
      </c>
      <c r="N576" s="6" t="b">
        <v>0</v>
      </c>
      <c r="O576" s="6" t="b">
        <v>0</v>
      </c>
      <c r="P576" s="6" t="b">
        <v>0</v>
      </c>
      <c r="Q576" s="6" t="s">
        <v>3295</v>
      </c>
    </row>
    <row r="577" spans="1:17" x14ac:dyDescent="0.2">
      <c r="A577" s="2">
        <v>996</v>
      </c>
      <c r="B577" s="6" t="s">
        <v>3296</v>
      </c>
      <c r="C577" s="97" t="s">
        <v>5529</v>
      </c>
      <c r="D577" s="6" t="s">
        <v>3297</v>
      </c>
      <c r="E577" s="6" t="b">
        <v>0</v>
      </c>
      <c r="F577" s="6" t="b">
        <v>0</v>
      </c>
      <c r="G577" s="6" t="b">
        <v>0</v>
      </c>
      <c r="H577" s="6" t="b">
        <v>0</v>
      </c>
      <c r="I577" s="6" t="b">
        <v>0</v>
      </c>
      <c r="J577" s="6" t="b">
        <v>0</v>
      </c>
      <c r="K577" s="6" t="b">
        <v>0</v>
      </c>
      <c r="L577" s="6" t="b">
        <v>0</v>
      </c>
      <c r="M577" s="6" t="b">
        <v>0</v>
      </c>
      <c r="N577" s="6" t="b">
        <v>0</v>
      </c>
      <c r="O577" s="6" t="b">
        <v>0</v>
      </c>
      <c r="P577" s="6" t="b">
        <v>0</v>
      </c>
      <c r="Q577" s="6" t="s">
        <v>3298</v>
      </c>
    </row>
    <row r="578" spans="1:17" x14ac:dyDescent="0.2">
      <c r="A578" s="2">
        <v>999</v>
      </c>
      <c r="B578" s="6" t="s">
        <v>3306</v>
      </c>
      <c r="C578" s="97" t="s">
        <v>5529</v>
      </c>
      <c r="D578" s="6" t="s">
        <v>3307</v>
      </c>
      <c r="E578" s="6" t="b">
        <v>0</v>
      </c>
      <c r="F578" s="6" t="b">
        <v>0</v>
      </c>
      <c r="G578" s="6" t="b">
        <v>1</v>
      </c>
      <c r="H578" s="6" t="b">
        <v>0</v>
      </c>
      <c r="I578" s="6" t="b">
        <v>0</v>
      </c>
      <c r="J578" s="6" t="b">
        <v>0</v>
      </c>
      <c r="K578" s="6" t="b">
        <v>0</v>
      </c>
      <c r="L578" s="6" t="b">
        <v>0</v>
      </c>
      <c r="M578" s="6" t="b">
        <v>0</v>
      </c>
      <c r="N578" s="6" t="b">
        <v>0</v>
      </c>
      <c r="O578" s="6" t="b">
        <v>0</v>
      </c>
      <c r="P578" s="6" t="b">
        <v>0</v>
      </c>
      <c r="Q578" s="6" t="s">
        <v>3308</v>
      </c>
    </row>
    <row r="579" spans="1:17" x14ac:dyDescent="0.2">
      <c r="A579" s="2">
        <v>1002</v>
      </c>
      <c r="B579" s="6" t="s">
        <v>3316</v>
      </c>
      <c r="C579" s="97" t="s">
        <v>5529</v>
      </c>
      <c r="D579" s="6" t="s">
        <v>3317</v>
      </c>
      <c r="E579" s="6" t="b">
        <v>0</v>
      </c>
      <c r="F579" s="6" t="b">
        <v>0</v>
      </c>
      <c r="G579" s="6" t="b">
        <v>1</v>
      </c>
      <c r="H579" s="6" t="b">
        <v>0</v>
      </c>
      <c r="I579" s="6" t="b">
        <v>0</v>
      </c>
      <c r="J579" s="6" t="b">
        <v>0</v>
      </c>
      <c r="K579" s="6" t="b">
        <v>0</v>
      </c>
      <c r="L579" s="6" t="b">
        <v>0</v>
      </c>
      <c r="M579" s="6" t="b">
        <v>0</v>
      </c>
      <c r="N579" s="6" t="b">
        <v>0</v>
      </c>
      <c r="O579" s="6" t="b">
        <v>1</v>
      </c>
      <c r="P579" s="6" t="b">
        <v>1</v>
      </c>
      <c r="Q579" s="6" t="s">
        <v>3318</v>
      </c>
    </row>
    <row r="580" spans="1:17" x14ac:dyDescent="0.2">
      <c r="A580" s="2">
        <v>1005</v>
      </c>
      <c r="B580" s="6" t="s">
        <v>3323</v>
      </c>
      <c r="C580" s="97" t="s">
        <v>5529</v>
      </c>
      <c r="D580" s="6" t="s">
        <v>3324</v>
      </c>
      <c r="E580" s="6" t="b">
        <v>0</v>
      </c>
      <c r="F580" s="6" t="b">
        <v>0</v>
      </c>
      <c r="G580" s="6" t="b">
        <v>0</v>
      </c>
      <c r="H580" s="6" t="b">
        <v>0</v>
      </c>
      <c r="I580" s="6" t="b">
        <v>0</v>
      </c>
      <c r="J580" s="6" t="b">
        <v>0</v>
      </c>
      <c r="K580" s="6" t="b">
        <v>0</v>
      </c>
      <c r="L580" s="6" t="b">
        <v>0</v>
      </c>
      <c r="M580" s="6" t="b">
        <v>0</v>
      </c>
      <c r="N580" s="6" t="b">
        <v>0</v>
      </c>
      <c r="O580" s="6" t="b">
        <v>0</v>
      </c>
      <c r="P580" s="6" t="b">
        <v>0</v>
      </c>
      <c r="Q580" s="6" t="s">
        <v>3325</v>
      </c>
    </row>
    <row r="581" spans="1:17" x14ac:dyDescent="0.2">
      <c r="A581" s="2">
        <v>1006</v>
      </c>
      <c r="B581" s="6" t="s">
        <v>3326</v>
      </c>
      <c r="C581" s="97" t="s">
        <v>5529</v>
      </c>
      <c r="D581" s="6" t="s">
        <v>692</v>
      </c>
      <c r="E581" s="6" t="b">
        <v>0</v>
      </c>
      <c r="F581" s="6" t="b">
        <v>0</v>
      </c>
      <c r="G581" s="6" t="b">
        <v>0</v>
      </c>
      <c r="H581" s="6" t="b">
        <v>0</v>
      </c>
      <c r="I581" s="6" t="b">
        <v>0</v>
      </c>
      <c r="J581" s="6" t="b">
        <v>0</v>
      </c>
      <c r="K581" s="6" t="b">
        <v>0</v>
      </c>
      <c r="L581" s="6" t="b">
        <v>0</v>
      </c>
      <c r="M581" s="6" t="b">
        <v>0</v>
      </c>
      <c r="N581" s="6" t="b">
        <v>0</v>
      </c>
      <c r="O581" s="6" t="b">
        <v>0</v>
      </c>
      <c r="P581" s="6" t="b">
        <v>0</v>
      </c>
      <c r="Q581" s="6" t="s">
        <v>3327</v>
      </c>
    </row>
    <row r="582" spans="1:17" x14ac:dyDescent="0.2">
      <c r="A582" s="2">
        <v>1007</v>
      </c>
      <c r="B582" s="6" t="s">
        <v>3328</v>
      </c>
      <c r="C582" s="97" t="s">
        <v>5529</v>
      </c>
      <c r="D582" s="6" t="s">
        <v>3329</v>
      </c>
      <c r="E582" s="6" t="b">
        <v>0</v>
      </c>
      <c r="F582" s="6" t="b">
        <v>0</v>
      </c>
      <c r="G582" s="6" t="b">
        <v>0</v>
      </c>
      <c r="H582" s="6" t="b">
        <v>0</v>
      </c>
      <c r="I582" s="6" t="b">
        <v>0</v>
      </c>
      <c r="J582" s="6" t="b">
        <v>0</v>
      </c>
      <c r="K582" s="6" t="b">
        <v>0</v>
      </c>
      <c r="L582" s="6" t="b">
        <v>0</v>
      </c>
      <c r="M582" s="6" t="b">
        <v>0</v>
      </c>
      <c r="N582" s="6" t="b">
        <v>0</v>
      </c>
      <c r="O582" s="6" t="b">
        <v>0</v>
      </c>
      <c r="P582" s="6" t="b">
        <v>0</v>
      </c>
      <c r="Q582" s="6" t="s">
        <v>3330</v>
      </c>
    </row>
    <row r="583" spans="1:17" x14ac:dyDescent="0.2">
      <c r="A583" s="2">
        <v>1008</v>
      </c>
      <c r="B583" s="6" t="s">
        <v>3331</v>
      </c>
      <c r="C583" s="97" t="s">
        <v>5529</v>
      </c>
      <c r="D583" s="6" t="s">
        <v>3332</v>
      </c>
      <c r="E583" s="6" t="b">
        <v>0</v>
      </c>
      <c r="F583" s="6" t="b">
        <v>0</v>
      </c>
      <c r="G583" s="6" t="b">
        <v>0</v>
      </c>
      <c r="H583" s="6" t="b">
        <v>1</v>
      </c>
      <c r="I583" s="6" t="b">
        <v>0</v>
      </c>
      <c r="J583" s="6" t="b">
        <v>0</v>
      </c>
      <c r="K583" s="6" t="b">
        <v>0</v>
      </c>
      <c r="L583" s="6" t="b">
        <v>0</v>
      </c>
      <c r="M583" s="6" t="b">
        <v>0</v>
      </c>
      <c r="N583" s="6" t="b">
        <v>0</v>
      </c>
      <c r="O583" s="6" t="b">
        <v>0</v>
      </c>
      <c r="P583" s="6" t="b">
        <v>0</v>
      </c>
      <c r="Q583" s="6" t="s">
        <v>3333</v>
      </c>
    </row>
    <row r="584" spans="1:17" x14ac:dyDescent="0.2">
      <c r="A584" s="2">
        <v>1010</v>
      </c>
      <c r="B584" s="6" t="s">
        <v>3337</v>
      </c>
      <c r="C584" s="97" t="s">
        <v>5529</v>
      </c>
      <c r="D584" s="6" t="s">
        <v>3338</v>
      </c>
      <c r="E584" s="6" t="b">
        <v>0</v>
      </c>
      <c r="F584" s="6" t="b">
        <v>0</v>
      </c>
      <c r="G584" s="6" t="b">
        <v>0</v>
      </c>
      <c r="H584" s="6" t="b">
        <v>0</v>
      </c>
      <c r="I584" s="6" t="b">
        <v>0</v>
      </c>
      <c r="J584" s="6" t="b">
        <v>0</v>
      </c>
      <c r="K584" s="6" t="b">
        <v>0</v>
      </c>
      <c r="L584" s="6" t="b">
        <v>0</v>
      </c>
      <c r="M584" s="6" t="b">
        <v>0</v>
      </c>
      <c r="N584" s="6" t="b">
        <v>0</v>
      </c>
      <c r="O584" s="6" t="b">
        <v>0</v>
      </c>
      <c r="P584" s="6" t="b">
        <v>0</v>
      </c>
      <c r="Q584" s="6" t="s">
        <v>3339</v>
      </c>
    </row>
    <row r="585" spans="1:17" x14ac:dyDescent="0.2">
      <c r="A585" s="2">
        <v>1011</v>
      </c>
      <c r="B585" s="6" t="s">
        <v>3340</v>
      </c>
      <c r="C585" s="97" t="s">
        <v>5529</v>
      </c>
      <c r="D585" s="6" t="s">
        <v>3341</v>
      </c>
      <c r="E585" s="6" t="b">
        <v>0</v>
      </c>
      <c r="F585" s="6" t="b">
        <v>0</v>
      </c>
      <c r="G585" s="6" t="b">
        <v>0</v>
      </c>
      <c r="H585" s="6" t="b">
        <v>0</v>
      </c>
      <c r="I585" s="6" t="b">
        <v>0</v>
      </c>
      <c r="J585" s="6" t="b">
        <v>0</v>
      </c>
      <c r="K585" s="6" t="b">
        <v>0</v>
      </c>
      <c r="L585" s="6" t="b">
        <v>0</v>
      </c>
      <c r="M585" s="6" t="b">
        <v>0</v>
      </c>
      <c r="N585" s="6" t="b">
        <v>0</v>
      </c>
      <c r="O585" s="6" t="b">
        <v>0</v>
      </c>
      <c r="P585" s="6" t="b">
        <v>0</v>
      </c>
      <c r="Q585" s="6" t="s">
        <v>3342</v>
      </c>
    </row>
    <row r="586" spans="1:17" x14ac:dyDescent="0.2">
      <c r="A586" s="2">
        <v>1012</v>
      </c>
      <c r="B586" s="6" t="s">
        <v>3345</v>
      </c>
      <c r="C586" s="97" t="s">
        <v>5529</v>
      </c>
      <c r="D586" s="6" t="s">
        <v>3346</v>
      </c>
      <c r="E586" s="6" t="b">
        <v>0</v>
      </c>
      <c r="F586" s="6" t="b">
        <v>0</v>
      </c>
      <c r="G586" s="6" t="b">
        <v>0</v>
      </c>
      <c r="H586" s="6" t="b">
        <v>0</v>
      </c>
      <c r="I586" s="6" t="b">
        <v>0</v>
      </c>
      <c r="J586" s="6" t="b">
        <v>0</v>
      </c>
      <c r="K586" s="6" t="b">
        <v>0</v>
      </c>
      <c r="L586" s="6" t="b">
        <v>0</v>
      </c>
      <c r="M586" s="6" t="b">
        <v>0</v>
      </c>
      <c r="N586" s="6" t="b">
        <v>0</v>
      </c>
      <c r="O586" s="6" t="b">
        <v>1</v>
      </c>
      <c r="P586" s="6" t="b">
        <v>0</v>
      </c>
      <c r="Q586" s="6" t="s">
        <v>3347</v>
      </c>
    </row>
    <row r="587" spans="1:17" x14ac:dyDescent="0.2">
      <c r="A587" s="2">
        <v>1013</v>
      </c>
      <c r="B587" s="6" t="s">
        <v>3350</v>
      </c>
      <c r="C587" s="97" t="s">
        <v>5529</v>
      </c>
      <c r="D587" s="6" t="s">
        <v>3351</v>
      </c>
      <c r="E587" s="6" t="b">
        <v>0</v>
      </c>
      <c r="F587" s="6" t="b">
        <v>0</v>
      </c>
      <c r="G587" s="6" t="b">
        <v>0</v>
      </c>
      <c r="H587" s="6" t="b">
        <v>0</v>
      </c>
      <c r="I587" s="6" t="b">
        <v>0</v>
      </c>
      <c r="J587" s="6" t="b">
        <v>0</v>
      </c>
      <c r="K587" s="6" t="b">
        <v>0</v>
      </c>
      <c r="L587" s="6" t="b">
        <v>0</v>
      </c>
      <c r="M587" s="6" t="b">
        <v>0</v>
      </c>
      <c r="N587" s="6" t="b">
        <v>0</v>
      </c>
      <c r="O587" s="6" t="b">
        <v>1</v>
      </c>
      <c r="P587" s="6" t="b">
        <v>0</v>
      </c>
      <c r="Q587" s="6" t="s">
        <v>3352</v>
      </c>
    </row>
    <row r="588" spans="1:17" x14ac:dyDescent="0.2">
      <c r="A588" s="2">
        <v>1014</v>
      </c>
      <c r="B588" s="6" t="s">
        <v>2451</v>
      </c>
      <c r="C588" s="97" t="s">
        <v>5529</v>
      </c>
      <c r="D588" s="6" t="s">
        <v>3353</v>
      </c>
      <c r="E588" s="6" t="b">
        <v>0</v>
      </c>
      <c r="F588" s="6" t="b">
        <v>0</v>
      </c>
      <c r="G588" s="6" t="b">
        <v>0</v>
      </c>
      <c r="H588" s="6" t="b">
        <v>0</v>
      </c>
      <c r="I588" s="6" t="b">
        <v>0</v>
      </c>
      <c r="J588" s="6" t="b">
        <v>0</v>
      </c>
      <c r="K588" s="6" t="b">
        <v>0</v>
      </c>
      <c r="L588" s="6" t="b">
        <v>0</v>
      </c>
      <c r="M588" s="6" t="b">
        <v>0</v>
      </c>
      <c r="N588" s="6" t="b">
        <v>0</v>
      </c>
      <c r="O588" s="6" t="b">
        <v>0</v>
      </c>
      <c r="P588" s="6" t="b">
        <v>0</v>
      </c>
      <c r="Q588" s="6" t="s">
        <v>3354</v>
      </c>
    </row>
    <row r="589" spans="1:17" x14ac:dyDescent="0.2">
      <c r="A589" s="2">
        <v>1017</v>
      </c>
      <c r="B589" s="6" t="s">
        <v>3359</v>
      </c>
      <c r="C589" s="97" t="s">
        <v>5529</v>
      </c>
      <c r="D589" s="6" t="s">
        <v>3360</v>
      </c>
      <c r="E589" s="6" t="b">
        <v>0</v>
      </c>
      <c r="F589" s="6" t="b">
        <v>0</v>
      </c>
      <c r="G589" s="6" t="b">
        <v>0</v>
      </c>
      <c r="H589" s="6" t="b">
        <v>0</v>
      </c>
      <c r="I589" s="6" t="b">
        <v>0</v>
      </c>
      <c r="J589" s="6" t="b">
        <v>0</v>
      </c>
      <c r="K589" s="6" t="b">
        <v>0</v>
      </c>
      <c r="L589" s="6" t="b">
        <v>0</v>
      </c>
      <c r="M589" s="6" t="b">
        <v>0</v>
      </c>
      <c r="N589" s="6" t="b">
        <v>0</v>
      </c>
      <c r="O589" s="6" t="b">
        <v>0</v>
      </c>
      <c r="P589" s="6" t="b">
        <v>0</v>
      </c>
      <c r="Q589" s="6" t="s">
        <v>3361</v>
      </c>
    </row>
    <row r="590" spans="1:17" x14ac:dyDescent="0.2">
      <c r="A590" s="2">
        <v>1018</v>
      </c>
      <c r="B590" s="6" t="s">
        <v>3362</v>
      </c>
      <c r="C590" s="97" t="s">
        <v>5529</v>
      </c>
      <c r="D590" s="6" t="s">
        <v>3363</v>
      </c>
      <c r="E590" s="6" t="b">
        <v>1</v>
      </c>
      <c r="F590" s="6" t="b">
        <v>0</v>
      </c>
      <c r="G590" s="6" t="b">
        <v>0</v>
      </c>
      <c r="H590" s="6" t="b">
        <v>0</v>
      </c>
      <c r="I590" s="6" t="b">
        <v>0</v>
      </c>
      <c r="J590" s="6" t="b">
        <v>0</v>
      </c>
      <c r="K590" s="6" t="b">
        <v>0</v>
      </c>
      <c r="L590" s="6" t="b">
        <v>0</v>
      </c>
      <c r="M590" s="6" t="b">
        <v>0</v>
      </c>
      <c r="N590" s="6" t="b">
        <v>0</v>
      </c>
      <c r="O590" s="6" t="b">
        <v>1</v>
      </c>
      <c r="P590" s="6" t="b">
        <v>0</v>
      </c>
      <c r="Q590" s="6" t="s">
        <v>3364</v>
      </c>
    </row>
    <row r="591" spans="1:17" x14ac:dyDescent="0.2">
      <c r="A591" s="2">
        <v>1019</v>
      </c>
      <c r="B591" s="6" t="s">
        <v>3365</v>
      </c>
      <c r="C591" s="97" t="s">
        <v>5529</v>
      </c>
      <c r="D591" s="6" t="s">
        <v>3366</v>
      </c>
      <c r="E591" s="6" t="b">
        <v>0</v>
      </c>
      <c r="F591" s="6" t="b">
        <v>0</v>
      </c>
      <c r="G591" s="6" t="b">
        <v>0</v>
      </c>
      <c r="H591" s="6" t="b">
        <v>0</v>
      </c>
      <c r="I591" s="6" t="b">
        <v>0</v>
      </c>
      <c r="J591" s="6" t="b">
        <v>0</v>
      </c>
      <c r="K591" s="6" t="b">
        <v>0</v>
      </c>
      <c r="L591" s="6" t="b">
        <v>0</v>
      </c>
      <c r="M591" s="6" t="b">
        <v>0</v>
      </c>
      <c r="N591" s="6" t="b">
        <v>0</v>
      </c>
      <c r="O591" s="6" t="b">
        <v>0</v>
      </c>
      <c r="P591" s="6" t="b">
        <v>0</v>
      </c>
      <c r="Q591" s="6" t="s">
        <v>3367</v>
      </c>
    </row>
    <row r="592" spans="1:17" x14ac:dyDescent="0.2">
      <c r="A592" s="2">
        <v>1020</v>
      </c>
      <c r="B592" s="6" t="s">
        <v>3368</v>
      </c>
      <c r="C592" s="97" t="s">
        <v>5529</v>
      </c>
      <c r="D592" s="6" t="s">
        <v>3369</v>
      </c>
      <c r="E592" s="6" t="b">
        <v>0</v>
      </c>
      <c r="F592" s="6" t="b">
        <v>0</v>
      </c>
      <c r="G592" s="6" t="b">
        <v>0</v>
      </c>
      <c r="H592" s="6" t="b">
        <v>0</v>
      </c>
      <c r="I592" s="6" t="b">
        <v>1</v>
      </c>
      <c r="J592" s="6" t="b">
        <v>0</v>
      </c>
      <c r="K592" s="6" t="b">
        <v>0</v>
      </c>
      <c r="L592" s="6" t="b">
        <v>0</v>
      </c>
      <c r="M592" s="6" t="b">
        <v>1</v>
      </c>
      <c r="N592" s="6" t="b">
        <v>0</v>
      </c>
      <c r="O592" s="6" t="b">
        <v>1</v>
      </c>
      <c r="P592" s="6" t="b">
        <v>0</v>
      </c>
      <c r="Q592" s="6" t="s">
        <v>60</v>
      </c>
    </row>
    <row r="593" spans="1:17" x14ac:dyDescent="0.2">
      <c r="A593" s="2">
        <v>1021</v>
      </c>
      <c r="B593" s="6" t="s">
        <v>3370</v>
      </c>
      <c r="C593" s="97" t="s">
        <v>5529</v>
      </c>
      <c r="D593" s="6" t="s">
        <v>3371</v>
      </c>
      <c r="E593" s="6" t="b">
        <v>0</v>
      </c>
      <c r="F593" s="6" t="b">
        <v>0</v>
      </c>
      <c r="G593" s="6" t="b">
        <v>0</v>
      </c>
      <c r="H593" s="6" t="b">
        <v>0</v>
      </c>
      <c r="I593" s="6" t="b">
        <v>0</v>
      </c>
      <c r="J593" s="6" t="b">
        <v>0</v>
      </c>
      <c r="K593" s="6" t="b">
        <v>0</v>
      </c>
      <c r="L593" s="6" t="b">
        <v>0</v>
      </c>
      <c r="M593" s="6" t="b">
        <v>0</v>
      </c>
      <c r="N593" s="6" t="b">
        <v>0</v>
      </c>
      <c r="O593" s="6" t="b">
        <v>0</v>
      </c>
      <c r="P593" s="6" t="b">
        <v>0</v>
      </c>
      <c r="Q593" s="6" t="s">
        <v>3372</v>
      </c>
    </row>
    <row r="594" spans="1:17" x14ac:dyDescent="0.2">
      <c r="A594" s="2">
        <v>1023</v>
      </c>
      <c r="B594" s="6" t="s">
        <v>3373</v>
      </c>
      <c r="C594" s="97" t="s">
        <v>5529</v>
      </c>
      <c r="D594" s="6" t="s">
        <v>3374</v>
      </c>
      <c r="E594" s="6" t="b">
        <v>0</v>
      </c>
      <c r="F594" s="6" t="b">
        <v>0</v>
      </c>
      <c r="G594" s="6" t="b">
        <v>1</v>
      </c>
      <c r="H594" s="6" t="b">
        <v>0</v>
      </c>
      <c r="I594" s="6" t="b">
        <v>1</v>
      </c>
      <c r="J594" s="6" t="b">
        <v>0</v>
      </c>
      <c r="K594" s="6" t="b">
        <v>0</v>
      </c>
      <c r="L594" s="6" t="b">
        <v>1</v>
      </c>
      <c r="M594" s="6" t="b">
        <v>0</v>
      </c>
      <c r="N594" s="6" t="b">
        <v>0</v>
      </c>
      <c r="O594" s="6" t="b">
        <v>1</v>
      </c>
      <c r="P594" s="6" t="b">
        <v>0</v>
      </c>
      <c r="Q594" s="6" t="s">
        <v>3375</v>
      </c>
    </row>
    <row r="595" spans="1:17" x14ac:dyDescent="0.2">
      <c r="A595" s="2">
        <v>1025</v>
      </c>
      <c r="B595" s="6" t="s">
        <v>3379</v>
      </c>
      <c r="C595" s="97" t="s">
        <v>5529</v>
      </c>
      <c r="D595" s="6" t="s">
        <v>3380</v>
      </c>
      <c r="E595" s="6" t="b">
        <v>0</v>
      </c>
      <c r="F595" s="6" t="b">
        <v>0</v>
      </c>
      <c r="G595" s="6" t="b">
        <v>0</v>
      </c>
      <c r="H595" s="6" t="b">
        <v>0</v>
      </c>
      <c r="I595" s="6" t="b">
        <v>0</v>
      </c>
      <c r="J595" s="6" t="b">
        <v>0</v>
      </c>
      <c r="K595" s="6" t="b">
        <v>0</v>
      </c>
      <c r="L595" s="6" t="b">
        <v>0</v>
      </c>
      <c r="M595" s="6" t="b">
        <v>0</v>
      </c>
      <c r="N595" s="6" t="b">
        <v>0</v>
      </c>
      <c r="O595" s="6" t="b">
        <v>0</v>
      </c>
      <c r="P595" s="6" t="b">
        <v>0</v>
      </c>
      <c r="Q595" s="6" t="s">
        <v>3381</v>
      </c>
    </row>
    <row r="596" spans="1:17" x14ac:dyDescent="0.2">
      <c r="A596" s="2">
        <v>1027</v>
      </c>
      <c r="B596" s="6" t="s">
        <v>3384</v>
      </c>
      <c r="C596" s="97" t="s">
        <v>5529</v>
      </c>
      <c r="D596" s="6" t="s">
        <v>3385</v>
      </c>
      <c r="E596" s="6" t="b">
        <v>0</v>
      </c>
      <c r="F596" s="6" t="b">
        <v>0</v>
      </c>
      <c r="G596" s="6" t="b">
        <v>0</v>
      </c>
      <c r="H596" s="6" t="b">
        <v>0</v>
      </c>
      <c r="I596" s="6" t="b">
        <v>0</v>
      </c>
      <c r="J596" s="6" t="b">
        <v>0</v>
      </c>
      <c r="K596" s="6" t="b">
        <v>0</v>
      </c>
      <c r="L596" s="6" t="b">
        <v>0</v>
      </c>
      <c r="M596" s="6" t="b">
        <v>0</v>
      </c>
      <c r="N596" s="6" t="b">
        <v>0</v>
      </c>
      <c r="O596" s="6" t="b">
        <v>0</v>
      </c>
      <c r="P596" s="6" t="b">
        <v>0</v>
      </c>
      <c r="Q596" s="6" t="s">
        <v>3386</v>
      </c>
    </row>
    <row r="597" spans="1:17" x14ac:dyDescent="0.2">
      <c r="A597" s="2">
        <v>1028</v>
      </c>
      <c r="B597" s="6" t="s">
        <v>3387</v>
      </c>
      <c r="C597" s="97" t="s">
        <v>5529</v>
      </c>
      <c r="D597" s="6" t="s">
        <v>3388</v>
      </c>
      <c r="E597" s="6" t="b">
        <v>0</v>
      </c>
      <c r="F597" s="6" t="b">
        <v>0</v>
      </c>
      <c r="G597" s="6" t="b">
        <v>0</v>
      </c>
      <c r="H597" s="6" t="b">
        <v>0</v>
      </c>
      <c r="I597" s="6" t="b">
        <v>0</v>
      </c>
      <c r="J597" s="6" t="b">
        <v>0</v>
      </c>
      <c r="K597" s="6" t="b">
        <v>0</v>
      </c>
      <c r="L597" s="6" t="b">
        <v>0</v>
      </c>
      <c r="M597" s="6" t="b">
        <v>0</v>
      </c>
      <c r="N597" s="6" t="b">
        <v>0</v>
      </c>
      <c r="O597" s="6" t="b">
        <v>0</v>
      </c>
      <c r="P597" s="6" t="b">
        <v>0</v>
      </c>
      <c r="Q597" s="6" t="s">
        <v>3389</v>
      </c>
    </row>
    <row r="598" spans="1:17" x14ac:dyDescent="0.2">
      <c r="A598" s="2">
        <v>1029</v>
      </c>
      <c r="B598" s="6" t="s">
        <v>3390</v>
      </c>
      <c r="C598" s="97" t="s">
        <v>5529</v>
      </c>
      <c r="D598" s="6" t="s">
        <v>3391</v>
      </c>
      <c r="E598" s="6" t="b">
        <v>0</v>
      </c>
      <c r="F598" s="6" t="b">
        <v>0</v>
      </c>
      <c r="G598" s="6" t="b">
        <v>0</v>
      </c>
      <c r="H598" s="6" t="b">
        <v>0</v>
      </c>
      <c r="I598" s="6" t="b">
        <v>0</v>
      </c>
      <c r="J598" s="6" t="b">
        <v>0</v>
      </c>
      <c r="K598" s="6" t="b">
        <v>0</v>
      </c>
      <c r="L598" s="6" t="b">
        <v>0</v>
      </c>
      <c r="M598" s="6" t="b">
        <v>0</v>
      </c>
      <c r="N598" s="6" t="b">
        <v>0</v>
      </c>
      <c r="O598" s="6" t="b">
        <v>0</v>
      </c>
      <c r="P598" s="6" t="b">
        <v>0</v>
      </c>
      <c r="Q598" s="6" t="s">
        <v>3392</v>
      </c>
    </row>
    <row r="599" spans="1:17" x14ac:dyDescent="0.2">
      <c r="A599" s="2">
        <v>1032</v>
      </c>
      <c r="B599" s="6" t="s">
        <v>3397</v>
      </c>
      <c r="C599" s="97" t="s">
        <v>5529</v>
      </c>
      <c r="D599" s="6" t="s">
        <v>3398</v>
      </c>
      <c r="E599" s="6" t="b">
        <v>0</v>
      </c>
      <c r="F599" s="6" t="b">
        <v>0</v>
      </c>
      <c r="G599" s="6" t="b">
        <v>0</v>
      </c>
      <c r="H599" s="6" t="b">
        <v>0</v>
      </c>
      <c r="I599" s="6" t="b">
        <v>0</v>
      </c>
      <c r="J599" s="6" t="b">
        <v>0</v>
      </c>
      <c r="K599" s="6" t="b">
        <v>0</v>
      </c>
      <c r="L599" s="6" t="b">
        <v>0</v>
      </c>
      <c r="M599" s="6" t="b">
        <v>0</v>
      </c>
      <c r="N599" s="6" t="b">
        <v>0</v>
      </c>
      <c r="O599" s="6" t="b">
        <v>0</v>
      </c>
      <c r="P599" s="6" t="b">
        <v>0</v>
      </c>
      <c r="Q599" s="6" t="s">
        <v>3399</v>
      </c>
    </row>
    <row r="600" spans="1:17" x14ac:dyDescent="0.2">
      <c r="A600" s="2">
        <v>1034</v>
      </c>
      <c r="B600" s="6" t="s">
        <v>3402</v>
      </c>
      <c r="C600" s="97" t="s">
        <v>5529</v>
      </c>
      <c r="D600" s="6" t="s">
        <v>3403</v>
      </c>
      <c r="E600" s="6" t="b">
        <v>0</v>
      </c>
      <c r="F600" s="6" t="b">
        <v>0</v>
      </c>
      <c r="G600" s="6" t="b">
        <v>0</v>
      </c>
      <c r="H600" s="6" t="b">
        <v>0</v>
      </c>
      <c r="I600" s="6" t="b">
        <v>0</v>
      </c>
      <c r="J600" s="6" t="b">
        <v>0</v>
      </c>
      <c r="K600" s="6" t="b">
        <v>0</v>
      </c>
      <c r="L600" s="6" t="b">
        <v>0</v>
      </c>
      <c r="M600" s="6" t="b">
        <v>0</v>
      </c>
      <c r="N600" s="6" t="b">
        <v>0</v>
      </c>
      <c r="O600" s="6" t="b">
        <v>0</v>
      </c>
      <c r="P600" s="6" t="b">
        <v>0</v>
      </c>
      <c r="Q600" s="6" t="s">
        <v>3404</v>
      </c>
    </row>
    <row r="601" spans="1:17" x14ac:dyDescent="0.2">
      <c r="A601" s="2">
        <v>1036</v>
      </c>
      <c r="B601" s="6" t="s">
        <v>3408</v>
      </c>
      <c r="C601" s="97" t="s">
        <v>5529</v>
      </c>
      <c r="D601" s="6" t="s">
        <v>3409</v>
      </c>
      <c r="E601" s="6" t="b">
        <v>1</v>
      </c>
      <c r="F601" s="6" t="b">
        <v>0</v>
      </c>
      <c r="G601" s="6" t="b">
        <v>0</v>
      </c>
      <c r="H601" s="6" t="b">
        <v>1</v>
      </c>
      <c r="I601" s="6" t="b">
        <v>0</v>
      </c>
      <c r="J601" s="6" t="b">
        <v>0</v>
      </c>
      <c r="K601" s="6" t="b">
        <v>0</v>
      </c>
      <c r="L601" s="6" t="b">
        <v>0</v>
      </c>
      <c r="M601" s="6" t="b">
        <v>0</v>
      </c>
      <c r="N601" s="6" t="b">
        <v>0</v>
      </c>
      <c r="O601" s="6" t="b">
        <v>0</v>
      </c>
      <c r="P601" s="6" t="b">
        <v>0</v>
      </c>
      <c r="Q601" s="6" t="s">
        <v>3410</v>
      </c>
    </row>
    <row r="602" spans="1:17" x14ac:dyDescent="0.2">
      <c r="A602" s="2">
        <v>1037</v>
      </c>
      <c r="B602" s="6" t="s">
        <v>3411</v>
      </c>
      <c r="C602" s="97" t="s">
        <v>5529</v>
      </c>
      <c r="D602" s="6" t="s">
        <v>3412</v>
      </c>
      <c r="E602" s="6" t="b">
        <v>0</v>
      </c>
      <c r="F602" s="6" t="b">
        <v>0</v>
      </c>
      <c r="G602" s="6" t="b">
        <v>1</v>
      </c>
      <c r="H602" s="6" t="b">
        <v>0</v>
      </c>
      <c r="I602" s="6" t="b">
        <v>0</v>
      </c>
      <c r="J602" s="6" t="b">
        <v>0</v>
      </c>
      <c r="K602" s="6" t="b">
        <v>0</v>
      </c>
      <c r="L602" s="6" t="b">
        <v>0</v>
      </c>
      <c r="M602" s="6" t="b">
        <v>1</v>
      </c>
      <c r="N602" s="6" t="b">
        <v>0</v>
      </c>
      <c r="O602" s="6" t="b">
        <v>0</v>
      </c>
      <c r="P602" s="6" t="b">
        <v>0</v>
      </c>
      <c r="Q602" s="6" t="s">
        <v>3413</v>
      </c>
    </row>
    <row r="603" spans="1:17" x14ac:dyDescent="0.2">
      <c r="A603" s="2">
        <v>1038</v>
      </c>
      <c r="B603" s="6" t="s">
        <v>3414</v>
      </c>
      <c r="C603" s="97" t="s">
        <v>5529</v>
      </c>
      <c r="D603" s="6" t="s">
        <v>3415</v>
      </c>
      <c r="E603" s="6" t="b">
        <v>0</v>
      </c>
      <c r="F603" s="6" t="b">
        <v>0</v>
      </c>
      <c r="G603" s="6" t="b">
        <v>0</v>
      </c>
      <c r="H603" s="6" t="b">
        <v>0</v>
      </c>
      <c r="I603" s="6" t="b">
        <v>0</v>
      </c>
      <c r="J603" s="6" t="b">
        <v>0</v>
      </c>
      <c r="K603" s="6" t="b">
        <v>0</v>
      </c>
      <c r="L603" s="6" t="b">
        <v>0</v>
      </c>
      <c r="M603" s="6" t="b">
        <v>0</v>
      </c>
      <c r="N603" s="6" t="b">
        <v>0</v>
      </c>
      <c r="O603" s="6" t="b">
        <v>0</v>
      </c>
      <c r="P603" s="6" t="b">
        <v>0</v>
      </c>
      <c r="Q603" s="6" t="s">
        <v>3416</v>
      </c>
    </row>
    <row r="604" spans="1:17" x14ac:dyDescent="0.2">
      <c r="A604" s="2">
        <v>1041</v>
      </c>
      <c r="B604" s="6" t="s">
        <v>3420</v>
      </c>
      <c r="C604" s="97" t="s">
        <v>5529</v>
      </c>
      <c r="D604" s="6" t="s">
        <v>3421</v>
      </c>
      <c r="E604" s="6" t="b">
        <v>0</v>
      </c>
      <c r="F604" s="6" t="b">
        <v>0</v>
      </c>
      <c r="G604" s="6" t="b">
        <v>0</v>
      </c>
      <c r="H604" s="6" t="b">
        <v>0</v>
      </c>
      <c r="I604" s="6" t="b">
        <v>0</v>
      </c>
      <c r="J604" s="6" t="b">
        <v>0</v>
      </c>
      <c r="K604" s="6" t="b">
        <v>0</v>
      </c>
      <c r="L604" s="6" t="b">
        <v>0</v>
      </c>
      <c r="M604" s="6" t="b">
        <v>0</v>
      </c>
      <c r="N604" s="6" t="b">
        <v>0</v>
      </c>
      <c r="O604" s="6" t="b">
        <v>0</v>
      </c>
      <c r="P604" s="6" t="b">
        <v>0</v>
      </c>
      <c r="Q604" s="6" t="s">
        <v>3422</v>
      </c>
    </row>
    <row r="605" spans="1:17" x14ac:dyDescent="0.2">
      <c r="A605" s="2">
        <v>1042</v>
      </c>
      <c r="B605" s="6" t="s">
        <v>3423</v>
      </c>
      <c r="C605" s="97" t="s">
        <v>5529</v>
      </c>
      <c r="D605" s="6" t="s">
        <v>3424</v>
      </c>
      <c r="E605" s="6" t="b">
        <v>0</v>
      </c>
      <c r="F605" s="6" t="b">
        <v>0</v>
      </c>
      <c r="G605" s="6" t="b">
        <v>0</v>
      </c>
      <c r="H605" s="6" t="b">
        <v>0</v>
      </c>
      <c r="I605" s="6" t="b">
        <v>0</v>
      </c>
      <c r="J605" s="6" t="b">
        <v>0</v>
      </c>
      <c r="K605" s="6" t="b">
        <v>0</v>
      </c>
      <c r="L605" s="6" t="b">
        <v>0</v>
      </c>
      <c r="M605" s="6" t="b">
        <v>0</v>
      </c>
      <c r="N605" s="6" t="b">
        <v>0</v>
      </c>
      <c r="O605" s="6" t="b">
        <v>0</v>
      </c>
      <c r="P605" s="6" t="b">
        <v>0</v>
      </c>
      <c r="Q605" s="6" t="s">
        <v>3425</v>
      </c>
    </row>
    <row r="606" spans="1:17" x14ac:dyDescent="0.2">
      <c r="A606" s="2">
        <v>1043</v>
      </c>
      <c r="B606" s="6" t="s">
        <v>3426</v>
      </c>
      <c r="C606" s="97" t="s">
        <v>5529</v>
      </c>
      <c r="D606" s="6" t="s">
        <v>3427</v>
      </c>
      <c r="E606" s="6" t="b">
        <v>0</v>
      </c>
      <c r="F606" s="6" t="b">
        <v>0</v>
      </c>
      <c r="G606" s="6" t="b">
        <v>0</v>
      </c>
      <c r="H606" s="6" t="b">
        <v>0</v>
      </c>
      <c r="I606" s="6" t="b">
        <v>0</v>
      </c>
      <c r="J606" s="6" t="b">
        <v>0</v>
      </c>
      <c r="K606" s="6" t="b">
        <v>0</v>
      </c>
      <c r="L606" s="6" t="b">
        <v>0</v>
      </c>
      <c r="M606" s="6" t="b">
        <v>0</v>
      </c>
      <c r="N606" s="6" t="b">
        <v>0</v>
      </c>
      <c r="O606" s="6" t="b">
        <v>0</v>
      </c>
      <c r="P606" s="6" t="b">
        <v>0</v>
      </c>
      <c r="Q606" s="6" t="s">
        <v>3428</v>
      </c>
    </row>
    <row r="607" spans="1:17" x14ac:dyDescent="0.2">
      <c r="A607" s="2">
        <v>1044</v>
      </c>
      <c r="B607" s="6" t="s">
        <v>3429</v>
      </c>
      <c r="C607" s="97" t="s">
        <v>5529</v>
      </c>
      <c r="D607" s="6" t="s">
        <v>3430</v>
      </c>
      <c r="E607" s="6" t="b">
        <v>0</v>
      </c>
      <c r="F607" s="6" t="b">
        <v>0</v>
      </c>
      <c r="G607" s="6" t="b">
        <v>0</v>
      </c>
      <c r="H607" s="6" t="b">
        <v>0</v>
      </c>
      <c r="I607" s="6" t="b">
        <v>0</v>
      </c>
      <c r="J607" s="6" t="b">
        <v>0</v>
      </c>
      <c r="K607" s="6" t="b">
        <v>0</v>
      </c>
      <c r="L607" s="6" t="b">
        <v>0</v>
      </c>
      <c r="M607" s="6" t="b">
        <v>0</v>
      </c>
      <c r="N607" s="6" t="b">
        <v>0</v>
      </c>
      <c r="O607" s="6" t="b">
        <v>0</v>
      </c>
      <c r="P607" s="6" t="b">
        <v>0</v>
      </c>
      <c r="Q607" s="6" t="s">
        <v>3431</v>
      </c>
    </row>
    <row r="608" spans="1:17" x14ac:dyDescent="0.2">
      <c r="A608" s="2">
        <v>1045</v>
      </c>
      <c r="B608" s="6" t="s">
        <v>3432</v>
      </c>
      <c r="C608" s="97" t="s">
        <v>5529</v>
      </c>
      <c r="D608" s="6" t="s">
        <v>3433</v>
      </c>
      <c r="E608" s="6" t="b">
        <v>1</v>
      </c>
      <c r="F608" s="6" t="b">
        <v>0</v>
      </c>
      <c r="G608" s="6" t="b">
        <v>1</v>
      </c>
      <c r="H608" s="6" t="b">
        <v>0</v>
      </c>
      <c r="I608" s="6" t="b">
        <v>0</v>
      </c>
      <c r="J608" s="6" t="b">
        <v>0</v>
      </c>
      <c r="K608" s="6" t="b">
        <v>0</v>
      </c>
      <c r="L608" s="6" t="b">
        <v>0</v>
      </c>
      <c r="M608" s="6" t="b">
        <v>0</v>
      </c>
      <c r="N608" s="6" t="b">
        <v>0</v>
      </c>
      <c r="O608" s="6" t="b">
        <v>0</v>
      </c>
      <c r="P608" s="6" t="b">
        <v>1</v>
      </c>
      <c r="Q608" s="6" t="s">
        <v>3434</v>
      </c>
    </row>
    <row r="609" spans="1:17" x14ac:dyDescent="0.2">
      <c r="A609" s="2">
        <v>1046</v>
      </c>
      <c r="B609" s="6" t="s">
        <v>3435</v>
      </c>
      <c r="C609" s="97" t="s">
        <v>5529</v>
      </c>
      <c r="D609" s="6" t="s">
        <v>3436</v>
      </c>
      <c r="E609" s="6" t="b">
        <v>0</v>
      </c>
      <c r="F609" s="6" t="b">
        <v>0</v>
      </c>
      <c r="G609" s="6" t="b">
        <v>0</v>
      </c>
      <c r="H609" s="6" t="b">
        <v>0</v>
      </c>
      <c r="I609" s="6" t="b">
        <v>0</v>
      </c>
      <c r="J609" s="6" t="b">
        <v>0</v>
      </c>
      <c r="K609" s="6" t="b">
        <v>0</v>
      </c>
      <c r="L609" s="6" t="b">
        <v>0</v>
      </c>
      <c r="M609" s="6" t="b">
        <v>0</v>
      </c>
      <c r="N609" s="6" t="b">
        <v>0</v>
      </c>
      <c r="O609" s="6" t="b">
        <v>0</v>
      </c>
      <c r="P609" s="6" t="b">
        <v>0</v>
      </c>
      <c r="Q609" s="6" t="s">
        <v>3437</v>
      </c>
    </row>
    <row r="610" spans="1:17" x14ac:dyDescent="0.2">
      <c r="A610" s="2">
        <v>1047</v>
      </c>
      <c r="B610" s="6" t="s">
        <v>3438</v>
      </c>
      <c r="C610" s="97" t="s">
        <v>5529</v>
      </c>
      <c r="D610" s="6" t="s">
        <v>3439</v>
      </c>
      <c r="E610" s="6" t="b">
        <v>0</v>
      </c>
      <c r="F610" s="6" t="b">
        <v>0</v>
      </c>
      <c r="G610" s="6" t="b">
        <v>0</v>
      </c>
      <c r="H610" s="6" t="b">
        <v>0</v>
      </c>
      <c r="I610" s="6" t="b">
        <v>0</v>
      </c>
      <c r="J610" s="6" t="b">
        <v>0</v>
      </c>
      <c r="K610" s="6" t="b">
        <v>0</v>
      </c>
      <c r="L610" s="6" t="b">
        <v>0</v>
      </c>
      <c r="M610" s="6" t="b">
        <v>0</v>
      </c>
      <c r="N610" s="6" t="b">
        <v>0</v>
      </c>
      <c r="O610" s="6" t="b">
        <v>0</v>
      </c>
      <c r="P610" s="6" t="b">
        <v>0</v>
      </c>
      <c r="Q610" s="6" t="s">
        <v>3440</v>
      </c>
    </row>
    <row r="611" spans="1:17" x14ac:dyDescent="0.2">
      <c r="A611" s="2">
        <v>1048</v>
      </c>
      <c r="B611" s="6" t="s">
        <v>3441</v>
      </c>
      <c r="C611" s="97" t="s">
        <v>5529</v>
      </c>
      <c r="D611" s="6" t="s">
        <v>3442</v>
      </c>
      <c r="E611" s="6" t="b">
        <v>1</v>
      </c>
      <c r="F611" s="6" t="b">
        <v>1</v>
      </c>
      <c r="G611" s="6" t="b">
        <v>0</v>
      </c>
      <c r="H611" s="6" t="b">
        <v>1</v>
      </c>
      <c r="I611" s="6" t="b">
        <v>0</v>
      </c>
      <c r="J611" s="6" t="b">
        <v>0</v>
      </c>
      <c r="K611" s="6" t="b">
        <v>0</v>
      </c>
      <c r="L611" s="6" t="b">
        <v>0</v>
      </c>
      <c r="M611" s="6" t="b">
        <v>0</v>
      </c>
      <c r="N611" s="6" t="b">
        <v>1</v>
      </c>
      <c r="O611" s="6" t="b">
        <v>0</v>
      </c>
      <c r="P611" s="6" t="b">
        <v>0</v>
      </c>
      <c r="Q611" s="6" t="s">
        <v>3443</v>
      </c>
    </row>
    <row r="612" spans="1:17" x14ac:dyDescent="0.2">
      <c r="A612" s="2">
        <v>1049</v>
      </c>
      <c r="B612" s="6" t="s">
        <v>3444</v>
      </c>
      <c r="C612" s="97" t="s">
        <v>5529</v>
      </c>
      <c r="D612" s="6" t="s">
        <v>3445</v>
      </c>
      <c r="E612" s="6" t="b">
        <v>0</v>
      </c>
      <c r="F612" s="6" t="b">
        <v>0</v>
      </c>
      <c r="G612" s="6" t="b">
        <v>0</v>
      </c>
      <c r="H612" s="6" t="b">
        <v>0</v>
      </c>
      <c r="I612" s="6" t="b">
        <v>0</v>
      </c>
      <c r="J612" s="6" t="b">
        <v>0</v>
      </c>
      <c r="K612" s="6" t="b">
        <v>0</v>
      </c>
      <c r="L612" s="6" t="b">
        <v>0</v>
      </c>
      <c r="M612" s="6" t="b">
        <v>0</v>
      </c>
      <c r="N612" s="6" t="b">
        <v>0</v>
      </c>
      <c r="O612" s="6" t="b">
        <v>0</v>
      </c>
      <c r="P612" s="6" t="b">
        <v>0</v>
      </c>
      <c r="Q612" s="6" t="s">
        <v>3446</v>
      </c>
    </row>
    <row r="613" spans="1:17" x14ac:dyDescent="0.2">
      <c r="A613" s="2">
        <v>1050</v>
      </c>
      <c r="B613" s="6" t="s">
        <v>3447</v>
      </c>
      <c r="C613" s="97" t="s">
        <v>5529</v>
      </c>
      <c r="D613" s="6" t="s">
        <v>3448</v>
      </c>
      <c r="E613" s="6" t="b">
        <v>0</v>
      </c>
      <c r="F613" s="6" t="b">
        <v>0</v>
      </c>
      <c r="G613" s="6" t="b">
        <v>1</v>
      </c>
      <c r="H613" s="6" t="b">
        <v>0</v>
      </c>
      <c r="I613" s="6" t="b">
        <v>0</v>
      </c>
      <c r="J613" s="6" t="b">
        <v>0</v>
      </c>
      <c r="K613" s="6" t="b">
        <v>0</v>
      </c>
      <c r="L613" s="6" t="b">
        <v>0</v>
      </c>
      <c r="M613" s="6" t="b">
        <v>0</v>
      </c>
      <c r="N613" s="6" t="b">
        <v>0</v>
      </c>
      <c r="O613" s="6" t="b">
        <v>1</v>
      </c>
      <c r="P613" s="6" t="b">
        <v>0</v>
      </c>
      <c r="Q613" s="6" t="s">
        <v>3449</v>
      </c>
    </row>
    <row r="614" spans="1:17" x14ac:dyDescent="0.2">
      <c r="A614" s="2">
        <v>1054</v>
      </c>
      <c r="B614" s="6" t="s">
        <v>3459</v>
      </c>
      <c r="C614" s="97" t="s">
        <v>5529</v>
      </c>
      <c r="D614" s="6" t="s">
        <v>3460</v>
      </c>
      <c r="E614" s="6" t="b">
        <v>0</v>
      </c>
      <c r="F614" s="6" t="b">
        <v>0</v>
      </c>
      <c r="G614" s="6" t="b">
        <v>0</v>
      </c>
      <c r="H614" s="6" t="b">
        <v>0</v>
      </c>
      <c r="I614" s="6" t="b">
        <v>0</v>
      </c>
      <c r="J614" s="6" t="b">
        <v>0</v>
      </c>
      <c r="K614" s="6" t="b">
        <v>0</v>
      </c>
      <c r="L614" s="6" t="b">
        <v>0</v>
      </c>
      <c r="M614" s="6" t="b">
        <v>0</v>
      </c>
      <c r="N614" s="6" t="b">
        <v>0</v>
      </c>
      <c r="O614" s="6" t="b">
        <v>0</v>
      </c>
      <c r="P614" s="6" t="b">
        <v>0</v>
      </c>
      <c r="Q614" s="6" t="s">
        <v>3461</v>
      </c>
    </row>
    <row r="615" spans="1:17" x14ac:dyDescent="0.2">
      <c r="A615" s="2">
        <v>1055</v>
      </c>
      <c r="B615" s="6" t="s">
        <v>3462</v>
      </c>
      <c r="C615" s="97" t="s">
        <v>5529</v>
      </c>
      <c r="D615" s="6" t="s">
        <v>3463</v>
      </c>
      <c r="E615" s="6" t="b">
        <v>0</v>
      </c>
      <c r="F615" s="6" t="b">
        <v>0</v>
      </c>
      <c r="G615" s="6" t="b">
        <v>0</v>
      </c>
      <c r="H615" s="6" t="b">
        <v>0</v>
      </c>
      <c r="I615" s="6" t="b">
        <v>0</v>
      </c>
      <c r="J615" s="6" t="b">
        <v>0</v>
      </c>
      <c r="K615" s="6" t="b">
        <v>0</v>
      </c>
      <c r="L615" s="6" t="b">
        <v>0</v>
      </c>
      <c r="M615" s="6" t="b">
        <v>0</v>
      </c>
      <c r="N615" s="6" t="b">
        <v>0</v>
      </c>
      <c r="O615" s="6" t="b">
        <v>0</v>
      </c>
      <c r="P615" s="6" t="b">
        <v>0</v>
      </c>
      <c r="Q615" s="6" t="s">
        <v>3464</v>
      </c>
    </row>
    <row r="616" spans="1:17" x14ac:dyDescent="0.2">
      <c r="A616" s="2">
        <v>1056</v>
      </c>
      <c r="B616" s="6" t="s">
        <v>3465</v>
      </c>
      <c r="C616" s="97" t="s">
        <v>5529</v>
      </c>
      <c r="D616" s="6" t="s">
        <v>3466</v>
      </c>
      <c r="E616" s="6" t="b">
        <v>0</v>
      </c>
      <c r="F616" s="6" t="b">
        <v>0</v>
      </c>
      <c r="G616" s="6" t="b">
        <v>0</v>
      </c>
      <c r="H616" s="6" t="b">
        <v>0</v>
      </c>
      <c r="I616" s="6" t="b">
        <v>0</v>
      </c>
      <c r="J616" s="6" t="b">
        <v>0</v>
      </c>
      <c r="K616" s="6" t="b">
        <v>0</v>
      </c>
      <c r="L616" s="6" t="b">
        <v>0</v>
      </c>
      <c r="M616" s="6" t="b">
        <v>0</v>
      </c>
      <c r="N616" s="6" t="b">
        <v>0</v>
      </c>
      <c r="O616" s="6" t="b">
        <v>0</v>
      </c>
      <c r="P616" s="6" t="b">
        <v>0</v>
      </c>
      <c r="Q616" s="6" t="s">
        <v>3467</v>
      </c>
    </row>
    <row r="617" spans="1:17" x14ac:dyDescent="0.2">
      <c r="A617" s="2">
        <v>1058</v>
      </c>
      <c r="B617" s="6" t="s">
        <v>3468</v>
      </c>
      <c r="C617" s="97" t="s">
        <v>5529</v>
      </c>
      <c r="D617" s="6" t="s">
        <v>3469</v>
      </c>
      <c r="E617" s="6" t="b">
        <v>0</v>
      </c>
      <c r="F617" s="6" t="b">
        <v>0</v>
      </c>
      <c r="G617" s="6" t="b">
        <v>0</v>
      </c>
      <c r="H617" s="6" t="b">
        <v>0</v>
      </c>
      <c r="I617" s="6" t="b">
        <v>0</v>
      </c>
      <c r="J617" s="6" t="b">
        <v>0</v>
      </c>
      <c r="K617" s="6" t="b">
        <v>0</v>
      </c>
      <c r="L617" s="6" t="b">
        <v>0</v>
      </c>
      <c r="M617" s="6" t="b">
        <v>0</v>
      </c>
      <c r="N617" s="6" t="b">
        <v>0</v>
      </c>
      <c r="O617" s="6" t="b">
        <v>0</v>
      </c>
      <c r="P617" s="6" t="b">
        <v>0</v>
      </c>
      <c r="Q617" s="6" t="s">
        <v>3470</v>
      </c>
    </row>
    <row r="618" spans="1:17" x14ac:dyDescent="0.2">
      <c r="A618" s="2">
        <v>1060</v>
      </c>
      <c r="B618" s="6" t="s">
        <v>3474</v>
      </c>
      <c r="C618" s="97" t="s">
        <v>5529</v>
      </c>
      <c r="D618" s="6" t="s">
        <v>3475</v>
      </c>
      <c r="E618" s="6" t="b">
        <v>0</v>
      </c>
      <c r="F618" s="6" t="b">
        <v>0</v>
      </c>
      <c r="G618" s="6" t="b">
        <v>1</v>
      </c>
      <c r="H618" s="6" t="b">
        <v>0</v>
      </c>
      <c r="I618" s="6" t="b">
        <v>0</v>
      </c>
      <c r="J618" s="6" t="b">
        <v>0</v>
      </c>
      <c r="K618" s="6" t="b">
        <v>0</v>
      </c>
      <c r="L618" s="6" t="b">
        <v>0</v>
      </c>
      <c r="M618" s="6" t="b">
        <v>0</v>
      </c>
      <c r="N618" s="6" t="b">
        <v>1</v>
      </c>
      <c r="O618" s="6" t="b">
        <v>0</v>
      </c>
      <c r="P618" s="6" t="b">
        <v>1</v>
      </c>
      <c r="Q618" s="6" t="s">
        <v>3476</v>
      </c>
    </row>
    <row r="619" spans="1:17" x14ac:dyDescent="0.2">
      <c r="A619" s="2">
        <v>1061</v>
      </c>
      <c r="B619" s="6" t="s">
        <v>3477</v>
      </c>
      <c r="C619" s="97" t="s">
        <v>5529</v>
      </c>
      <c r="D619" s="6" t="s">
        <v>3478</v>
      </c>
      <c r="E619" s="6" t="b">
        <v>0</v>
      </c>
      <c r="F619" s="6" t="b">
        <v>0</v>
      </c>
      <c r="G619" s="6" t="b">
        <v>1</v>
      </c>
      <c r="H619" s="6" t="b">
        <v>0</v>
      </c>
      <c r="I619" s="6" t="b">
        <v>0</v>
      </c>
      <c r="J619" s="6" t="b">
        <v>0</v>
      </c>
      <c r="K619" s="6" t="b">
        <v>0</v>
      </c>
      <c r="L619" s="6" t="b">
        <v>0</v>
      </c>
      <c r="M619" s="6" t="b">
        <v>0</v>
      </c>
      <c r="N619" s="6" t="b">
        <v>0</v>
      </c>
      <c r="O619" s="6" t="b">
        <v>0</v>
      </c>
      <c r="P619" s="6" t="b">
        <v>0</v>
      </c>
      <c r="Q619" s="6" t="s">
        <v>3479</v>
      </c>
    </row>
    <row r="620" spans="1:17" x14ac:dyDescent="0.2">
      <c r="A620" s="2">
        <v>1064</v>
      </c>
      <c r="B620" s="6" t="s">
        <v>3480</v>
      </c>
      <c r="C620" s="97" t="s">
        <v>5529</v>
      </c>
      <c r="D620" s="6" t="s">
        <v>3481</v>
      </c>
      <c r="E620" s="6" t="b">
        <v>0</v>
      </c>
      <c r="F620" s="6" t="b">
        <v>0</v>
      </c>
      <c r="G620" s="6" t="b">
        <v>1</v>
      </c>
      <c r="H620" s="6" t="b">
        <v>0</v>
      </c>
      <c r="I620" s="6" t="b">
        <v>0</v>
      </c>
      <c r="J620" s="6" t="b">
        <v>0</v>
      </c>
      <c r="K620" s="6" t="b">
        <v>0</v>
      </c>
      <c r="L620" s="6" t="b">
        <v>0</v>
      </c>
      <c r="M620" s="6" t="b">
        <v>0</v>
      </c>
      <c r="N620" s="6" t="b">
        <v>0</v>
      </c>
      <c r="O620" s="6" t="b">
        <v>0</v>
      </c>
      <c r="P620" s="6" t="b">
        <v>0</v>
      </c>
      <c r="Q620" s="6" t="s">
        <v>3482</v>
      </c>
    </row>
    <row r="621" spans="1:17" x14ac:dyDescent="0.2">
      <c r="A621" s="2">
        <v>1065</v>
      </c>
      <c r="B621" s="6" t="s">
        <v>3483</v>
      </c>
      <c r="C621" s="97" t="s">
        <v>5529</v>
      </c>
      <c r="D621" s="6" t="s">
        <v>3484</v>
      </c>
      <c r="E621" s="6" t="b">
        <v>0</v>
      </c>
      <c r="F621" s="6" t="b">
        <v>0</v>
      </c>
      <c r="G621" s="6" t="b">
        <v>1</v>
      </c>
      <c r="H621" s="6" t="b">
        <v>0</v>
      </c>
      <c r="I621" s="6" t="b">
        <v>0</v>
      </c>
      <c r="J621" s="6" t="b">
        <v>0</v>
      </c>
      <c r="K621" s="6" t="b">
        <v>0</v>
      </c>
      <c r="L621" s="6" t="b">
        <v>0</v>
      </c>
      <c r="M621" s="6" t="b">
        <v>0</v>
      </c>
      <c r="N621" s="6" t="b">
        <v>0</v>
      </c>
      <c r="O621" s="6" t="b">
        <v>0</v>
      </c>
      <c r="P621" s="6" t="b">
        <v>0</v>
      </c>
      <c r="Q621" s="6" t="s">
        <v>3485</v>
      </c>
    </row>
    <row r="622" spans="1:17" x14ac:dyDescent="0.2">
      <c r="A622" s="2">
        <v>1066</v>
      </c>
      <c r="B622" s="6" t="s">
        <v>3486</v>
      </c>
      <c r="C622" s="97" t="s">
        <v>5529</v>
      </c>
      <c r="D622" s="6" t="s">
        <v>3487</v>
      </c>
      <c r="E622" s="6" t="b">
        <v>0</v>
      </c>
      <c r="F622" s="6" t="b">
        <v>0</v>
      </c>
      <c r="G622" s="6" t="b">
        <v>1</v>
      </c>
      <c r="H622" s="6" t="b">
        <v>0</v>
      </c>
      <c r="I622" s="6" t="b">
        <v>0</v>
      </c>
      <c r="J622" s="6" t="b">
        <v>0</v>
      </c>
      <c r="K622" s="6" t="b">
        <v>0</v>
      </c>
      <c r="L622" s="6" t="b">
        <v>0</v>
      </c>
      <c r="M622" s="6" t="b">
        <v>0</v>
      </c>
      <c r="N622" s="6" t="b">
        <v>0</v>
      </c>
      <c r="O622" s="6" t="b">
        <v>0</v>
      </c>
      <c r="P622" s="6" t="b">
        <v>0</v>
      </c>
      <c r="Q622" s="6" t="s">
        <v>3488</v>
      </c>
    </row>
    <row r="623" spans="1:17" x14ac:dyDescent="0.2">
      <c r="A623" s="2">
        <v>1067</v>
      </c>
      <c r="B623" s="6" t="s">
        <v>3489</v>
      </c>
      <c r="C623" s="97" t="s">
        <v>5529</v>
      </c>
      <c r="D623" s="6" t="s">
        <v>3490</v>
      </c>
      <c r="E623" s="6" t="b">
        <v>0</v>
      </c>
      <c r="F623" s="6" t="b">
        <v>0</v>
      </c>
      <c r="G623" s="6" t="b">
        <v>0</v>
      </c>
      <c r="H623" s="6" t="b">
        <v>0</v>
      </c>
      <c r="I623" s="6" t="b">
        <v>0</v>
      </c>
      <c r="J623" s="6" t="b">
        <v>0</v>
      </c>
      <c r="K623" s="6" t="b">
        <v>0</v>
      </c>
      <c r="L623" s="6" t="b">
        <v>0</v>
      </c>
      <c r="M623" s="6" t="b">
        <v>0</v>
      </c>
      <c r="N623" s="6" t="b">
        <v>0</v>
      </c>
      <c r="O623" s="6" t="b">
        <v>0</v>
      </c>
      <c r="P623" s="6" t="b">
        <v>0</v>
      </c>
      <c r="Q623" s="6" t="s">
        <v>3491</v>
      </c>
    </row>
    <row r="624" spans="1:17" x14ac:dyDescent="0.2">
      <c r="A624" s="2">
        <v>1068</v>
      </c>
      <c r="B624" s="6" t="s">
        <v>3492</v>
      </c>
      <c r="C624" s="97" t="s">
        <v>5529</v>
      </c>
      <c r="D624" s="6" t="s">
        <v>3493</v>
      </c>
      <c r="E624" s="6" t="b">
        <v>0</v>
      </c>
      <c r="F624" s="6" t="b">
        <v>0</v>
      </c>
      <c r="G624" s="6" t="b">
        <v>0</v>
      </c>
      <c r="H624" s="6" t="b">
        <v>0</v>
      </c>
      <c r="I624" s="6" t="b">
        <v>0</v>
      </c>
      <c r="J624" s="6" t="b">
        <v>0</v>
      </c>
      <c r="K624" s="6" t="b">
        <v>0</v>
      </c>
      <c r="L624" s="6" t="b">
        <v>0</v>
      </c>
      <c r="M624" s="6" t="b">
        <v>0</v>
      </c>
      <c r="N624" s="6" t="b">
        <v>0</v>
      </c>
      <c r="O624" s="6" t="b">
        <v>0</v>
      </c>
      <c r="P624" s="6" t="b">
        <v>0</v>
      </c>
      <c r="Q624" s="6" t="s">
        <v>3494</v>
      </c>
    </row>
    <row r="625" spans="1:17" x14ac:dyDescent="0.2">
      <c r="A625" s="2">
        <v>1070</v>
      </c>
      <c r="B625" s="6" t="s">
        <v>3498</v>
      </c>
      <c r="C625" s="97" t="s">
        <v>5529</v>
      </c>
      <c r="D625" s="6" t="s">
        <v>3499</v>
      </c>
      <c r="E625" s="6" t="b">
        <v>0</v>
      </c>
      <c r="F625" s="6" t="b">
        <v>0</v>
      </c>
      <c r="G625" s="6" t="b">
        <v>1</v>
      </c>
      <c r="H625" s="6" t="b">
        <v>0</v>
      </c>
      <c r="I625" s="6" t="b">
        <v>0</v>
      </c>
      <c r="J625" s="6" t="b">
        <v>0</v>
      </c>
      <c r="K625" s="6" t="b">
        <v>0</v>
      </c>
      <c r="L625" s="6" t="b">
        <v>0</v>
      </c>
      <c r="M625" s="6" t="b">
        <v>0</v>
      </c>
      <c r="N625" s="6" t="b">
        <v>0</v>
      </c>
      <c r="O625" s="6" t="b">
        <v>0</v>
      </c>
      <c r="P625" s="6" t="b">
        <v>0</v>
      </c>
      <c r="Q625" s="6" t="s">
        <v>3500</v>
      </c>
    </row>
    <row r="626" spans="1:17" x14ac:dyDescent="0.2">
      <c r="A626" s="2">
        <v>1071</v>
      </c>
      <c r="B626" s="6" t="s">
        <v>3501</v>
      </c>
      <c r="C626" s="97" t="s">
        <v>5529</v>
      </c>
      <c r="D626" s="6" t="s">
        <v>3502</v>
      </c>
      <c r="E626" s="6" t="b">
        <v>1</v>
      </c>
      <c r="F626" s="6" t="b">
        <v>0</v>
      </c>
      <c r="G626" s="6" t="b">
        <v>1</v>
      </c>
      <c r="H626" s="6" t="b">
        <v>0</v>
      </c>
      <c r="I626" s="6" t="b">
        <v>0</v>
      </c>
      <c r="J626" s="6" t="b">
        <v>0</v>
      </c>
      <c r="K626" s="6" t="b">
        <v>0</v>
      </c>
      <c r="L626" s="6" t="b">
        <v>0</v>
      </c>
      <c r="M626" s="6" t="b">
        <v>0</v>
      </c>
      <c r="N626" s="6" t="b">
        <v>0</v>
      </c>
      <c r="O626" s="6" t="b">
        <v>0</v>
      </c>
      <c r="P626" s="6" t="b">
        <v>0</v>
      </c>
      <c r="Q626" s="6" t="s">
        <v>3503</v>
      </c>
    </row>
    <row r="627" spans="1:17" x14ac:dyDescent="0.2">
      <c r="A627" s="2">
        <v>1073</v>
      </c>
      <c r="B627" s="6" t="s">
        <v>3507</v>
      </c>
      <c r="C627" s="97" t="s">
        <v>5529</v>
      </c>
      <c r="D627" s="6" t="s">
        <v>3508</v>
      </c>
      <c r="E627" s="6" t="b">
        <v>0</v>
      </c>
      <c r="F627" s="6" t="b">
        <v>0</v>
      </c>
      <c r="G627" s="6" t="b">
        <v>0</v>
      </c>
      <c r="H627" s="6" t="b">
        <v>0</v>
      </c>
      <c r="I627" s="6" t="b">
        <v>0</v>
      </c>
      <c r="J627" s="6" t="b">
        <v>0</v>
      </c>
      <c r="K627" s="6" t="b">
        <v>0</v>
      </c>
      <c r="L627" s="6" t="b">
        <v>1</v>
      </c>
      <c r="M627" s="6" t="b">
        <v>0</v>
      </c>
      <c r="N627" s="6" t="b">
        <v>0</v>
      </c>
      <c r="O627" s="6" t="b">
        <v>0</v>
      </c>
      <c r="P627" s="6" t="b">
        <v>0</v>
      </c>
      <c r="Q627" s="6" t="s">
        <v>3509</v>
      </c>
    </row>
    <row r="628" spans="1:17" x14ac:dyDescent="0.2">
      <c r="A628" s="2">
        <v>1074</v>
      </c>
      <c r="B628" s="6" t="s">
        <v>3512</v>
      </c>
      <c r="C628" s="97" t="s">
        <v>5529</v>
      </c>
      <c r="D628" s="6" t="s">
        <v>3513</v>
      </c>
      <c r="E628" s="6" t="b">
        <v>0</v>
      </c>
      <c r="F628" s="6" t="b">
        <v>0</v>
      </c>
      <c r="G628" s="6" t="b">
        <v>0</v>
      </c>
      <c r="H628" s="6" t="b">
        <v>0</v>
      </c>
      <c r="I628" s="6" t="b">
        <v>0</v>
      </c>
      <c r="J628" s="6" t="b">
        <v>0</v>
      </c>
      <c r="K628" s="6" t="b">
        <v>0</v>
      </c>
      <c r="L628" s="6" t="b">
        <v>0</v>
      </c>
      <c r="M628" s="6" t="b">
        <v>0</v>
      </c>
      <c r="N628" s="6" t="b">
        <v>0</v>
      </c>
      <c r="O628" s="6" t="b">
        <v>0</v>
      </c>
      <c r="P628" s="6" t="b">
        <v>0</v>
      </c>
      <c r="Q628" s="6" t="s">
        <v>3514</v>
      </c>
    </row>
    <row r="629" spans="1:17" x14ac:dyDescent="0.2">
      <c r="A629" s="2">
        <v>1077</v>
      </c>
      <c r="B629" s="6" t="s">
        <v>3519</v>
      </c>
      <c r="C629" s="97" t="s">
        <v>5529</v>
      </c>
      <c r="D629" s="6" t="s">
        <v>3520</v>
      </c>
      <c r="E629" s="6" t="b">
        <v>0</v>
      </c>
      <c r="F629" s="6" t="b">
        <v>0</v>
      </c>
      <c r="G629" s="6" t="b">
        <v>0</v>
      </c>
      <c r="H629" s="6" t="b">
        <v>0</v>
      </c>
      <c r="I629" s="6" t="b">
        <v>0</v>
      </c>
      <c r="J629" s="6" t="b">
        <v>0</v>
      </c>
      <c r="K629" s="6" t="b">
        <v>0</v>
      </c>
      <c r="L629" s="6" t="b">
        <v>0</v>
      </c>
      <c r="M629" s="6" t="b">
        <v>0</v>
      </c>
      <c r="N629" s="6" t="b">
        <v>0</v>
      </c>
      <c r="O629" s="6" t="b">
        <v>0</v>
      </c>
      <c r="P629" s="6" t="b">
        <v>0</v>
      </c>
      <c r="Q629" s="6" t="s">
        <v>3521</v>
      </c>
    </row>
    <row r="630" spans="1:17" x14ac:dyDescent="0.2">
      <c r="A630" s="2">
        <v>1079</v>
      </c>
      <c r="B630" s="6" t="s">
        <v>3525</v>
      </c>
      <c r="C630" s="97" t="s">
        <v>5529</v>
      </c>
      <c r="D630" s="6" t="s">
        <v>1099</v>
      </c>
      <c r="E630" s="6" t="b">
        <v>0</v>
      </c>
      <c r="F630" s="6" t="b">
        <v>0</v>
      </c>
      <c r="G630" s="6" t="b">
        <v>0</v>
      </c>
      <c r="H630" s="6" t="b">
        <v>0</v>
      </c>
      <c r="I630" s="6" t="b">
        <v>0</v>
      </c>
      <c r="J630" s="6" t="b">
        <v>0</v>
      </c>
      <c r="K630" s="6" t="b">
        <v>0</v>
      </c>
      <c r="L630" s="6" t="b">
        <v>0</v>
      </c>
      <c r="M630" s="6" t="b">
        <v>0</v>
      </c>
      <c r="N630" s="6" t="b">
        <v>0</v>
      </c>
      <c r="O630" s="6" t="b">
        <v>0</v>
      </c>
      <c r="P630" s="6" t="b">
        <v>0</v>
      </c>
      <c r="Q630" s="6" t="s">
        <v>3526</v>
      </c>
    </row>
    <row r="631" spans="1:17" x14ac:dyDescent="0.2">
      <c r="A631" s="2">
        <v>1080</v>
      </c>
      <c r="B631" s="6" t="s">
        <v>3527</v>
      </c>
      <c r="C631" s="97" t="s">
        <v>5529</v>
      </c>
      <c r="D631" s="6" t="s">
        <v>3528</v>
      </c>
      <c r="E631" s="6" t="b">
        <v>0</v>
      </c>
      <c r="F631" s="6" t="b">
        <v>0</v>
      </c>
      <c r="G631" s="6" t="b">
        <v>0</v>
      </c>
      <c r="H631" s="6" t="b">
        <v>0</v>
      </c>
      <c r="I631" s="6" t="b">
        <v>0</v>
      </c>
      <c r="J631" s="6" t="b">
        <v>0</v>
      </c>
      <c r="K631" s="6" t="b">
        <v>0</v>
      </c>
      <c r="L631" s="6" t="b">
        <v>0</v>
      </c>
      <c r="M631" s="6" t="b">
        <v>0</v>
      </c>
      <c r="N631" s="6" t="b">
        <v>0</v>
      </c>
      <c r="O631" s="6" t="b">
        <v>0</v>
      </c>
      <c r="P631" s="6" t="b">
        <v>0</v>
      </c>
      <c r="Q631" s="6" t="s">
        <v>3529</v>
      </c>
    </row>
    <row r="632" spans="1:17" x14ac:dyDescent="0.2">
      <c r="A632" s="2">
        <v>1081</v>
      </c>
      <c r="B632" s="6" t="s">
        <v>3530</v>
      </c>
      <c r="C632" s="97" t="s">
        <v>5529</v>
      </c>
      <c r="D632" s="6" t="s">
        <v>1355</v>
      </c>
      <c r="E632" s="6" t="b">
        <v>0</v>
      </c>
      <c r="F632" s="6" t="b">
        <v>0</v>
      </c>
      <c r="G632" s="6" t="b">
        <v>0</v>
      </c>
      <c r="H632" s="6" t="b">
        <v>0</v>
      </c>
      <c r="I632" s="6" t="b">
        <v>0</v>
      </c>
      <c r="J632" s="6" t="b">
        <v>0</v>
      </c>
      <c r="K632" s="6" t="b">
        <v>0</v>
      </c>
      <c r="L632" s="6" t="b">
        <v>0</v>
      </c>
      <c r="M632" s="6" t="b">
        <v>0</v>
      </c>
      <c r="N632" s="6" t="b">
        <v>0</v>
      </c>
      <c r="O632" s="6" t="b">
        <v>0</v>
      </c>
      <c r="P632" s="6" t="b">
        <v>0</v>
      </c>
      <c r="Q632" s="6" t="s">
        <v>3531</v>
      </c>
    </row>
    <row r="633" spans="1:17" x14ac:dyDescent="0.2">
      <c r="A633" s="2">
        <v>1082</v>
      </c>
      <c r="B633" s="6" t="s">
        <v>3532</v>
      </c>
      <c r="C633" s="97" t="s">
        <v>5529</v>
      </c>
      <c r="D633" s="6" t="s">
        <v>60</v>
      </c>
      <c r="E633" s="6" t="b">
        <v>0</v>
      </c>
      <c r="F633" s="6" t="b">
        <v>0</v>
      </c>
      <c r="G633" s="6" t="b">
        <v>1</v>
      </c>
      <c r="H633" s="6" t="b">
        <v>0</v>
      </c>
      <c r="I633" s="6" t="b">
        <v>0</v>
      </c>
      <c r="J633" s="6" t="b">
        <v>0</v>
      </c>
      <c r="K633" s="6" t="b">
        <v>0</v>
      </c>
      <c r="L633" s="6" t="b">
        <v>0</v>
      </c>
      <c r="M633" s="6" t="b">
        <v>0</v>
      </c>
      <c r="N633" s="6" t="b">
        <v>1</v>
      </c>
      <c r="O633" s="6" t="b">
        <v>1</v>
      </c>
      <c r="P633" s="6" t="b">
        <v>0</v>
      </c>
      <c r="Q633" s="6" t="s">
        <v>3533</v>
      </c>
    </row>
    <row r="634" spans="1:17" x14ac:dyDescent="0.2">
      <c r="A634" s="2">
        <v>1083</v>
      </c>
      <c r="B634" s="6" t="s">
        <v>3534</v>
      </c>
      <c r="C634" s="97" t="s">
        <v>5529</v>
      </c>
      <c r="D634" s="6" t="s">
        <v>3535</v>
      </c>
      <c r="E634" s="6" t="b">
        <v>0</v>
      </c>
      <c r="F634" s="6" t="b">
        <v>0</v>
      </c>
      <c r="G634" s="6" t="b">
        <v>0</v>
      </c>
      <c r="H634" s="6" t="b">
        <v>0</v>
      </c>
      <c r="I634" s="6" t="b">
        <v>0</v>
      </c>
      <c r="J634" s="6" t="b">
        <v>0</v>
      </c>
      <c r="K634" s="6" t="b">
        <v>0</v>
      </c>
      <c r="L634" s="6" t="b">
        <v>0</v>
      </c>
      <c r="M634" s="6" t="b">
        <v>0</v>
      </c>
      <c r="N634" s="6" t="b">
        <v>0</v>
      </c>
      <c r="O634" s="6" t="b">
        <v>0</v>
      </c>
      <c r="P634" s="6" t="b">
        <v>0</v>
      </c>
      <c r="Q634" s="6" t="s">
        <v>3536</v>
      </c>
    </row>
    <row r="635" spans="1:17" x14ac:dyDescent="0.2">
      <c r="A635" s="2">
        <v>1085</v>
      </c>
      <c r="B635" s="6" t="s">
        <v>3540</v>
      </c>
      <c r="C635" s="97" t="s">
        <v>5529</v>
      </c>
      <c r="D635" s="6" t="s">
        <v>3541</v>
      </c>
      <c r="E635" s="6" t="b">
        <v>1</v>
      </c>
      <c r="F635" s="6" t="b">
        <v>0</v>
      </c>
      <c r="G635" s="6" t="b">
        <v>0</v>
      </c>
      <c r="H635" s="6" t="b">
        <v>0</v>
      </c>
      <c r="I635" s="6" t="b">
        <v>0</v>
      </c>
      <c r="J635" s="6" t="b">
        <v>0</v>
      </c>
      <c r="K635" s="6" t="b">
        <v>1</v>
      </c>
      <c r="L635" s="6" t="b">
        <v>0</v>
      </c>
      <c r="M635" s="6" t="b">
        <v>0</v>
      </c>
      <c r="N635" s="6" t="b">
        <v>0</v>
      </c>
      <c r="O635" s="6" t="b">
        <v>1</v>
      </c>
      <c r="P635" s="6" t="b">
        <v>0</v>
      </c>
      <c r="Q635" s="6" t="s">
        <v>3542</v>
      </c>
    </row>
    <row r="636" spans="1:17" x14ac:dyDescent="0.2">
      <c r="A636" s="2">
        <v>1086</v>
      </c>
      <c r="B636" s="6" t="s">
        <v>3545</v>
      </c>
      <c r="C636" s="97" t="s">
        <v>5529</v>
      </c>
      <c r="D636" s="6" t="s">
        <v>3546</v>
      </c>
      <c r="E636" s="6" t="b">
        <v>1</v>
      </c>
      <c r="F636" s="6" t="b">
        <v>0</v>
      </c>
      <c r="G636" s="6" t="b">
        <v>0</v>
      </c>
      <c r="H636" s="6" t="b">
        <v>0</v>
      </c>
      <c r="I636" s="6" t="b">
        <v>0</v>
      </c>
      <c r="J636" s="6" t="b">
        <v>0</v>
      </c>
      <c r="K636" s="6" t="b">
        <v>0</v>
      </c>
      <c r="L636" s="6" t="b">
        <v>0</v>
      </c>
      <c r="M636" s="6" t="b">
        <v>0</v>
      </c>
      <c r="N636" s="6" t="b">
        <v>0</v>
      </c>
      <c r="O636" s="6" t="b">
        <v>0</v>
      </c>
      <c r="P636" s="6" t="b">
        <v>0</v>
      </c>
      <c r="Q636" s="6" t="s">
        <v>3547</v>
      </c>
    </row>
    <row r="637" spans="1:17" x14ac:dyDescent="0.2">
      <c r="A637" s="2">
        <v>1087</v>
      </c>
      <c r="B637" s="6" t="s">
        <v>3548</v>
      </c>
      <c r="C637" s="97" t="s">
        <v>5529</v>
      </c>
      <c r="D637" s="6" t="s">
        <v>3549</v>
      </c>
      <c r="E637" s="6" t="b">
        <v>0</v>
      </c>
      <c r="F637" s="6" t="b">
        <v>0</v>
      </c>
      <c r="G637" s="6" t="b">
        <v>0</v>
      </c>
      <c r="H637" s="6" t="b">
        <v>0</v>
      </c>
      <c r="I637" s="6" t="b">
        <v>0</v>
      </c>
      <c r="J637" s="6" t="b">
        <v>0</v>
      </c>
      <c r="K637" s="6" t="b">
        <v>0</v>
      </c>
      <c r="L637" s="6" t="b">
        <v>0</v>
      </c>
      <c r="M637" s="6" t="b">
        <v>0</v>
      </c>
      <c r="N637" s="6" t="b">
        <v>0</v>
      </c>
      <c r="O637" s="6" t="b">
        <v>0</v>
      </c>
      <c r="P637" s="6" t="b">
        <v>0</v>
      </c>
      <c r="Q637" s="6" t="s">
        <v>3550</v>
      </c>
    </row>
    <row r="638" spans="1:17" x14ac:dyDescent="0.2">
      <c r="A638" s="2">
        <v>1089</v>
      </c>
      <c r="B638" s="6" t="s">
        <v>3554</v>
      </c>
      <c r="C638" s="97" t="s">
        <v>5529</v>
      </c>
      <c r="D638" s="6" t="s">
        <v>3555</v>
      </c>
      <c r="E638" s="6" t="b">
        <v>0</v>
      </c>
      <c r="F638" s="6" t="b">
        <v>0</v>
      </c>
      <c r="G638" s="6" t="b">
        <v>0</v>
      </c>
      <c r="H638" s="6" t="b">
        <v>0</v>
      </c>
      <c r="I638" s="6" t="b">
        <v>0</v>
      </c>
      <c r="J638" s="6" t="b">
        <v>0</v>
      </c>
      <c r="K638" s="6" t="b">
        <v>0</v>
      </c>
      <c r="L638" s="6" t="b">
        <v>0</v>
      </c>
      <c r="M638" s="6" t="b">
        <v>0</v>
      </c>
      <c r="N638" s="6" t="b">
        <v>0</v>
      </c>
      <c r="O638" s="6" t="b">
        <v>0</v>
      </c>
      <c r="P638" s="6" t="b">
        <v>0</v>
      </c>
      <c r="Q638" s="6" t="s">
        <v>3556</v>
      </c>
    </row>
    <row r="639" spans="1:17" x14ac:dyDescent="0.2">
      <c r="A639" s="2">
        <v>1090</v>
      </c>
      <c r="B639" s="6" t="s">
        <v>3557</v>
      </c>
      <c r="C639" s="97" t="s">
        <v>5529</v>
      </c>
      <c r="D639" s="6" t="s">
        <v>3558</v>
      </c>
      <c r="E639" s="6" t="b">
        <v>0</v>
      </c>
      <c r="F639" s="6" t="b">
        <v>0</v>
      </c>
      <c r="G639" s="6" t="b">
        <v>0</v>
      </c>
      <c r="H639" s="6" t="b">
        <v>0</v>
      </c>
      <c r="I639" s="6" t="b">
        <v>0</v>
      </c>
      <c r="J639" s="6" t="b">
        <v>1</v>
      </c>
      <c r="K639" s="6" t="b">
        <v>0</v>
      </c>
      <c r="L639" s="6" t="b">
        <v>0</v>
      </c>
      <c r="M639" s="6" t="b">
        <v>0</v>
      </c>
      <c r="N639" s="6" t="b">
        <v>0</v>
      </c>
      <c r="O639" s="6" t="b">
        <v>0</v>
      </c>
      <c r="P639" s="6" t="b">
        <v>0</v>
      </c>
      <c r="Q639" s="6" t="s">
        <v>3559</v>
      </c>
    </row>
    <row r="640" spans="1:17" x14ac:dyDescent="0.2">
      <c r="A640" s="2">
        <v>1091</v>
      </c>
      <c r="B640" s="6" t="s">
        <v>3560</v>
      </c>
      <c r="C640" s="97" t="s">
        <v>5529</v>
      </c>
      <c r="D640" s="6" t="s">
        <v>3561</v>
      </c>
      <c r="E640" s="6" t="b">
        <v>0</v>
      </c>
      <c r="F640" s="6" t="b">
        <v>0</v>
      </c>
      <c r="G640" s="6" t="b">
        <v>0</v>
      </c>
      <c r="H640" s="6" t="b">
        <v>0</v>
      </c>
      <c r="I640" s="6" t="b">
        <v>0</v>
      </c>
      <c r="J640" s="6" t="b">
        <v>0</v>
      </c>
      <c r="K640" s="6" t="b">
        <v>0</v>
      </c>
      <c r="L640" s="6" t="b">
        <v>0</v>
      </c>
      <c r="M640" s="6" t="b">
        <v>0</v>
      </c>
      <c r="N640" s="6" t="b">
        <v>0</v>
      </c>
      <c r="O640" s="6" t="b">
        <v>0</v>
      </c>
      <c r="P640" s="6" t="b">
        <v>0</v>
      </c>
      <c r="Q640" s="6" t="s">
        <v>3562</v>
      </c>
    </row>
    <row r="641" spans="1:17" x14ac:dyDescent="0.2">
      <c r="A641" s="2">
        <v>1092</v>
      </c>
      <c r="B641" s="6" t="s">
        <v>3564</v>
      </c>
      <c r="C641" s="97" t="s">
        <v>5529</v>
      </c>
      <c r="D641" s="6" t="s">
        <v>3565</v>
      </c>
      <c r="E641" s="6" t="b">
        <v>0</v>
      </c>
      <c r="F641" s="6" t="b">
        <v>0</v>
      </c>
      <c r="G641" s="6" t="b">
        <v>0</v>
      </c>
      <c r="H641" s="6" t="b">
        <v>0</v>
      </c>
      <c r="I641" s="6" t="b">
        <v>0</v>
      </c>
      <c r="J641" s="6" t="b">
        <v>0</v>
      </c>
      <c r="K641" s="6" t="b">
        <v>0</v>
      </c>
      <c r="L641" s="6" t="b">
        <v>0</v>
      </c>
      <c r="M641" s="6" t="b">
        <v>0</v>
      </c>
      <c r="N641" s="6" t="b">
        <v>0</v>
      </c>
      <c r="O641" s="6" t="b">
        <v>0</v>
      </c>
      <c r="P641" s="6" t="b">
        <v>0</v>
      </c>
      <c r="Q641" s="6" t="s">
        <v>60</v>
      </c>
    </row>
    <row r="642" spans="1:17" x14ac:dyDescent="0.2">
      <c r="A642" s="2">
        <v>1093</v>
      </c>
      <c r="B642" s="6" t="s">
        <v>3566</v>
      </c>
      <c r="C642" s="97" t="s">
        <v>5529</v>
      </c>
      <c r="D642" s="6" t="s">
        <v>3567</v>
      </c>
      <c r="E642" s="6" t="b">
        <v>0</v>
      </c>
      <c r="F642" s="6" t="b">
        <v>0</v>
      </c>
      <c r="G642" s="6" t="b">
        <v>0</v>
      </c>
      <c r="H642" s="6" t="b">
        <v>0</v>
      </c>
      <c r="I642" s="6" t="b">
        <v>0</v>
      </c>
      <c r="J642" s="6" t="b">
        <v>0</v>
      </c>
      <c r="K642" s="6" t="b">
        <v>0</v>
      </c>
      <c r="L642" s="6" t="b">
        <v>0</v>
      </c>
      <c r="M642" s="6" t="b">
        <v>0</v>
      </c>
      <c r="N642" s="6" t="b">
        <v>0</v>
      </c>
      <c r="O642" s="6" t="b">
        <v>0</v>
      </c>
      <c r="P642" s="6" t="b">
        <v>0</v>
      </c>
      <c r="Q642" s="6" t="s">
        <v>3568</v>
      </c>
    </row>
    <row r="643" spans="1:17" x14ac:dyDescent="0.2">
      <c r="A643" s="2">
        <v>1095</v>
      </c>
      <c r="B643" s="6" t="s">
        <v>3573</v>
      </c>
      <c r="C643" s="97" t="s">
        <v>5529</v>
      </c>
      <c r="D643" s="6" t="s">
        <v>3574</v>
      </c>
      <c r="E643" s="6" t="b">
        <v>0</v>
      </c>
      <c r="F643" s="6" t="b">
        <v>0</v>
      </c>
      <c r="G643" s="6" t="b">
        <v>0</v>
      </c>
      <c r="H643" s="6" t="b">
        <v>0</v>
      </c>
      <c r="I643" s="6" t="b">
        <v>0</v>
      </c>
      <c r="J643" s="6" t="b">
        <v>0</v>
      </c>
      <c r="K643" s="6" t="b">
        <v>0</v>
      </c>
      <c r="L643" s="6" t="b">
        <v>0</v>
      </c>
      <c r="M643" s="6" t="b">
        <v>0</v>
      </c>
      <c r="N643" s="6" t="b">
        <v>0</v>
      </c>
      <c r="O643" s="6" t="b">
        <v>0</v>
      </c>
      <c r="P643" s="6" t="b">
        <v>0</v>
      </c>
      <c r="Q643" s="6" t="s">
        <v>3575</v>
      </c>
    </row>
    <row r="644" spans="1:17" x14ac:dyDescent="0.2">
      <c r="A644" s="2">
        <v>1096</v>
      </c>
      <c r="B644" s="6" t="s">
        <v>3576</v>
      </c>
      <c r="C644" s="97" t="s">
        <v>5529</v>
      </c>
      <c r="D644" s="6" t="s">
        <v>3577</v>
      </c>
      <c r="E644" s="6" t="b">
        <v>0</v>
      </c>
      <c r="F644" s="6" t="b">
        <v>0</v>
      </c>
      <c r="G644" s="6" t="b">
        <v>0</v>
      </c>
      <c r="H644" s="6" t="b">
        <v>0</v>
      </c>
      <c r="I644" s="6" t="b">
        <v>0</v>
      </c>
      <c r="J644" s="6" t="b">
        <v>0</v>
      </c>
      <c r="K644" s="6" t="b">
        <v>0</v>
      </c>
      <c r="L644" s="6" t="b">
        <v>0</v>
      </c>
      <c r="M644" s="6" t="b">
        <v>0</v>
      </c>
      <c r="N644" s="6" t="b">
        <v>0</v>
      </c>
      <c r="O644" s="6" t="b">
        <v>0</v>
      </c>
      <c r="P644" s="6" t="b">
        <v>0</v>
      </c>
      <c r="Q644" s="6" t="s">
        <v>3578</v>
      </c>
    </row>
    <row r="645" spans="1:17" x14ac:dyDescent="0.2">
      <c r="A645" s="2">
        <v>1097</v>
      </c>
      <c r="B645" s="6" t="s">
        <v>3579</v>
      </c>
      <c r="C645" s="97" t="s">
        <v>5529</v>
      </c>
      <c r="D645" s="6" t="s">
        <v>3580</v>
      </c>
      <c r="E645" s="6" t="b">
        <v>0</v>
      </c>
      <c r="F645" s="6" t="b">
        <v>0</v>
      </c>
      <c r="G645" s="6" t="b">
        <v>0</v>
      </c>
      <c r="H645" s="6" t="b">
        <v>0</v>
      </c>
      <c r="I645" s="6" t="b">
        <v>0</v>
      </c>
      <c r="J645" s="6" t="b">
        <v>0</v>
      </c>
      <c r="K645" s="6" t="b">
        <v>0</v>
      </c>
      <c r="L645" s="6" t="b">
        <v>0</v>
      </c>
      <c r="M645" s="6" t="b">
        <v>0</v>
      </c>
      <c r="N645" s="6" t="b">
        <v>0</v>
      </c>
      <c r="O645" s="6" t="b">
        <v>0</v>
      </c>
      <c r="P645" s="6" t="b">
        <v>0</v>
      </c>
      <c r="Q645" s="6" t="s">
        <v>3581</v>
      </c>
    </row>
    <row r="646" spans="1:17" x14ac:dyDescent="0.2">
      <c r="A646" s="2">
        <v>1098</v>
      </c>
      <c r="B646" s="6" t="s">
        <v>3582</v>
      </c>
      <c r="C646" s="97" t="s">
        <v>5529</v>
      </c>
      <c r="D646" s="6" t="s">
        <v>1122</v>
      </c>
      <c r="E646" s="6" t="b">
        <v>0</v>
      </c>
      <c r="F646" s="6" t="b">
        <v>0</v>
      </c>
      <c r="G646" s="6" t="b">
        <v>0</v>
      </c>
      <c r="H646" s="6" t="b">
        <v>1</v>
      </c>
      <c r="I646" s="6" t="b">
        <v>0</v>
      </c>
      <c r="J646" s="6" t="b">
        <v>1</v>
      </c>
      <c r="K646" s="6" t="b">
        <v>0</v>
      </c>
      <c r="L646" s="6" t="b">
        <v>1</v>
      </c>
      <c r="M646" s="6" t="b">
        <v>0</v>
      </c>
      <c r="N646" s="6" t="b">
        <v>0</v>
      </c>
      <c r="O646" s="6" t="b">
        <v>0</v>
      </c>
      <c r="P646" s="6" t="b">
        <v>0</v>
      </c>
      <c r="Q646" s="6" t="s">
        <v>3583</v>
      </c>
    </row>
    <row r="647" spans="1:17" x14ac:dyDescent="0.2">
      <c r="A647" s="2">
        <v>1099</v>
      </c>
      <c r="B647" s="6" t="s">
        <v>3584</v>
      </c>
      <c r="C647" s="97" t="s">
        <v>5529</v>
      </c>
      <c r="D647" s="6" t="s">
        <v>692</v>
      </c>
      <c r="E647" s="6" t="b">
        <v>0</v>
      </c>
      <c r="F647" s="6" t="b">
        <v>0</v>
      </c>
      <c r="G647" s="6" t="b">
        <v>0</v>
      </c>
      <c r="H647" s="6" t="b">
        <v>0</v>
      </c>
      <c r="I647" s="6" t="b">
        <v>0</v>
      </c>
      <c r="J647" s="6" t="b">
        <v>0</v>
      </c>
      <c r="K647" s="6" t="b">
        <v>0</v>
      </c>
      <c r="L647" s="6" t="b">
        <v>0</v>
      </c>
      <c r="M647" s="6" t="b">
        <v>0</v>
      </c>
      <c r="N647" s="6" t="b">
        <v>0</v>
      </c>
      <c r="O647" s="6" t="b">
        <v>0</v>
      </c>
      <c r="P647" s="6" t="b">
        <v>0</v>
      </c>
      <c r="Q647" s="6" t="s">
        <v>3585</v>
      </c>
    </row>
    <row r="648" spans="1:17" x14ac:dyDescent="0.2">
      <c r="A648" s="2">
        <v>1100</v>
      </c>
      <c r="B648" s="6" t="s">
        <v>3586</v>
      </c>
      <c r="C648" s="97" t="s">
        <v>5529</v>
      </c>
      <c r="D648" s="6" t="s">
        <v>692</v>
      </c>
      <c r="E648" s="6" t="b">
        <v>0</v>
      </c>
      <c r="F648" s="6" t="b">
        <v>0</v>
      </c>
      <c r="G648" s="6" t="b">
        <v>0</v>
      </c>
      <c r="H648" s="6" t="b">
        <v>0</v>
      </c>
      <c r="I648" s="6" t="b">
        <v>0</v>
      </c>
      <c r="J648" s="6" t="b">
        <v>0</v>
      </c>
      <c r="K648" s="6" t="b">
        <v>0</v>
      </c>
      <c r="L648" s="6" t="b">
        <v>0</v>
      </c>
      <c r="M648" s="6" t="b">
        <v>0</v>
      </c>
      <c r="N648" s="6" t="b">
        <v>0</v>
      </c>
      <c r="O648" s="6" t="b">
        <v>0</v>
      </c>
      <c r="P648" s="6" t="b">
        <v>0</v>
      </c>
      <c r="Q648" s="6" t="s">
        <v>3587</v>
      </c>
    </row>
    <row r="649" spans="1:17" x14ac:dyDescent="0.2">
      <c r="A649" s="2">
        <v>1103</v>
      </c>
      <c r="B649" s="6" t="s">
        <v>3597</v>
      </c>
      <c r="C649" s="97" t="s">
        <v>5529</v>
      </c>
      <c r="D649" s="6" t="s">
        <v>1099</v>
      </c>
      <c r="E649" s="6" t="b">
        <v>0</v>
      </c>
      <c r="F649" s="6" t="b">
        <v>0</v>
      </c>
      <c r="G649" s="6" t="b">
        <v>0</v>
      </c>
      <c r="H649" s="6" t="b">
        <v>0</v>
      </c>
      <c r="I649" s="6" t="b">
        <v>0</v>
      </c>
      <c r="J649" s="6" t="b">
        <v>0</v>
      </c>
      <c r="K649" s="6" t="b">
        <v>0</v>
      </c>
      <c r="L649" s="6" t="b">
        <v>0</v>
      </c>
      <c r="M649" s="6" t="b">
        <v>0</v>
      </c>
      <c r="N649" s="6" t="b">
        <v>0</v>
      </c>
      <c r="O649" s="6" t="b">
        <v>0</v>
      </c>
      <c r="P649" s="6" t="b">
        <v>0</v>
      </c>
      <c r="Q649" s="6" t="s">
        <v>3598</v>
      </c>
    </row>
    <row r="650" spans="1:17" x14ac:dyDescent="0.2">
      <c r="A650" s="2">
        <v>1104</v>
      </c>
      <c r="B650" s="6" t="s">
        <v>3599</v>
      </c>
      <c r="C650" s="97" t="s">
        <v>5529</v>
      </c>
      <c r="D650" s="6" t="s">
        <v>3600</v>
      </c>
      <c r="E650" s="6" t="b">
        <v>0</v>
      </c>
      <c r="F650" s="6" t="b">
        <v>0</v>
      </c>
      <c r="G650" s="6" t="b">
        <v>0</v>
      </c>
      <c r="H650" s="6" t="b">
        <v>0</v>
      </c>
      <c r="I650" s="6" t="b">
        <v>0</v>
      </c>
      <c r="J650" s="6" t="b">
        <v>0</v>
      </c>
      <c r="K650" s="6" t="b">
        <v>0</v>
      </c>
      <c r="L650" s="6" t="b">
        <v>0</v>
      </c>
      <c r="M650" s="6" t="b">
        <v>0</v>
      </c>
      <c r="N650" s="6" t="b">
        <v>0</v>
      </c>
      <c r="O650" s="6" t="b">
        <v>0</v>
      </c>
      <c r="P650" s="6" t="b">
        <v>0</v>
      </c>
      <c r="Q650" s="6" t="s">
        <v>3601</v>
      </c>
    </row>
    <row r="651" spans="1:17" x14ac:dyDescent="0.2">
      <c r="A651" s="2">
        <v>1106</v>
      </c>
      <c r="B651" s="6" t="s">
        <v>3605</v>
      </c>
      <c r="C651" s="97" t="s">
        <v>5529</v>
      </c>
      <c r="D651" s="6" t="s">
        <v>3606</v>
      </c>
      <c r="E651" s="6" t="b">
        <v>0</v>
      </c>
      <c r="F651" s="6" t="b">
        <v>1</v>
      </c>
      <c r="G651" s="6" t="b">
        <v>0</v>
      </c>
      <c r="H651" s="6" t="b">
        <v>1</v>
      </c>
      <c r="I651" s="6" t="b">
        <v>1</v>
      </c>
      <c r="J651" s="6" t="b">
        <v>1</v>
      </c>
      <c r="K651" s="6" t="b">
        <v>0</v>
      </c>
      <c r="L651" s="6" t="b">
        <v>0</v>
      </c>
      <c r="M651" s="6" t="b">
        <v>0</v>
      </c>
      <c r="N651" s="6" t="b">
        <v>0</v>
      </c>
      <c r="O651" s="6" t="b">
        <v>0</v>
      </c>
      <c r="P651" s="6" t="b">
        <v>0</v>
      </c>
      <c r="Q651" s="6" t="s">
        <v>3607</v>
      </c>
    </row>
    <row r="652" spans="1:17" x14ac:dyDescent="0.2">
      <c r="A652" s="2">
        <v>1108</v>
      </c>
      <c r="B652" s="6" t="s">
        <v>3611</v>
      </c>
      <c r="C652" s="97" t="s">
        <v>5529</v>
      </c>
      <c r="D652" s="6" t="s">
        <v>3612</v>
      </c>
      <c r="E652" s="6" t="b">
        <v>0</v>
      </c>
      <c r="F652" s="6" t="b">
        <v>0</v>
      </c>
      <c r="G652" s="6" t="b">
        <v>1</v>
      </c>
      <c r="H652" s="6" t="b">
        <v>0</v>
      </c>
      <c r="I652" s="6" t="b">
        <v>0</v>
      </c>
      <c r="J652" s="6" t="b">
        <v>0</v>
      </c>
      <c r="K652" s="6" t="b">
        <v>0</v>
      </c>
      <c r="L652" s="6" t="b">
        <v>0</v>
      </c>
      <c r="M652" s="6" t="b">
        <v>0</v>
      </c>
      <c r="N652" s="6" t="b">
        <v>1</v>
      </c>
      <c r="O652" s="6" t="b">
        <v>0</v>
      </c>
      <c r="P652" s="6" t="b">
        <v>0</v>
      </c>
      <c r="Q652" s="6" t="s">
        <v>3613</v>
      </c>
    </row>
    <row r="653" spans="1:17" x14ac:dyDescent="0.2">
      <c r="A653" s="2">
        <v>1113</v>
      </c>
      <c r="B653" s="6" t="s">
        <v>3626</v>
      </c>
      <c r="C653" s="97" t="s">
        <v>5529</v>
      </c>
      <c r="D653" s="6" t="s">
        <v>3627</v>
      </c>
      <c r="E653" s="6" t="b">
        <v>0</v>
      </c>
      <c r="F653" s="6" t="b">
        <v>0</v>
      </c>
      <c r="G653" s="6" t="b">
        <v>0</v>
      </c>
      <c r="H653" s="6" t="b">
        <v>1</v>
      </c>
      <c r="I653" s="6" t="b">
        <v>0</v>
      </c>
      <c r="J653" s="6" t="b">
        <v>0</v>
      </c>
      <c r="K653" s="6" t="b">
        <v>1</v>
      </c>
      <c r="L653" s="6" t="b">
        <v>1</v>
      </c>
      <c r="M653" s="6" t="b">
        <v>0</v>
      </c>
      <c r="N653" s="6" t="b">
        <v>0</v>
      </c>
      <c r="O653" s="6" t="b">
        <v>0</v>
      </c>
      <c r="P653" s="6" t="b">
        <v>0</v>
      </c>
      <c r="Q653" s="6" t="s">
        <v>60</v>
      </c>
    </row>
    <row r="654" spans="1:17" x14ac:dyDescent="0.2">
      <c r="A654" s="2">
        <v>1114</v>
      </c>
      <c r="B654" s="6" t="s">
        <v>3628</v>
      </c>
      <c r="C654" s="97" t="s">
        <v>5529</v>
      </c>
      <c r="D654" s="6" t="s">
        <v>3629</v>
      </c>
      <c r="E654" s="6" t="b">
        <v>0</v>
      </c>
      <c r="F654" s="6" t="b">
        <v>0</v>
      </c>
      <c r="G654" s="6" t="b">
        <v>0</v>
      </c>
      <c r="H654" s="6" t="b">
        <v>0</v>
      </c>
      <c r="I654" s="6" t="b">
        <v>0</v>
      </c>
      <c r="J654" s="6" t="b">
        <v>0</v>
      </c>
      <c r="K654" s="6" t="b">
        <v>0</v>
      </c>
      <c r="L654" s="6" t="b">
        <v>0</v>
      </c>
      <c r="M654" s="6" t="b">
        <v>0</v>
      </c>
      <c r="N654" s="6" t="b">
        <v>0</v>
      </c>
      <c r="O654" s="6" t="b">
        <v>0</v>
      </c>
      <c r="P654" s="6" t="b">
        <v>0</v>
      </c>
      <c r="Q654" s="6" t="s">
        <v>3630</v>
      </c>
    </row>
    <row r="655" spans="1:17" x14ac:dyDescent="0.2">
      <c r="A655" s="2">
        <v>1115</v>
      </c>
      <c r="B655" s="6" t="s">
        <v>3631</v>
      </c>
      <c r="C655" s="97" t="s">
        <v>5529</v>
      </c>
      <c r="D655" s="6" t="s">
        <v>3632</v>
      </c>
      <c r="E655" s="6" t="b">
        <v>0</v>
      </c>
      <c r="F655" s="6" t="b">
        <v>0</v>
      </c>
      <c r="G655" s="6" t="b">
        <v>0</v>
      </c>
      <c r="H655" s="6" t="b">
        <v>0</v>
      </c>
      <c r="I655" s="6" t="b">
        <v>0</v>
      </c>
      <c r="J655" s="6" t="b">
        <v>0</v>
      </c>
      <c r="K655" s="6" t="b">
        <v>0</v>
      </c>
      <c r="L655" s="6" t="b">
        <v>0</v>
      </c>
      <c r="M655" s="6" t="b">
        <v>0</v>
      </c>
      <c r="N655" s="6" t="b">
        <v>0</v>
      </c>
      <c r="O655" s="6" t="b">
        <v>0</v>
      </c>
      <c r="P655" s="6" t="b">
        <v>0</v>
      </c>
      <c r="Q655" s="6" t="s">
        <v>3633</v>
      </c>
    </row>
    <row r="656" spans="1:17" x14ac:dyDescent="0.2">
      <c r="A656" s="2">
        <v>1116</v>
      </c>
      <c r="B656" s="6" t="s">
        <v>3634</v>
      </c>
      <c r="C656" s="97" t="s">
        <v>5529</v>
      </c>
      <c r="D656" s="6" t="s">
        <v>3635</v>
      </c>
      <c r="E656" s="6" t="b">
        <v>0</v>
      </c>
      <c r="F656" s="6" t="b">
        <v>0</v>
      </c>
      <c r="G656" s="6" t="b">
        <v>0</v>
      </c>
      <c r="H656" s="6" t="b">
        <v>0</v>
      </c>
      <c r="I656" s="6" t="b">
        <v>0</v>
      </c>
      <c r="J656" s="6" t="b">
        <v>0</v>
      </c>
      <c r="K656" s="6" t="b">
        <v>0</v>
      </c>
      <c r="L656" s="6" t="b">
        <v>0</v>
      </c>
      <c r="M656" s="6" t="b">
        <v>0</v>
      </c>
      <c r="N656" s="6" t="b">
        <v>0</v>
      </c>
      <c r="O656" s="6" t="b">
        <v>1</v>
      </c>
      <c r="P656" s="6" t="b">
        <v>0</v>
      </c>
      <c r="Q656" s="6" t="s">
        <v>3636</v>
      </c>
    </row>
    <row r="657" spans="1:17" x14ac:dyDescent="0.2">
      <c r="A657" s="2">
        <v>1117</v>
      </c>
      <c r="B657" s="6" t="s">
        <v>1121</v>
      </c>
      <c r="C657" s="97" t="s">
        <v>5529</v>
      </c>
      <c r="D657" s="6" t="s">
        <v>3637</v>
      </c>
      <c r="E657" s="6" t="b">
        <v>0</v>
      </c>
      <c r="F657" s="6" t="b">
        <v>0</v>
      </c>
      <c r="G657" s="6" t="b">
        <v>0</v>
      </c>
      <c r="H657" s="6" t="b">
        <v>0</v>
      </c>
      <c r="I657" s="6" t="b">
        <v>0</v>
      </c>
      <c r="J657" s="6" t="b">
        <v>0</v>
      </c>
      <c r="K657" s="6" t="b">
        <v>0</v>
      </c>
      <c r="L657" s="6" t="b">
        <v>0</v>
      </c>
      <c r="M657" s="6" t="b">
        <v>0</v>
      </c>
      <c r="N657" s="6" t="b">
        <v>0</v>
      </c>
      <c r="O657" s="6" t="b">
        <v>0</v>
      </c>
      <c r="P657" s="6" t="b">
        <v>0</v>
      </c>
      <c r="Q657" s="6" t="s">
        <v>3638</v>
      </c>
    </row>
    <row r="658" spans="1:17" x14ac:dyDescent="0.2">
      <c r="A658" s="2">
        <v>1126</v>
      </c>
      <c r="B658" s="6" t="s">
        <v>3666</v>
      </c>
      <c r="C658" s="97" t="s">
        <v>5529</v>
      </c>
      <c r="D658" s="6" t="s">
        <v>3667</v>
      </c>
      <c r="E658" s="6" t="b">
        <v>0</v>
      </c>
      <c r="F658" s="6" t="b">
        <v>0</v>
      </c>
      <c r="G658" s="6" t="b">
        <v>0</v>
      </c>
      <c r="H658" s="6" t="b">
        <v>0</v>
      </c>
      <c r="I658" s="6" t="b">
        <v>0</v>
      </c>
      <c r="J658" s="6" t="b">
        <v>0</v>
      </c>
      <c r="K658" s="6" t="b">
        <v>0</v>
      </c>
      <c r="L658" s="6" t="b">
        <v>0</v>
      </c>
      <c r="M658" s="6" t="b">
        <v>0</v>
      </c>
      <c r="N658" s="6" t="b">
        <v>0</v>
      </c>
      <c r="O658" s="6" t="b">
        <v>0</v>
      </c>
      <c r="P658" s="6" t="b">
        <v>0</v>
      </c>
      <c r="Q658" s="6" t="s">
        <v>3668</v>
      </c>
    </row>
    <row r="659" spans="1:17" x14ac:dyDescent="0.2">
      <c r="A659" s="2">
        <v>1127</v>
      </c>
      <c r="B659" s="6" t="s">
        <v>3669</v>
      </c>
      <c r="C659" s="97" t="s">
        <v>5529</v>
      </c>
      <c r="D659" s="6" t="s">
        <v>3670</v>
      </c>
      <c r="E659" s="6" t="b">
        <v>0</v>
      </c>
      <c r="F659" s="6" t="b">
        <v>0</v>
      </c>
      <c r="G659" s="6" t="b">
        <v>0</v>
      </c>
      <c r="H659" s="6" t="b">
        <v>0</v>
      </c>
      <c r="I659" s="6" t="b">
        <v>0</v>
      </c>
      <c r="J659" s="6" t="b">
        <v>0</v>
      </c>
      <c r="K659" s="6" t="b">
        <v>0</v>
      </c>
      <c r="L659" s="6" t="b">
        <v>0</v>
      </c>
      <c r="M659" s="6" t="b">
        <v>0</v>
      </c>
      <c r="N659" s="6" t="b">
        <v>0</v>
      </c>
      <c r="O659" s="6" t="b">
        <v>0</v>
      </c>
      <c r="P659" s="6" t="b">
        <v>0</v>
      </c>
      <c r="Q659" s="6" t="s">
        <v>3671</v>
      </c>
    </row>
    <row r="660" spans="1:17" x14ac:dyDescent="0.2">
      <c r="A660" s="2">
        <v>1129</v>
      </c>
      <c r="B660" s="6" t="s">
        <v>3675</v>
      </c>
      <c r="C660" s="97" t="s">
        <v>5529</v>
      </c>
      <c r="D660" s="6" t="s">
        <v>2523</v>
      </c>
      <c r="E660" s="6" t="b">
        <v>0</v>
      </c>
      <c r="F660" s="6" t="b">
        <v>0</v>
      </c>
      <c r="G660" s="6" t="b">
        <v>0</v>
      </c>
      <c r="H660" s="6" t="b">
        <v>0</v>
      </c>
      <c r="I660" s="6" t="b">
        <v>0</v>
      </c>
      <c r="J660" s="6" t="b">
        <v>0</v>
      </c>
      <c r="K660" s="6" t="b">
        <v>0</v>
      </c>
      <c r="L660" s="6" t="b">
        <v>0</v>
      </c>
      <c r="M660" s="6" t="b">
        <v>0</v>
      </c>
      <c r="N660" s="6" t="b">
        <v>0</v>
      </c>
      <c r="O660" s="6" t="b">
        <v>0</v>
      </c>
      <c r="P660" s="6" t="b">
        <v>0</v>
      </c>
      <c r="Q660" s="6" t="s">
        <v>2523</v>
      </c>
    </row>
    <row r="661" spans="1:17" x14ac:dyDescent="0.2">
      <c r="A661" s="2">
        <v>1130</v>
      </c>
      <c r="B661" s="6" t="s">
        <v>3676</v>
      </c>
      <c r="C661" s="97" t="s">
        <v>5529</v>
      </c>
      <c r="D661" s="6" t="s">
        <v>692</v>
      </c>
      <c r="E661" s="6" t="b">
        <v>0</v>
      </c>
      <c r="F661" s="6" t="b">
        <v>0</v>
      </c>
      <c r="G661" s="6" t="b">
        <v>0</v>
      </c>
      <c r="H661" s="6" t="b">
        <v>0</v>
      </c>
      <c r="I661" s="6" t="b">
        <v>0</v>
      </c>
      <c r="J661" s="6" t="b">
        <v>0</v>
      </c>
      <c r="K661" s="6" t="b">
        <v>0</v>
      </c>
      <c r="L661" s="6" t="b">
        <v>0</v>
      </c>
      <c r="M661" s="6" t="b">
        <v>0</v>
      </c>
      <c r="N661" s="6" t="b">
        <v>0</v>
      </c>
      <c r="O661" s="6" t="b">
        <v>0</v>
      </c>
      <c r="P661" s="6" t="b">
        <v>0</v>
      </c>
      <c r="Q661" s="6" t="s">
        <v>3677</v>
      </c>
    </row>
    <row r="662" spans="1:17" x14ac:dyDescent="0.2">
      <c r="A662" s="2">
        <v>1131</v>
      </c>
      <c r="B662" s="6" t="s">
        <v>3678</v>
      </c>
      <c r="C662" s="97" t="s">
        <v>5529</v>
      </c>
      <c r="D662" s="6" t="s">
        <v>3679</v>
      </c>
      <c r="E662" s="6" t="b">
        <v>0</v>
      </c>
      <c r="F662" s="6" t="b">
        <v>1</v>
      </c>
      <c r="G662" s="6" t="b">
        <v>0</v>
      </c>
      <c r="H662" s="6" t="b">
        <v>0</v>
      </c>
      <c r="I662" s="6" t="b">
        <v>0</v>
      </c>
      <c r="J662" s="6" t="b">
        <v>0</v>
      </c>
      <c r="K662" s="6" t="b">
        <v>0</v>
      </c>
      <c r="L662" s="6" t="b">
        <v>0</v>
      </c>
      <c r="M662" s="6" t="b">
        <v>0</v>
      </c>
      <c r="N662" s="6" t="b">
        <v>0</v>
      </c>
      <c r="O662" s="6" t="b">
        <v>0</v>
      </c>
      <c r="P662" s="6" t="b">
        <v>0</v>
      </c>
      <c r="Q662" s="6" t="s">
        <v>3680</v>
      </c>
    </row>
    <row r="663" spans="1:17" x14ac:dyDescent="0.2">
      <c r="A663" s="2">
        <v>1137</v>
      </c>
      <c r="B663" s="6" t="s">
        <v>3700</v>
      </c>
      <c r="C663" s="97" t="s">
        <v>5529</v>
      </c>
      <c r="D663" s="6" t="s">
        <v>3701</v>
      </c>
      <c r="E663" s="6" t="b">
        <v>0</v>
      </c>
      <c r="F663" s="6" t="b">
        <v>0</v>
      </c>
      <c r="G663" s="6" t="b">
        <v>1</v>
      </c>
      <c r="H663" s="6" t="b">
        <v>0</v>
      </c>
      <c r="I663" s="6" t="b">
        <v>0</v>
      </c>
      <c r="J663" s="6" t="b">
        <v>0</v>
      </c>
      <c r="K663" s="6" t="b">
        <v>0</v>
      </c>
      <c r="L663" s="6" t="b">
        <v>0</v>
      </c>
      <c r="M663" s="6" t="b">
        <v>0</v>
      </c>
      <c r="N663" s="6" t="b">
        <v>0</v>
      </c>
      <c r="O663" s="6" t="b">
        <v>0</v>
      </c>
      <c r="P663" s="6" t="b">
        <v>1</v>
      </c>
      <c r="Q663" s="6" t="s">
        <v>3702</v>
      </c>
    </row>
    <row r="664" spans="1:17" x14ac:dyDescent="0.2">
      <c r="A664" s="2">
        <v>1138</v>
      </c>
      <c r="B664" s="6" t="s">
        <v>3703</v>
      </c>
      <c r="C664" s="97" t="s">
        <v>5529</v>
      </c>
      <c r="D664" s="6" t="s">
        <v>3704</v>
      </c>
      <c r="E664" s="6" t="b">
        <v>0</v>
      </c>
      <c r="F664" s="6" t="b">
        <v>0</v>
      </c>
      <c r="G664" s="6" t="b">
        <v>0</v>
      </c>
      <c r="H664" s="6" t="b">
        <v>0</v>
      </c>
      <c r="I664" s="6" t="b">
        <v>0</v>
      </c>
      <c r="J664" s="6" t="b">
        <v>0</v>
      </c>
      <c r="K664" s="6" t="b">
        <v>0</v>
      </c>
      <c r="L664" s="6" t="b">
        <v>0</v>
      </c>
      <c r="M664" s="6" t="b">
        <v>0</v>
      </c>
      <c r="N664" s="6" t="b">
        <v>0</v>
      </c>
      <c r="O664" s="6" t="b">
        <v>0</v>
      </c>
      <c r="P664" s="6" t="b">
        <v>0</v>
      </c>
      <c r="Q664" s="6" t="s">
        <v>3705</v>
      </c>
    </row>
    <row r="665" spans="1:17" x14ac:dyDescent="0.2">
      <c r="A665" s="2">
        <v>1139</v>
      </c>
      <c r="B665" s="6" t="s">
        <v>3707</v>
      </c>
      <c r="C665" s="97" t="s">
        <v>5529</v>
      </c>
      <c r="D665" s="6" t="s">
        <v>3708</v>
      </c>
      <c r="E665" s="6" t="b">
        <v>0</v>
      </c>
      <c r="F665" s="6" t="b">
        <v>0</v>
      </c>
      <c r="G665" s="6" t="b">
        <v>0</v>
      </c>
      <c r="H665" s="6" t="b">
        <v>0</v>
      </c>
      <c r="I665" s="6" t="b">
        <v>0</v>
      </c>
      <c r="J665" s="6" t="b">
        <v>0</v>
      </c>
      <c r="K665" s="6" t="b">
        <v>0</v>
      </c>
      <c r="L665" s="6" t="b">
        <v>0</v>
      </c>
      <c r="M665" s="6" t="b">
        <v>0</v>
      </c>
      <c r="N665" s="6" t="b">
        <v>0</v>
      </c>
      <c r="O665" s="6" t="b">
        <v>0</v>
      </c>
      <c r="P665" s="6" t="b">
        <v>0</v>
      </c>
      <c r="Q665" s="6" t="s">
        <v>3709</v>
      </c>
    </row>
    <row r="666" spans="1:17" x14ac:dyDescent="0.2">
      <c r="A666" s="2">
        <v>1140</v>
      </c>
      <c r="B666" s="6" t="s">
        <v>3710</v>
      </c>
      <c r="C666" s="97" t="s">
        <v>5529</v>
      </c>
      <c r="D666" s="6" t="s">
        <v>3711</v>
      </c>
      <c r="E666" s="6" t="b">
        <v>0</v>
      </c>
      <c r="F666" s="6" t="b">
        <v>0</v>
      </c>
      <c r="G666" s="6" t="b">
        <v>0</v>
      </c>
      <c r="H666" s="6" t="b">
        <v>0</v>
      </c>
      <c r="I666" s="6" t="b">
        <v>0</v>
      </c>
      <c r="J666" s="6" t="b">
        <v>0</v>
      </c>
      <c r="K666" s="6" t="b">
        <v>0</v>
      </c>
      <c r="L666" s="6" t="b">
        <v>0</v>
      </c>
      <c r="M666" s="6" t="b">
        <v>0</v>
      </c>
      <c r="N666" s="6" t="b">
        <v>0</v>
      </c>
      <c r="O666" s="6" t="b">
        <v>0</v>
      </c>
      <c r="P666" s="6" t="b">
        <v>0</v>
      </c>
      <c r="Q666" s="6" t="s">
        <v>3712</v>
      </c>
    </row>
    <row r="667" spans="1:17" x14ac:dyDescent="0.2">
      <c r="A667" s="2">
        <v>1142</v>
      </c>
      <c r="B667" s="6" t="s">
        <v>3716</v>
      </c>
      <c r="C667" s="97" t="s">
        <v>5529</v>
      </c>
      <c r="D667" s="6" t="s">
        <v>3717</v>
      </c>
      <c r="E667" s="6" t="b">
        <v>0</v>
      </c>
      <c r="F667" s="6" t="b">
        <v>0</v>
      </c>
      <c r="G667" s="6" t="b">
        <v>0</v>
      </c>
      <c r="H667" s="6" t="b">
        <v>0</v>
      </c>
      <c r="I667" s="6" t="b">
        <v>0</v>
      </c>
      <c r="J667" s="6" t="b">
        <v>0</v>
      </c>
      <c r="K667" s="6" t="b">
        <v>0</v>
      </c>
      <c r="L667" s="6" t="b">
        <v>0</v>
      </c>
      <c r="M667" s="6" t="b">
        <v>0</v>
      </c>
      <c r="N667" s="6" t="b">
        <v>0</v>
      </c>
      <c r="O667" s="6" t="b">
        <v>0</v>
      </c>
      <c r="P667" s="6" t="b">
        <v>0</v>
      </c>
      <c r="Q667" s="6" t="s">
        <v>3718</v>
      </c>
    </row>
    <row r="668" spans="1:17" x14ac:dyDescent="0.2">
      <c r="A668" s="2">
        <v>1143</v>
      </c>
      <c r="B668" s="6" t="s">
        <v>3719</v>
      </c>
      <c r="C668" s="97" t="s">
        <v>5529</v>
      </c>
      <c r="D668" s="6" t="s">
        <v>3720</v>
      </c>
      <c r="E668" s="6" t="b">
        <v>1</v>
      </c>
      <c r="F668" s="6" t="b">
        <v>0</v>
      </c>
      <c r="G668" s="6" t="b">
        <v>1</v>
      </c>
      <c r="H668" s="6" t="b">
        <v>0</v>
      </c>
      <c r="I668" s="6" t="b">
        <v>0</v>
      </c>
      <c r="J668" s="6" t="b">
        <v>0</v>
      </c>
      <c r="K668" s="6" t="b">
        <v>0</v>
      </c>
      <c r="L668" s="6" t="b">
        <v>0</v>
      </c>
      <c r="M668" s="6" t="b">
        <v>0</v>
      </c>
      <c r="N668" s="6" t="b">
        <v>1</v>
      </c>
      <c r="O668" s="6" t="b">
        <v>0</v>
      </c>
      <c r="P668" s="6" t="b">
        <v>0</v>
      </c>
      <c r="Q668" s="6" t="s">
        <v>3721</v>
      </c>
    </row>
    <row r="669" spans="1:17" x14ac:dyDescent="0.2">
      <c r="A669" s="2">
        <v>1144</v>
      </c>
      <c r="B669" s="6" t="s">
        <v>3722</v>
      </c>
      <c r="C669" s="97" t="s">
        <v>5529</v>
      </c>
      <c r="D669" s="6" t="s">
        <v>3723</v>
      </c>
      <c r="E669" s="6" t="b">
        <v>0</v>
      </c>
      <c r="F669" s="6" t="b">
        <v>0</v>
      </c>
      <c r="G669" s="6" t="b">
        <v>1</v>
      </c>
      <c r="H669" s="6" t="b">
        <v>0</v>
      </c>
      <c r="I669" s="6" t="b">
        <v>0</v>
      </c>
      <c r="J669" s="6" t="b">
        <v>1</v>
      </c>
      <c r="K669" s="6" t="b">
        <v>0</v>
      </c>
      <c r="L669" s="6" t="b">
        <v>0</v>
      </c>
      <c r="M669" s="6" t="b">
        <v>0</v>
      </c>
      <c r="N669" s="6" t="b">
        <v>1</v>
      </c>
      <c r="O669" s="6" t="b">
        <v>0</v>
      </c>
      <c r="P669" s="6" t="b">
        <v>0</v>
      </c>
      <c r="Q669" s="6" t="s">
        <v>3724</v>
      </c>
    </row>
    <row r="670" spans="1:17" x14ac:dyDescent="0.2">
      <c r="A670" s="2">
        <v>1145</v>
      </c>
      <c r="B670" s="6" t="s">
        <v>3725</v>
      </c>
      <c r="C670" s="97" t="s">
        <v>5529</v>
      </c>
      <c r="D670" s="6" t="s">
        <v>3726</v>
      </c>
      <c r="E670" s="6" t="b">
        <v>0</v>
      </c>
      <c r="F670" s="6" t="b">
        <v>1</v>
      </c>
      <c r="G670" s="6" t="b">
        <v>0</v>
      </c>
      <c r="H670" s="6" t="b">
        <v>0</v>
      </c>
      <c r="I670" s="6" t="b">
        <v>0</v>
      </c>
      <c r="J670" s="6" t="b">
        <v>0</v>
      </c>
      <c r="K670" s="6" t="b">
        <v>0</v>
      </c>
      <c r="L670" s="6" t="b">
        <v>0</v>
      </c>
      <c r="M670" s="6" t="b">
        <v>0</v>
      </c>
      <c r="N670" s="6" t="b">
        <v>0</v>
      </c>
      <c r="O670" s="6" t="b">
        <v>0</v>
      </c>
      <c r="P670" s="6" t="b">
        <v>0</v>
      </c>
      <c r="Q670" s="6" t="s">
        <v>3727</v>
      </c>
    </row>
    <row r="671" spans="1:17" x14ac:dyDescent="0.2">
      <c r="A671" s="2">
        <v>1146</v>
      </c>
      <c r="B671" s="6" t="s">
        <v>3728</v>
      </c>
      <c r="C671" s="97" t="s">
        <v>5529</v>
      </c>
      <c r="D671" s="6" t="s">
        <v>3729</v>
      </c>
      <c r="E671" s="6" t="b">
        <v>0</v>
      </c>
      <c r="F671" s="6" t="b">
        <v>0</v>
      </c>
      <c r="G671" s="6" t="b">
        <v>0</v>
      </c>
      <c r="H671" s="6" t="b">
        <v>0</v>
      </c>
      <c r="I671" s="6" t="b">
        <v>0</v>
      </c>
      <c r="J671" s="6" t="b">
        <v>0</v>
      </c>
      <c r="K671" s="6" t="b">
        <v>0</v>
      </c>
      <c r="L671" s="6" t="b">
        <v>0</v>
      </c>
      <c r="M671" s="6" t="b">
        <v>0</v>
      </c>
      <c r="N671" s="6" t="b">
        <v>0</v>
      </c>
      <c r="O671" s="6" t="b">
        <v>0</v>
      </c>
      <c r="P671" s="6" t="b">
        <v>0</v>
      </c>
      <c r="Q671" s="6" t="s">
        <v>3730</v>
      </c>
    </row>
    <row r="672" spans="1:17" x14ac:dyDescent="0.2">
      <c r="A672" s="2">
        <v>1147</v>
      </c>
      <c r="B672" s="6" t="s">
        <v>3731</v>
      </c>
      <c r="C672" s="97" t="s">
        <v>5529</v>
      </c>
      <c r="D672" s="6" t="s">
        <v>3732</v>
      </c>
      <c r="E672" s="6" t="b">
        <v>0</v>
      </c>
      <c r="F672" s="6" t="b">
        <v>0</v>
      </c>
      <c r="G672" s="6" t="b">
        <v>0</v>
      </c>
      <c r="H672" s="6" t="b">
        <v>0</v>
      </c>
      <c r="I672" s="6" t="b">
        <v>0</v>
      </c>
      <c r="J672" s="6" t="b">
        <v>0</v>
      </c>
      <c r="K672" s="6" t="b">
        <v>0</v>
      </c>
      <c r="L672" s="6" t="b">
        <v>0</v>
      </c>
      <c r="M672" s="6" t="b">
        <v>0</v>
      </c>
      <c r="N672" s="6" t="b">
        <v>0</v>
      </c>
      <c r="O672" s="6" t="b">
        <v>0</v>
      </c>
      <c r="P672" s="6" t="b">
        <v>0</v>
      </c>
      <c r="Q672" s="6" t="s">
        <v>3733</v>
      </c>
    </row>
    <row r="673" spans="1:17" x14ac:dyDescent="0.2">
      <c r="A673" s="2">
        <v>1149</v>
      </c>
      <c r="B673" s="6" t="s">
        <v>3739</v>
      </c>
      <c r="C673" s="97" t="s">
        <v>5529</v>
      </c>
      <c r="D673" s="6" t="s">
        <v>60</v>
      </c>
      <c r="E673" s="6" t="b">
        <v>0</v>
      </c>
      <c r="F673" s="6" t="b">
        <v>1</v>
      </c>
      <c r="G673" s="6" t="b">
        <v>1</v>
      </c>
      <c r="H673" s="6" t="b">
        <v>1</v>
      </c>
      <c r="I673" s="6" t="b">
        <v>0</v>
      </c>
      <c r="J673" s="6" t="b">
        <v>0</v>
      </c>
      <c r="K673" s="6" t="b">
        <v>0</v>
      </c>
      <c r="L673" s="6" t="b">
        <v>0</v>
      </c>
      <c r="M673" s="6" t="b">
        <v>1</v>
      </c>
      <c r="N673" s="6" t="b">
        <v>1</v>
      </c>
      <c r="O673" s="6" t="b">
        <v>0</v>
      </c>
      <c r="P673" s="6" t="b">
        <v>0</v>
      </c>
      <c r="Q673" s="6" t="s">
        <v>3740</v>
      </c>
    </row>
    <row r="674" spans="1:17" x14ac:dyDescent="0.2">
      <c r="A674" s="2">
        <v>1152</v>
      </c>
      <c r="B674" s="6" t="s">
        <v>3748</v>
      </c>
      <c r="C674" s="97" t="s">
        <v>5529</v>
      </c>
      <c r="D674" s="6" t="s">
        <v>3749</v>
      </c>
      <c r="E674" s="6" t="b">
        <v>0</v>
      </c>
      <c r="F674" s="6" t="b">
        <v>0</v>
      </c>
      <c r="G674" s="6" t="b">
        <v>0</v>
      </c>
      <c r="H674" s="6" t="b">
        <v>0</v>
      </c>
      <c r="I674" s="6" t="b">
        <v>0</v>
      </c>
      <c r="J674" s="6" t="b">
        <v>0</v>
      </c>
      <c r="K674" s="6" t="b">
        <v>0</v>
      </c>
      <c r="L674" s="6" t="b">
        <v>0</v>
      </c>
      <c r="M674" s="6" t="b">
        <v>0</v>
      </c>
      <c r="N674" s="6" t="b">
        <v>0</v>
      </c>
      <c r="O674" s="6" t="b">
        <v>0</v>
      </c>
      <c r="P674" s="6" t="b">
        <v>0</v>
      </c>
      <c r="Q674" s="6" t="s">
        <v>3750</v>
      </c>
    </row>
    <row r="675" spans="1:17" x14ac:dyDescent="0.2">
      <c r="A675" s="2">
        <v>1153</v>
      </c>
      <c r="B675" s="6" t="s">
        <v>3751</v>
      </c>
      <c r="C675" s="97" t="s">
        <v>5529</v>
      </c>
      <c r="D675" s="6" t="s">
        <v>3752</v>
      </c>
      <c r="E675" s="6" t="b">
        <v>0</v>
      </c>
      <c r="F675" s="6" t="b">
        <v>0</v>
      </c>
      <c r="G675" s="6" t="b">
        <v>0</v>
      </c>
      <c r="H675" s="6" t="b">
        <v>0</v>
      </c>
      <c r="I675" s="6" t="b">
        <v>0</v>
      </c>
      <c r="J675" s="6" t="b">
        <v>0</v>
      </c>
      <c r="K675" s="6" t="b">
        <v>0</v>
      </c>
      <c r="L675" s="6" t="b">
        <v>0</v>
      </c>
      <c r="M675" s="6" t="b">
        <v>0</v>
      </c>
      <c r="N675" s="6" t="b">
        <v>0</v>
      </c>
      <c r="O675" s="6" t="b">
        <v>0</v>
      </c>
      <c r="P675" s="6" t="b">
        <v>0</v>
      </c>
      <c r="Q675" s="6" t="s">
        <v>3753</v>
      </c>
    </row>
    <row r="676" spans="1:17" x14ac:dyDescent="0.2">
      <c r="A676" s="2">
        <v>1154</v>
      </c>
      <c r="B676" s="6" t="s">
        <v>3754</v>
      </c>
      <c r="C676" s="97" t="s">
        <v>5529</v>
      </c>
      <c r="D676" s="6" t="s">
        <v>3755</v>
      </c>
      <c r="E676" s="6" t="b">
        <v>0</v>
      </c>
      <c r="F676" s="6" t="b">
        <v>0</v>
      </c>
      <c r="G676" s="6" t="b">
        <v>1</v>
      </c>
      <c r="H676" s="6" t="b">
        <v>0</v>
      </c>
      <c r="I676" s="6" t="b">
        <v>0</v>
      </c>
      <c r="J676" s="6" t="b">
        <v>0</v>
      </c>
      <c r="K676" s="6" t="b">
        <v>0</v>
      </c>
      <c r="L676" s="6" t="b">
        <v>0</v>
      </c>
      <c r="M676" s="6" t="b">
        <v>0</v>
      </c>
      <c r="N676" s="6" t="b">
        <v>0</v>
      </c>
      <c r="O676" s="6" t="b">
        <v>0</v>
      </c>
      <c r="P676" s="6" t="b">
        <v>0</v>
      </c>
      <c r="Q676" s="6" t="s">
        <v>3756</v>
      </c>
    </row>
    <row r="677" spans="1:17" x14ac:dyDescent="0.2">
      <c r="A677" s="2">
        <v>1156</v>
      </c>
      <c r="B677" s="6" t="s">
        <v>3762</v>
      </c>
      <c r="C677" s="97" t="s">
        <v>5529</v>
      </c>
      <c r="D677" s="6" t="s">
        <v>3763</v>
      </c>
      <c r="E677" s="6" t="b">
        <v>0</v>
      </c>
      <c r="F677" s="6" t="b">
        <v>0</v>
      </c>
      <c r="G677" s="6" t="b">
        <v>0</v>
      </c>
      <c r="H677" s="6" t="b">
        <v>0</v>
      </c>
      <c r="I677" s="6" t="b">
        <v>0</v>
      </c>
      <c r="J677" s="6" t="b">
        <v>1</v>
      </c>
      <c r="K677" s="6" t="b">
        <v>0</v>
      </c>
      <c r="L677" s="6" t="b">
        <v>0</v>
      </c>
      <c r="M677" s="6" t="b">
        <v>0</v>
      </c>
      <c r="N677" s="6" t="b">
        <v>0</v>
      </c>
      <c r="O677" s="6" t="b">
        <v>0</v>
      </c>
      <c r="P677" s="6" t="b">
        <v>0</v>
      </c>
      <c r="Q677" s="6" t="s">
        <v>3764</v>
      </c>
    </row>
    <row r="678" spans="1:17" x14ac:dyDescent="0.2">
      <c r="A678" s="2">
        <v>1158</v>
      </c>
      <c r="B678" s="6" t="s">
        <v>3769</v>
      </c>
      <c r="C678" s="97" t="s">
        <v>5529</v>
      </c>
      <c r="D678" s="6" t="s">
        <v>3770</v>
      </c>
      <c r="E678" s="6" t="b">
        <v>0</v>
      </c>
      <c r="F678" s="6" t="b">
        <v>0</v>
      </c>
      <c r="G678" s="6" t="b">
        <v>0</v>
      </c>
      <c r="H678" s="6" t="b">
        <v>0</v>
      </c>
      <c r="I678" s="6" t="b">
        <v>0</v>
      </c>
      <c r="J678" s="6" t="b">
        <v>0</v>
      </c>
      <c r="K678" s="6" t="b">
        <v>0</v>
      </c>
      <c r="L678" s="6" t="b">
        <v>0</v>
      </c>
      <c r="M678" s="6" t="b">
        <v>0</v>
      </c>
      <c r="N678" s="6" t="b">
        <v>0</v>
      </c>
      <c r="O678" s="6" t="b">
        <v>0</v>
      </c>
      <c r="P678" s="6" t="b">
        <v>0</v>
      </c>
      <c r="Q678" s="6" t="s">
        <v>3771</v>
      </c>
    </row>
    <row r="679" spans="1:17" x14ac:dyDescent="0.2">
      <c r="A679" s="2">
        <v>1160</v>
      </c>
      <c r="B679" s="6" t="s">
        <v>3772</v>
      </c>
      <c r="C679" s="97" t="s">
        <v>5529</v>
      </c>
      <c r="D679" s="6" t="s">
        <v>3773</v>
      </c>
      <c r="E679" s="6" t="b">
        <v>0</v>
      </c>
      <c r="F679" s="6" t="b">
        <v>0</v>
      </c>
      <c r="G679" s="6" t="b">
        <v>0</v>
      </c>
      <c r="H679" s="6" t="b">
        <v>0</v>
      </c>
      <c r="I679" s="6" t="b">
        <v>0</v>
      </c>
      <c r="J679" s="6" t="b">
        <v>0</v>
      </c>
      <c r="K679" s="6" t="b">
        <v>0</v>
      </c>
      <c r="L679" s="6" t="b">
        <v>0</v>
      </c>
      <c r="M679" s="6" t="b">
        <v>0</v>
      </c>
      <c r="N679" s="6" t="b">
        <v>0</v>
      </c>
      <c r="O679" s="6" t="b">
        <v>0</v>
      </c>
      <c r="P679" s="6" t="b">
        <v>0</v>
      </c>
      <c r="Q679" s="6" t="s">
        <v>3774</v>
      </c>
    </row>
    <row r="680" spans="1:17" x14ac:dyDescent="0.2">
      <c r="A680" s="2">
        <v>1162</v>
      </c>
      <c r="B680" s="6" t="s">
        <v>3776</v>
      </c>
      <c r="C680" s="97" t="s">
        <v>5529</v>
      </c>
      <c r="D680" s="6" t="s">
        <v>3777</v>
      </c>
      <c r="E680" s="6" t="b">
        <v>0</v>
      </c>
      <c r="F680" s="6" t="b">
        <v>0</v>
      </c>
      <c r="G680" s="6" t="b">
        <v>0</v>
      </c>
      <c r="H680" s="6" t="b">
        <v>0</v>
      </c>
      <c r="I680" s="6" t="b">
        <v>0</v>
      </c>
      <c r="J680" s="6" t="b">
        <v>0</v>
      </c>
      <c r="K680" s="6" t="b">
        <v>0</v>
      </c>
      <c r="L680" s="6" t="b">
        <v>0</v>
      </c>
      <c r="M680" s="6" t="b">
        <v>0</v>
      </c>
      <c r="N680" s="6" t="b">
        <v>0</v>
      </c>
      <c r="O680" s="6" t="b">
        <v>0</v>
      </c>
      <c r="P680" s="6" t="b">
        <v>0</v>
      </c>
      <c r="Q680" s="6" t="s">
        <v>1830</v>
      </c>
    </row>
    <row r="681" spans="1:17" x14ac:dyDescent="0.2">
      <c r="A681" s="2">
        <v>1163</v>
      </c>
      <c r="B681" s="6" t="s">
        <v>3778</v>
      </c>
      <c r="C681" s="97" t="s">
        <v>5529</v>
      </c>
      <c r="D681" s="6" t="s">
        <v>3779</v>
      </c>
      <c r="E681" s="6" t="b">
        <v>0</v>
      </c>
      <c r="F681" s="6" t="b">
        <v>0</v>
      </c>
      <c r="G681" s="6" t="b">
        <v>0</v>
      </c>
      <c r="H681" s="6" t="b">
        <v>0</v>
      </c>
      <c r="I681" s="6" t="b">
        <v>0</v>
      </c>
      <c r="J681" s="6" t="b">
        <v>0</v>
      </c>
      <c r="K681" s="6" t="b">
        <v>0</v>
      </c>
      <c r="L681" s="6" t="b">
        <v>0</v>
      </c>
      <c r="M681" s="6" t="b">
        <v>0</v>
      </c>
      <c r="N681" s="6" t="b">
        <v>0</v>
      </c>
      <c r="O681" s="6" t="b">
        <v>1</v>
      </c>
      <c r="P681" s="6" t="b">
        <v>0</v>
      </c>
      <c r="Q681" s="6" t="s">
        <v>3780</v>
      </c>
    </row>
    <row r="682" spans="1:17" x14ac:dyDescent="0.2">
      <c r="A682" s="2">
        <v>1164</v>
      </c>
      <c r="B682" s="6" t="s">
        <v>3781</v>
      </c>
      <c r="C682" s="97" t="s">
        <v>5529</v>
      </c>
      <c r="D682" s="6" t="s">
        <v>1355</v>
      </c>
      <c r="E682" s="6" t="b">
        <v>0</v>
      </c>
      <c r="F682" s="6" t="b">
        <v>0</v>
      </c>
      <c r="G682" s="6" t="b">
        <v>0</v>
      </c>
      <c r="H682" s="6" t="b">
        <v>0</v>
      </c>
      <c r="I682" s="6" t="b">
        <v>0</v>
      </c>
      <c r="J682" s="6" t="b">
        <v>0</v>
      </c>
      <c r="K682" s="6" t="b">
        <v>0</v>
      </c>
      <c r="L682" s="6" t="b">
        <v>0</v>
      </c>
      <c r="M682" s="6" t="b">
        <v>0</v>
      </c>
      <c r="N682" s="6" t="b">
        <v>0</v>
      </c>
      <c r="O682" s="6" t="b">
        <v>0</v>
      </c>
      <c r="P682" s="6" t="b">
        <v>0</v>
      </c>
      <c r="Q682" s="6" t="s">
        <v>3782</v>
      </c>
    </row>
    <row r="683" spans="1:17" x14ac:dyDescent="0.2">
      <c r="A683" s="2">
        <v>1165</v>
      </c>
      <c r="B683" s="6" t="s">
        <v>3783</v>
      </c>
      <c r="C683" s="97" t="s">
        <v>5529</v>
      </c>
      <c r="D683" s="6" t="s">
        <v>3784</v>
      </c>
      <c r="E683" s="6" t="b">
        <v>0</v>
      </c>
      <c r="F683" s="6" t="b">
        <v>1</v>
      </c>
      <c r="G683" s="6" t="b">
        <v>0</v>
      </c>
      <c r="H683" s="6" t="b">
        <v>0</v>
      </c>
      <c r="I683" s="6" t="b">
        <v>0</v>
      </c>
      <c r="J683" s="6" t="b">
        <v>0</v>
      </c>
      <c r="K683" s="6" t="b">
        <v>0</v>
      </c>
      <c r="L683" s="6" t="b">
        <v>0</v>
      </c>
      <c r="M683" s="6" t="b">
        <v>0</v>
      </c>
      <c r="N683" s="6" t="b">
        <v>0</v>
      </c>
      <c r="O683" s="6" t="b">
        <v>0</v>
      </c>
      <c r="P683" s="6" t="b">
        <v>0</v>
      </c>
      <c r="Q683" s="6" t="s">
        <v>3785</v>
      </c>
    </row>
    <row r="684" spans="1:17" x14ac:dyDescent="0.2">
      <c r="A684" s="2">
        <v>1167</v>
      </c>
      <c r="B684" s="6" t="s">
        <v>3791</v>
      </c>
      <c r="C684" s="97" t="s">
        <v>5529</v>
      </c>
      <c r="D684" s="6" t="s">
        <v>3792</v>
      </c>
      <c r="E684" s="6" t="b">
        <v>0</v>
      </c>
      <c r="F684" s="6" t="b">
        <v>0</v>
      </c>
      <c r="G684" s="6" t="b">
        <v>0</v>
      </c>
      <c r="H684" s="6" t="b">
        <v>0</v>
      </c>
      <c r="I684" s="6" t="b">
        <v>0</v>
      </c>
      <c r="J684" s="6" t="b">
        <v>0</v>
      </c>
      <c r="K684" s="6" t="b">
        <v>0</v>
      </c>
      <c r="L684" s="6" t="b">
        <v>0</v>
      </c>
      <c r="M684" s="6" t="b">
        <v>0</v>
      </c>
      <c r="N684" s="6" t="b">
        <v>0</v>
      </c>
      <c r="O684" s="6" t="b">
        <v>0</v>
      </c>
      <c r="P684" s="6" t="b">
        <v>0</v>
      </c>
      <c r="Q684" s="6" t="s">
        <v>3793</v>
      </c>
    </row>
    <row r="685" spans="1:17" x14ac:dyDescent="0.2">
      <c r="A685" s="2">
        <v>1168</v>
      </c>
      <c r="B685" s="6" t="s">
        <v>3794</v>
      </c>
      <c r="C685" s="97" t="s">
        <v>5529</v>
      </c>
      <c r="D685" s="6" t="s">
        <v>3795</v>
      </c>
      <c r="E685" s="6" t="b">
        <v>0</v>
      </c>
      <c r="F685" s="6" t="b">
        <v>0</v>
      </c>
      <c r="G685" s="6" t="b">
        <v>0</v>
      </c>
      <c r="H685" s="6" t="b">
        <v>0</v>
      </c>
      <c r="I685" s="6" t="b">
        <v>0</v>
      </c>
      <c r="J685" s="6" t="b">
        <v>0</v>
      </c>
      <c r="K685" s="6" t="b">
        <v>0</v>
      </c>
      <c r="L685" s="6" t="b">
        <v>0</v>
      </c>
      <c r="M685" s="6" t="b">
        <v>0</v>
      </c>
      <c r="N685" s="6" t="b">
        <v>0</v>
      </c>
      <c r="O685" s="6" t="b">
        <v>0</v>
      </c>
      <c r="P685" s="6" t="b">
        <v>0</v>
      </c>
      <c r="Q685" s="6" t="s">
        <v>3796</v>
      </c>
    </row>
    <row r="686" spans="1:17" x14ac:dyDescent="0.2">
      <c r="A686" s="2">
        <v>1169</v>
      </c>
      <c r="B686" s="6" t="s">
        <v>3797</v>
      </c>
      <c r="C686" s="97" t="s">
        <v>5529</v>
      </c>
      <c r="D686" s="6" t="s">
        <v>3798</v>
      </c>
      <c r="E686" s="6" t="b">
        <v>0</v>
      </c>
      <c r="F686" s="6" t="b">
        <v>0</v>
      </c>
      <c r="G686" s="6" t="b">
        <v>0</v>
      </c>
      <c r="H686" s="6" t="b">
        <v>0</v>
      </c>
      <c r="I686" s="6" t="b">
        <v>0</v>
      </c>
      <c r="J686" s="6" t="b">
        <v>0</v>
      </c>
      <c r="K686" s="6" t="b">
        <v>0</v>
      </c>
      <c r="L686" s="6" t="b">
        <v>0</v>
      </c>
      <c r="M686" s="6" t="b">
        <v>0</v>
      </c>
      <c r="N686" s="6" t="b">
        <v>0</v>
      </c>
      <c r="O686" s="6" t="b">
        <v>0</v>
      </c>
      <c r="P686" s="6" t="b">
        <v>0</v>
      </c>
      <c r="Q686" s="6" t="s">
        <v>3799</v>
      </c>
    </row>
    <row r="687" spans="1:17" x14ac:dyDescent="0.2">
      <c r="A687" s="2">
        <v>1171</v>
      </c>
      <c r="B687" s="6" t="s">
        <v>3803</v>
      </c>
      <c r="C687" s="97" t="s">
        <v>5529</v>
      </c>
      <c r="D687" s="6" t="s">
        <v>3804</v>
      </c>
      <c r="E687" s="6" t="b">
        <v>0</v>
      </c>
      <c r="F687" s="6" t="b">
        <v>0</v>
      </c>
      <c r="G687" s="6" t="b">
        <v>1</v>
      </c>
      <c r="H687" s="6" t="b">
        <v>1</v>
      </c>
      <c r="I687" s="6" t="b">
        <v>0</v>
      </c>
      <c r="J687" s="6" t="b">
        <v>0</v>
      </c>
      <c r="K687" s="6" t="b">
        <v>0</v>
      </c>
      <c r="L687" s="6" t="b">
        <v>0</v>
      </c>
      <c r="M687" s="6" t="b">
        <v>0</v>
      </c>
      <c r="N687" s="6" t="b">
        <v>0</v>
      </c>
      <c r="O687" s="6" t="b">
        <v>0</v>
      </c>
      <c r="P687" s="6" t="b">
        <v>1</v>
      </c>
      <c r="Q687" s="6" t="s">
        <v>3805</v>
      </c>
    </row>
    <row r="688" spans="1:17" x14ac:dyDescent="0.2">
      <c r="A688" s="2">
        <v>1172</v>
      </c>
      <c r="B688" s="6" t="s">
        <v>3806</v>
      </c>
      <c r="C688" s="97" t="s">
        <v>5529</v>
      </c>
      <c r="D688" s="6" t="s">
        <v>3807</v>
      </c>
      <c r="E688" s="6" t="b">
        <v>0</v>
      </c>
      <c r="F688" s="6" t="b">
        <v>0</v>
      </c>
      <c r="G688" s="6" t="b">
        <v>1</v>
      </c>
      <c r="H688" s="6" t="b">
        <v>0</v>
      </c>
      <c r="I688" s="6" t="b">
        <v>1</v>
      </c>
      <c r="J688" s="6" t="b">
        <v>0</v>
      </c>
      <c r="K688" s="6" t="b">
        <v>0</v>
      </c>
      <c r="L688" s="6" t="b">
        <v>0</v>
      </c>
      <c r="M688" s="6" t="b">
        <v>0</v>
      </c>
      <c r="N688" s="6" t="b">
        <v>0</v>
      </c>
      <c r="O688" s="6" t="b">
        <v>0</v>
      </c>
      <c r="P688" s="6" t="b">
        <v>0</v>
      </c>
      <c r="Q688" s="6" t="s">
        <v>3808</v>
      </c>
    </row>
    <row r="689" spans="1:17" x14ac:dyDescent="0.2">
      <c r="A689" s="2">
        <v>1173</v>
      </c>
      <c r="B689" s="6" t="s">
        <v>3809</v>
      </c>
      <c r="C689" s="97" t="s">
        <v>5529</v>
      </c>
      <c r="D689" s="6" t="s">
        <v>3810</v>
      </c>
      <c r="E689" s="6" t="b">
        <v>0</v>
      </c>
      <c r="F689" s="6" t="b">
        <v>0</v>
      </c>
      <c r="G689" s="6" t="b">
        <v>0</v>
      </c>
      <c r="H689" s="6" t="b">
        <v>0</v>
      </c>
      <c r="I689" s="6" t="b">
        <v>0</v>
      </c>
      <c r="J689" s="6" t="b">
        <v>0</v>
      </c>
      <c r="K689" s="6" t="b">
        <v>0</v>
      </c>
      <c r="L689" s="6" t="b">
        <v>0</v>
      </c>
      <c r="M689" s="6" t="b">
        <v>0</v>
      </c>
      <c r="N689" s="6" t="b">
        <v>0</v>
      </c>
      <c r="O689" s="6" t="b">
        <v>0</v>
      </c>
      <c r="P689" s="6" t="b">
        <v>0</v>
      </c>
      <c r="Q689" s="6" t="s">
        <v>3811</v>
      </c>
    </row>
    <row r="690" spans="1:17" x14ac:dyDescent="0.2">
      <c r="A690" s="2">
        <v>1175</v>
      </c>
      <c r="B690" s="6" t="s">
        <v>3817</v>
      </c>
      <c r="C690" s="97" t="s">
        <v>5529</v>
      </c>
      <c r="D690" s="6" t="s">
        <v>3818</v>
      </c>
      <c r="E690" s="6" t="b">
        <v>0</v>
      </c>
      <c r="F690" s="6" t="b">
        <v>0</v>
      </c>
      <c r="G690" s="6" t="b">
        <v>0</v>
      </c>
      <c r="H690" s="6" t="b">
        <v>0</v>
      </c>
      <c r="I690" s="6" t="b">
        <v>0</v>
      </c>
      <c r="J690" s="6" t="b">
        <v>0</v>
      </c>
      <c r="K690" s="6" t="b">
        <v>0</v>
      </c>
      <c r="L690" s="6" t="b">
        <v>0</v>
      </c>
      <c r="M690" s="6" t="b">
        <v>0</v>
      </c>
      <c r="N690" s="6" t="b">
        <v>0</v>
      </c>
      <c r="O690" s="6" t="b">
        <v>0</v>
      </c>
      <c r="P690" s="6" t="b">
        <v>0</v>
      </c>
      <c r="Q690" s="6" t="s">
        <v>3819</v>
      </c>
    </row>
    <row r="691" spans="1:17" x14ac:dyDescent="0.2">
      <c r="A691" s="2">
        <v>1176</v>
      </c>
      <c r="B691" s="6" t="s">
        <v>3820</v>
      </c>
      <c r="C691" s="97" t="s">
        <v>5529</v>
      </c>
      <c r="D691" s="6" t="s">
        <v>3821</v>
      </c>
      <c r="E691" s="6" t="b">
        <v>0</v>
      </c>
      <c r="F691" s="6" t="b">
        <v>0</v>
      </c>
      <c r="G691" s="6" t="b">
        <v>0</v>
      </c>
      <c r="H691" s="6" t="b">
        <v>0</v>
      </c>
      <c r="I691" s="6" t="b">
        <v>0</v>
      </c>
      <c r="J691" s="6" t="b">
        <v>0</v>
      </c>
      <c r="K691" s="6" t="b">
        <v>0</v>
      </c>
      <c r="L691" s="6" t="b">
        <v>0</v>
      </c>
      <c r="M691" s="6" t="b">
        <v>0</v>
      </c>
      <c r="N691" s="6" t="b">
        <v>0</v>
      </c>
      <c r="O691" s="6" t="b">
        <v>0</v>
      </c>
      <c r="P691" s="6" t="b">
        <v>0</v>
      </c>
      <c r="Q691" s="6" t="s">
        <v>3822</v>
      </c>
    </row>
    <row r="692" spans="1:17" x14ac:dyDescent="0.2">
      <c r="A692" s="2">
        <v>1177</v>
      </c>
      <c r="B692" s="6" t="s">
        <v>3823</v>
      </c>
      <c r="C692" s="97" t="s">
        <v>5529</v>
      </c>
      <c r="D692" s="6" t="s">
        <v>3824</v>
      </c>
      <c r="E692" s="6" t="b">
        <v>0</v>
      </c>
      <c r="F692" s="6" t="b">
        <v>0</v>
      </c>
      <c r="G692" s="6" t="b">
        <v>0</v>
      </c>
      <c r="H692" s="6" t="b">
        <v>0</v>
      </c>
      <c r="I692" s="6" t="b">
        <v>0</v>
      </c>
      <c r="J692" s="6" t="b">
        <v>0</v>
      </c>
      <c r="K692" s="6" t="b">
        <v>0</v>
      </c>
      <c r="L692" s="6" t="b">
        <v>0</v>
      </c>
      <c r="M692" s="6" t="b">
        <v>0</v>
      </c>
      <c r="N692" s="6" t="b">
        <v>0</v>
      </c>
      <c r="O692" s="6" t="b">
        <v>0</v>
      </c>
      <c r="P692" s="6" t="b">
        <v>0</v>
      </c>
      <c r="Q692" s="6" t="s">
        <v>3825</v>
      </c>
    </row>
    <row r="693" spans="1:17" x14ac:dyDescent="0.2">
      <c r="A693" s="2">
        <v>1178</v>
      </c>
      <c r="B693" s="6" t="s">
        <v>3826</v>
      </c>
      <c r="C693" s="97" t="s">
        <v>5529</v>
      </c>
      <c r="D693" s="6" t="s">
        <v>3827</v>
      </c>
      <c r="E693" s="6" t="b">
        <v>0</v>
      </c>
      <c r="F693" s="6" t="b">
        <v>0</v>
      </c>
      <c r="G693" s="6" t="b">
        <v>0</v>
      </c>
      <c r="H693" s="6" t="b">
        <v>0</v>
      </c>
      <c r="I693" s="6" t="b">
        <v>0</v>
      </c>
      <c r="J693" s="6" t="b">
        <v>0</v>
      </c>
      <c r="K693" s="6" t="b">
        <v>0</v>
      </c>
      <c r="L693" s="6" t="b">
        <v>0</v>
      </c>
      <c r="M693" s="6" t="b">
        <v>0</v>
      </c>
      <c r="N693" s="6" t="b">
        <v>0</v>
      </c>
      <c r="O693" s="6" t="b">
        <v>0</v>
      </c>
      <c r="P693" s="6" t="b">
        <v>0</v>
      </c>
      <c r="Q693" s="6" t="s">
        <v>3828</v>
      </c>
    </row>
    <row r="694" spans="1:17" x14ac:dyDescent="0.2">
      <c r="A694" s="2">
        <v>1179</v>
      </c>
      <c r="B694" s="6" t="s">
        <v>3829</v>
      </c>
      <c r="C694" s="97" t="s">
        <v>5529</v>
      </c>
      <c r="D694" s="6" t="s">
        <v>3830</v>
      </c>
      <c r="E694" s="6" t="b">
        <v>1</v>
      </c>
      <c r="F694" s="6" t="b">
        <v>0</v>
      </c>
      <c r="G694" s="6" t="b">
        <v>1</v>
      </c>
      <c r="H694" s="6" t="b">
        <v>0</v>
      </c>
      <c r="I694" s="6" t="b">
        <v>0</v>
      </c>
      <c r="J694" s="6" t="b">
        <v>0</v>
      </c>
      <c r="K694" s="6" t="b">
        <v>0</v>
      </c>
      <c r="L694" s="6" t="b">
        <v>0</v>
      </c>
      <c r="M694" s="6" t="b">
        <v>0</v>
      </c>
      <c r="N694" s="6" t="b">
        <v>0</v>
      </c>
      <c r="O694" s="6" t="b">
        <v>0</v>
      </c>
      <c r="P694" s="6" t="b">
        <v>0</v>
      </c>
      <c r="Q694" s="6" t="s">
        <v>3831</v>
      </c>
    </row>
    <row r="695" spans="1:17" x14ac:dyDescent="0.2">
      <c r="A695" s="2">
        <v>1180</v>
      </c>
      <c r="B695" s="6" t="s">
        <v>3832</v>
      </c>
      <c r="C695" s="97" t="s">
        <v>5529</v>
      </c>
      <c r="D695" s="6" t="s">
        <v>3833</v>
      </c>
      <c r="E695" s="6" t="b">
        <v>0</v>
      </c>
      <c r="F695" s="6" t="b">
        <v>0</v>
      </c>
      <c r="G695" s="6" t="b">
        <v>0</v>
      </c>
      <c r="H695" s="6" t="b">
        <v>0</v>
      </c>
      <c r="I695" s="6" t="b">
        <v>0</v>
      </c>
      <c r="J695" s="6" t="b">
        <v>0</v>
      </c>
      <c r="K695" s="6" t="b">
        <v>0</v>
      </c>
      <c r="L695" s="6" t="b">
        <v>0</v>
      </c>
      <c r="M695" s="6" t="b">
        <v>1</v>
      </c>
      <c r="N695" s="6" t="b">
        <v>0</v>
      </c>
      <c r="O695" s="6" t="b">
        <v>0</v>
      </c>
      <c r="P695" s="6" t="b">
        <v>1</v>
      </c>
      <c r="Q695" s="6" t="s">
        <v>3834</v>
      </c>
    </row>
    <row r="696" spans="1:17" x14ac:dyDescent="0.2">
      <c r="A696" s="2">
        <v>1181</v>
      </c>
      <c r="B696" s="6" t="s">
        <v>3837</v>
      </c>
      <c r="C696" s="97" t="s">
        <v>5529</v>
      </c>
      <c r="D696" s="6" t="s">
        <v>3838</v>
      </c>
      <c r="E696" s="6" t="b">
        <v>0</v>
      </c>
      <c r="F696" s="6" t="b">
        <v>0</v>
      </c>
      <c r="G696" s="6" t="b">
        <v>0</v>
      </c>
      <c r="H696" s="6" t="b">
        <v>0</v>
      </c>
      <c r="I696" s="6" t="b">
        <v>0</v>
      </c>
      <c r="J696" s="6" t="b">
        <v>0</v>
      </c>
      <c r="K696" s="6" t="b">
        <v>0</v>
      </c>
      <c r="L696" s="6" t="b">
        <v>0</v>
      </c>
      <c r="M696" s="6" t="b">
        <v>0</v>
      </c>
      <c r="N696" s="6" t="b">
        <v>0</v>
      </c>
      <c r="O696" s="6" t="b">
        <v>0</v>
      </c>
      <c r="P696" s="6" t="b">
        <v>0</v>
      </c>
      <c r="Q696" s="6" t="s">
        <v>3839</v>
      </c>
    </row>
    <row r="697" spans="1:17" x14ac:dyDescent="0.2">
      <c r="A697" s="2">
        <v>1182</v>
      </c>
      <c r="B697" s="6" t="s">
        <v>3840</v>
      </c>
      <c r="C697" s="97" t="s">
        <v>5529</v>
      </c>
      <c r="D697" s="6" t="s">
        <v>3841</v>
      </c>
      <c r="E697" s="6" t="b">
        <v>0</v>
      </c>
      <c r="F697" s="6" t="b">
        <v>0</v>
      </c>
      <c r="G697" s="6" t="b">
        <v>1</v>
      </c>
      <c r="H697" s="6" t="b">
        <v>0</v>
      </c>
      <c r="I697" s="6" t="b">
        <v>0</v>
      </c>
      <c r="J697" s="6" t="b">
        <v>0</v>
      </c>
      <c r="K697" s="6" t="b">
        <v>0</v>
      </c>
      <c r="L697" s="6" t="b">
        <v>0</v>
      </c>
      <c r="M697" s="6" t="b">
        <v>0</v>
      </c>
      <c r="N697" s="6" t="b">
        <v>0</v>
      </c>
      <c r="O697" s="6" t="b">
        <v>0</v>
      </c>
      <c r="P697" s="6" t="b">
        <v>0</v>
      </c>
      <c r="Q697" s="6" t="s">
        <v>3842</v>
      </c>
    </row>
    <row r="698" spans="1:17" x14ac:dyDescent="0.2">
      <c r="A698" s="2">
        <v>1183</v>
      </c>
      <c r="B698" s="6" t="s">
        <v>3843</v>
      </c>
      <c r="C698" s="97" t="s">
        <v>5529</v>
      </c>
      <c r="D698" s="6" t="s">
        <v>3844</v>
      </c>
      <c r="E698" s="6" t="b">
        <v>0</v>
      </c>
      <c r="F698" s="6" t="b">
        <v>0</v>
      </c>
      <c r="G698" s="6" t="b">
        <v>1</v>
      </c>
      <c r="H698" s="6" t="b">
        <v>0</v>
      </c>
      <c r="I698" s="6" t="b">
        <v>0</v>
      </c>
      <c r="J698" s="6" t="b">
        <v>0</v>
      </c>
      <c r="K698" s="6" t="b">
        <v>0</v>
      </c>
      <c r="L698" s="6" t="b">
        <v>0</v>
      </c>
      <c r="M698" s="6" t="b">
        <v>0</v>
      </c>
      <c r="N698" s="6" t="b">
        <v>0</v>
      </c>
      <c r="O698" s="6" t="b">
        <v>0</v>
      </c>
      <c r="P698" s="6" t="b">
        <v>0</v>
      </c>
      <c r="Q698" s="6" t="s">
        <v>3845</v>
      </c>
    </row>
    <row r="699" spans="1:17" x14ac:dyDescent="0.2">
      <c r="A699" s="2">
        <v>1185</v>
      </c>
      <c r="B699" s="6" t="s">
        <v>3849</v>
      </c>
      <c r="C699" s="97" t="s">
        <v>5529</v>
      </c>
      <c r="D699" s="6" t="s">
        <v>3850</v>
      </c>
      <c r="E699" s="6" t="b">
        <v>0</v>
      </c>
      <c r="F699" s="6" t="b">
        <v>0</v>
      </c>
      <c r="G699" s="6" t="b">
        <v>0</v>
      </c>
      <c r="H699" s="6" t="b">
        <v>0</v>
      </c>
      <c r="I699" s="6" t="b">
        <v>0</v>
      </c>
      <c r="J699" s="6" t="b">
        <v>0</v>
      </c>
      <c r="K699" s="6" t="b">
        <v>0</v>
      </c>
      <c r="L699" s="6" t="b">
        <v>0</v>
      </c>
      <c r="M699" s="6" t="b">
        <v>0</v>
      </c>
      <c r="N699" s="6" t="b">
        <v>0</v>
      </c>
      <c r="O699" s="6" t="b">
        <v>0</v>
      </c>
      <c r="P699" s="6" t="b">
        <v>0</v>
      </c>
      <c r="Q699" s="6" t="s">
        <v>3851</v>
      </c>
    </row>
    <row r="700" spans="1:17" x14ac:dyDescent="0.2">
      <c r="A700" s="2">
        <v>1186</v>
      </c>
      <c r="B700" s="6" t="s">
        <v>3852</v>
      </c>
      <c r="C700" s="97" t="s">
        <v>5529</v>
      </c>
      <c r="D700" s="6" t="s">
        <v>3853</v>
      </c>
      <c r="E700" s="6" t="b">
        <v>0</v>
      </c>
      <c r="F700" s="6" t="b">
        <v>0</v>
      </c>
      <c r="G700" s="6" t="b">
        <v>1</v>
      </c>
      <c r="H700" s="6" t="b">
        <v>0</v>
      </c>
      <c r="I700" s="6" t="b">
        <v>1</v>
      </c>
      <c r="J700" s="6" t="b">
        <v>0</v>
      </c>
      <c r="K700" s="6" t="b">
        <v>0</v>
      </c>
      <c r="L700" s="6" t="b">
        <v>0</v>
      </c>
      <c r="M700" s="6" t="b">
        <v>0</v>
      </c>
      <c r="N700" s="6" t="b">
        <v>0</v>
      </c>
      <c r="O700" s="6" t="b">
        <v>0</v>
      </c>
      <c r="P700" s="6" t="b">
        <v>0</v>
      </c>
      <c r="Q700" s="6" t="s">
        <v>3854</v>
      </c>
    </row>
    <row r="701" spans="1:17" x14ac:dyDescent="0.2">
      <c r="A701" s="2">
        <v>1192</v>
      </c>
      <c r="B701" s="6" t="s">
        <v>3870</v>
      </c>
      <c r="C701" s="97" t="s">
        <v>5529</v>
      </c>
      <c r="D701" s="6" t="s">
        <v>3871</v>
      </c>
      <c r="E701" s="6" t="b">
        <v>0</v>
      </c>
      <c r="F701" s="6" t="b">
        <v>0</v>
      </c>
      <c r="G701" s="6" t="b">
        <v>1</v>
      </c>
      <c r="H701" s="6" t="b">
        <v>0</v>
      </c>
      <c r="I701" s="6" t="b">
        <v>0</v>
      </c>
      <c r="J701" s="6" t="b">
        <v>0</v>
      </c>
      <c r="K701" s="6" t="b">
        <v>0</v>
      </c>
      <c r="L701" s="6" t="b">
        <v>0</v>
      </c>
      <c r="M701" s="6" t="b">
        <v>0</v>
      </c>
      <c r="N701" s="6" t="b">
        <v>0</v>
      </c>
      <c r="O701" s="6" t="b">
        <v>1</v>
      </c>
      <c r="P701" s="6" t="b">
        <v>0</v>
      </c>
      <c r="Q701" s="6" t="s">
        <v>3872</v>
      </c>
    </row>
    <row r="702" spans="1:17" x14ac:dyDescent="0.2">
      <c r="A702" s="2">
        <v>1194</v>
      </c>
      <c r="B702" s="6" t="s">
        <v>3878</v>
      </c>
      <c r="C702" s="97" t="s">
        <v>5529</v>
      </c>
      <c r="D702" s="6" t="s">
        <v>3879</v>
      </c>
      <c r="E702" s="6" t="b">
        <v>0</v>
      </c>
      <c r="F702" s="6" t="b">
        <v>0</v>
      </c>
      <c r="G702" s="6" t="b">
        <v>0</v>
      </c>
      <c r="H702" s="6" t="b">
        <v>0</v>
      </c>
      <c r="I702" s="6" t="b">
        <v>0</v>
      </c>
      <c r="J702" s="6" t="b">
        <v>0</v>
      </c>
      <c r="K702" s="6" t="b">
        <v>0</v>
      </c>
      <c r="L702" s="6" t="b">
        <v>0</v>
      </c>
      <c r="M702" s="6" t="b">
        <v>0</v>
      </c>
      <c r="N702" s="6" t="b">
        <v>0</v>
      </c>
      <c r="O702" s="6" t="b">
        <v>0</v>
      </c>
      <c r="P702" s="6" t="b">
        <v>0</v>
      </c>
      <c r="Q702" s="6" t="s">
        <v>3880</v>
      </c>
    </row>
    <row r="703" spans="1:17" x14ac:dyDescent="0.2">
      <c r="A703" s="2">
        <v>1195</v>
      </c>
      <c r="B703" s="6" t="s">
        <v>3881</v>
      </c>
      <c r="C703" s="97" t="s">
        <v>5529</v>
      </c>
      <c r="D703" s="6" t="s">
        <v>3882</v>
      </c>
      <c r="E703" s="6" t="b">
        <v>0</v>
      </c>
      <c r="F703" s="6" t="b">
        <v>0</v>
      </c>
      <c r="G703" s="6" t="b">
        <v>0</v>
      </c>
      <c r="H703" s="6" t="b">
        <v>0</v>
      </c>
      <c r="I703" s="6" t="b">
        <v>0</v>
      </c>
      <c r="J703" s="6" t="b">
        <v>0</v>
      </c>
      <c r="K703" s="6" t="b">
        <v>0</v>
      </c>
      <c r="L703" s="6" t="b">
        <v>0</v>
      </c>
      <c r="M703" s="6" t="b">
        <v>0</v>
      </c>
      <c r="N703" s="6" t="b">
        <v>0</v>
      </c>
      <c r="O703" s="6" t="b">
        <v>0</v>
      </c>
      <c r="P703" s="6" t="b">
        <v>0</v>
      </c>
      <c r="Q703" s="6" t="s">
        <v>3883</v>
      </c>
    </row>
    <row r="704" spans="1:17" x14ac:dyDescent="0.2">
      <c r="A704" s="2">
        <v>1196</v>
      </c>
      <c r="B704" s="6" t="s">
        <v>3884</v>
      </c>
      <c r="C704" s="97" t="s">
        <v>5529</v>
      </c>
      <c r="D704" s="6" t="s">
        <v>3885</v>
      </c>
      <c r="E704" s="6" t="b">
        <v>0</v>
      </c>
      <c r="F704" s="6" t="b">
        <v>0</v>
      </c>
      <c r="G704" s="6" t="b">
        <v>1</v>
      </c>
      <c r="H704" s="6" t="b">
        <v>0</v>
      </c>
      <c r="I704" s="6" t="b">
        <v>0</v>
      </c>
      <c r="J704" s="6" t="b">
        <v>0</v>
      </c>
      <c r="K704" s="6" t="b">
        <v>0</v>
      </c>
      <c r="L704" s="6" t="b">
        <v>0</v>
      </c>
      <c r="M704" s="6" t="b">
        <v>0</v>
      </c>
      <c r="N704" s="6" t="b">
        <v>0</v>
      </c>
      <c r="O704" s="6" t="b">
        <v>0</v>
      </c>
      <c r="P704" s="6" t="b">
        <v>0</v>
      </c>
      <c r="Q704" s="6" t="s">
        <v>3886</v>
      </c>
    </row>
    <row r="705" spans="1:17" x14ac:dyDescent="0.2">
      <c r="A705" s="2">
        <v>1197</v>
      </c>
      <c r="B705" s="6" t="s">
        <v>3887</v>
      </c>
      <c r="C705" s="97" t="s">
        <v>5529</v>
      </c>
      <c r="D705" s="6" t="s">
        <v>3888</v>
      </c>
      <c r="E705" s="6" t="b">
        <v>0</v>
      </c>
      <c r="F705" s="6" t="b">
        <v>0</v>
      </c>
      <c r="G705" s="6" t="b">
        <v>1</v>
      </c>
      <c r="H705" s="6" t="b">
        <v>0</v>
      </c>
      <c r="I705" s="6" t="b">
        <v>0</v>
      </c>
      <c r="J705" s="6" t="b">
        <v>0</v>
      </c>
      <c r="K705" s="6" t="b">
        <v>0</v>
      </c>
      <c r="L705" s="6" t="b">
        <v>0</v>
      </c>
      <c r="M705" s="6" t="b">
        <v>0</v>
      </c>
      <c r="N705" s="6" t="b">
        <v>0</v>
      </c>
      <c r="O705" s="6" t="b">
        <v>0</v>
      </c>
      <c r="P705" s="6" t="b">
        <v>0</v>
      </c>
      <c r="Q705" s="6" t="s">
        <v>3889</v>
      </c>
    </row>
    <row r="706" spans="1:17" x14ac:dyDescent="0.2">
      <c r="A706" s="2">
        <v>1198</v>
      </c>
      <c r="B706" s="6" t="s">
        <v>3890</v>
      </c>
      <c r="C706" s="97" t="s">
        <v>5529</v>
      </c>
      <c r="D706" s="6" t="s">
        <v>3891</v>
      </c>
      <c r="E706" s="6" t="b">
        <v>0</v>
      </c>
      <c r="F706" s="6" t="b">
        <v>0</v>
      </c>
      <c r="G706" s="6" t="b">
        <v>0</v>
      </c>
      <c r="H706" s="6" t="b">
        <v>1</v>
      </c>
      <c r="I706" s="6" t="b">
        <v>0</v>
      </c>
      <c r="J706" s="6" t="b">
        <v>0</v>
      </c>
      <c r="K706" s="6" t="b">
        <v>0</v>
      </c>
      <c r="L706" s="6" t="b">
        <v>0</v>
      </c>
      <c r="M706" s="6" t="b">
        <v>0</v>
      </c>
      <c r="N706" s="6" t="b">
        <v>1</v>
      </c>
      <c r="O706" s="6" t="b">
        <v>0</v>
      </c>
      <c r="P706" s="6" t="b">
        <v>0</v>
      </c>
      <c r="Q706" s="6" t="s">
        <v>3892</v>
      </c>
    </row>
    <row r="707" spans="1:17" x14ac:dyDescent="0.2">
      <c r="A707" s="2">
        <v>1199</v>
      </c>
      <c r="B707" s="6" t="s">
        <v>3893</v>
      </c>
      <c r="C707" s="97" t="s">
        <v>5529</v>
      </c>
      <c r="D707" s="6" t="s">
        <v>3894</v>
      </c>
      <c r="E707" s="6" t="b">
        <v>0</v>
      </c>
      <c r="F707" s="6" t="b">
        <v>0</v>
      </c>
      <c r="G707" s="6" t="b">
        <v>0</v>
      </c>
      <c r="H707" s="6" t="b">
        <v>0</v>
      </c>
      <c r="I707" s="6" t="b">
        <v>0</v>
      </c>
      <c r="J707" s="6" t="b">
        <v>0</v>
      </c>
      <c r="K707" s="6" t="b">
        <v>0</v>
      </c>
      <c r="L707" s="6" t="b">
        <v>0</v>
      </c>
      <c r="M707" s="6" t="b">
        <v>0</v>
      </c>
      <c r="N707" s="6" t="b">
        <v>0</v>
      </c>
      <c r="O707" s="6" t="b">
        <v>0</v>
      </c>
      <c r="P707" s="6" t="b">
        <v>0</v>
      </c>
      <c r="Q707" s="6" t="s">
        <v>3895</v>
      </c>
    </row>
    <row r="708" spans="1:17" x14ac:dyDescent="0.2">
      <c r="A708" s="2">
        <v>1200</v>
      </c>
      <c r="B708" s="6" t="s">
        <v>3896</v>
      </c>
      <c r="C708" s="97" t="s">
        <v>5529</v>
      </c>
      <c r="D708" s="6" t="s">
        <v>3897</v>
      </c>
      <c r="E708" s="6" t="b">
        <v>0</v>
      </c>
      <c r="F708" s="6" t="b">
        <v>0</v>
      </c>
      <c r="G708" s="6" t="b">
        <v>0</v>
      </c>
      <c r="H708" s="6" t="b">
        <v>0</v>
      </c>
      <c r="I708" s="6" t="b">
        <v>0</v>
      </c>
      <c r="J708" s="6" t="b">
        <v>0</v>
      </c>
      <c r="K708" s="6" t="b">
        <v>0</v>
      </c>
      <c r="L708" s="6" t="b">
        <v>0</v>
      </c>
      <c r="M708" s="6" t="b">
        <v>0</v>
      </c>
      <c r="N708" s="6" t="b">
        <v>0</v>
      </c>
      <c r="O708" s="6" t="b">
        <v>0</v>
      </c>
      <c r="P708" s="6" t="b">
        <v>0</v>
      </c>
      <c r="Q708" s="6" t="s">
        <v>3898</v>
      </c>
    </row>
    <row r="709" spans="1:17" x14ac:dyDescent="0.2">
      <c r="A709" s="2">
        <v>1201</v>
      </c>
      <c r="B709" s="6" t="s">
        <v>3899</v>
      </c>
      <c r="C709" s="97" t="s">
        <v>5529</v>
      </c>
      <c r="D709" s="6" t="s">
        <v>3900</v>
      </c>
      <c r="E709" s="6" t="b">
        <v>1</v>
      </c>
      <c r="F709" s="6" t="b">
        <v>0</v>
      </c>
      <c r="G709" s="6" t="b">
        <v>0</v>
      </c>
      <c r="H709" s="6" t="b">
        <v>1</v>
      </c>
      <c r="I709" s="6" t="b">
        <v>0</v>
      </c>
      <c r="J709" s="6" t="b">
        <v>0</v>
      </c>
      <c r="K709" s="6" t="b">
        <v>0</v>
      </c>
      <c r="L709" s="6" t="b">
        <v>0</v>
      </c>
      <c r="M709" s="6" t="b">
        <v>0</v>
      </c>
      <c r="N709" s="6" t="b">
        <v>0</v>
      </c>
      <c r="O709" s="6" t="b">
        <v>0</v>
      </c>
      <c r="P709" s="6" t="b">
        <v>0</v>
      </c>
      <c r="Q709" s="6" t="s">
        <v>3901</v>
      </c>
    </row>
    <row r="710" spans="1:17" x14ac:dyDescent="0.2">
      <c r="A710" s="2">
        <v>1202</v>
      </c>
      <c r="B710" s="6" t="s">
        <v>3902</v>
      </c>
      <c r="C710" s="97" t="s">
        <v>5529</v>
      </c>
      <c r="D710" s="6" t="s">
        <v>3903</v>
      </c>
      <c r="E710" s="6" t="b">
        <v>0</v>
      </c>
      <c r="F710" s="6" t="b">
        <v>0</v>
      </c>
      <c r="G710" s="6" t="b">
        <v>1</v>
      </c>
      <c r="H710" s="6" t="b">
        <v>0</v>
      </c>
      <c r="I710" s="6" t="b">
        <v>0</v>
      </c>
      <c r="J710" s="6" t="b">
        <v>0</v>
      </c>
      <c r="K710" s="6" t="b">
        <v>0</v>
      </c>
      <c r="L710" s="6" t="b">
        <v>0</v>
      </c>
      <c r="M710" s="6" t="b">
        <v>0</v>
      </c>
      <c r="N710" s="6" t="b">
        <v>0</v>
      </c>
      <c r="O710" s="6" t="b">
        <v>1</v>
      </c>
      <c r="P710" s="6" t="b">
        <v>1</v>
      </c>
      <c r="Q710" s="6" t="s">
        <v>3904</v>
      </c>
    </row>
    <row r="711" spans="1:17" x14ac:dyDescent="0.2">
      <c r="A711" s="2">
        <v>1203</v>
      </c>
      <c r="B711" s="6" t="s">
        <v>3905</v>
      </c>
      <c r="C711" s="97" t="s">
        <v>5529</v>
      </c>
      <c r="D711" s="6" t="s">
        <v>3906</v>
      </c>
      <c r="E711" s="6" t="b">
        <v>1</v>
      </c>
      <c r="F711" s="6" t="b">
        <v>0</v>
      </c>
      <c r="G711" s="6" t="b">
        <v>0</v>
      </c>
      <c r="H711" s="6" t="b">
        <v>0</v>
      </c>
      <c r="I711" s="6" t="b">
        <v>0</v>
      </c>
      <c r="J711" s="6" t="b">
        <v>0</v>
      </c>
      <c r="K711" s="6" t="b">
        <v>0</v>
      </c>
      <c r="L711" s="6" t="b">
        <v>0</v>
      </c>
      <c r="M711" s="6" t="b">
        <v>0</v>
      </c>
      <c r="N711" s="6" t="b">
        <v>0</v>
      </c>
      <c r="O711" s="6" t="b">
        <v>0</v>
      </c>
      <c r="P711" s="6" t="b">
        <v>0</v>
      </c>
      <c r="Q711" s="6" t="s">
        <v>3907</v>
      </c>
    </row>
    <row r="712" spans="1:17" x14ac:dyDescent="0.2">
      <c r="A712" s="2">
        <v>1206</v>
      </c>
      <c r="B712" s="6" t="s">
        <v>3916</v>
      </c>
      <c r="C712" s="97" t="s">
        <v>5529</v>
      </c>
      <c r="D712" s="6" t="s">
        <v>3917</v>
      </c>
      <c r="E712" s="6" t="b">
        <v>0</v>
      </c>
      <c r="F712" s="6" t="b">
        <v>0</v>
      </c>
      <c r="G712" s="6" t="b">
        <v>0</v>
      </c>
      <c r="H712" s="6" t="b">
        <v>0</v>
      </c>
      <c r="I712" s="6" t="b">
        <v>0</v>
      </c>
      <c r="J712" s="6" t="b">
        <v>0</v>
      </c>
      <c r="K712" s="6" t="b">
        <v>0</v>
      </c>
      <c r="L712" s="6" t="b">
        <v>0</v>
      </c>
      <c r="M712" s="6" t="b">
        <v>0</v>
      </c>
      <c r="N712" s="6" t="b">
        <v>0</v>
      </c>
      <c r="O712" s="6" t="b">
        <v>0</v>
      </c>
      <c r="P712" s="6" t="b">
        <v>0</v>
      </c>
      <c r="Q712" s="6" t="s">
        <v>3918</v>
      </c>
    </row>
    <row r="713" spans="1:17" x14ac:dyDescent="0.2">
      <c r="A713" s="2">
        <v>1209</v>
      </c>
      <c r="B713" s="6" t="s">
        <v>3924</v>
      </c>
      <c r="C713" s="97" t="s">
        <v>5529</v>
      </c>
      <c r="D713" s="6" t="s">
        <v>3925</v>
      </c>
      <c r="E713" s="6" t="b">
        <v>0</v>
      </c>
      <c r="F713" s="6" t="b">
        <v>0</v>
      </c>
      <c r="G713" s="6" t="b">
        <v>1</v>
      </c>
      <c r="H713" s="6" t="b">
        <v>0</v>
      </c>
      <c r="I713" s="6" t="b">
        <v>0</v>
      </c>
      <c r="J713" s="6" t="b">
        <v>0</v>
      </c>
      <c r="K713" s="6" t="b">
        <v>0</v>
      </c>
      <c r="L713" s="6" t="b">
        <v>1</v>
      </c>
      <c r="M713" s="6" t="b">
        <v>0</v>
      </c>
      <c r="N713" s="6" t="b">
        <v>0</v>
      </c>
      <c r="O713" s="6" t="b">
        <v>0</v>
      </c>
      <c r="P713" s="6" t="b">
        <v>0</v>
      </c>
      <c r="Q713" s="6" t="s">
        <v>3926</v>
      </c>
    </row>
    <row r="714" spans="1:17" x14ac:dyDescent="0.2">
      <c r="A714" s="2">
        <v>1210</v>
      </c>
      <c r="B714" s="6" t="s">
        <v>3927</v>
      </c>
      <c r="C714" s="97" t="s">
        <v>5529</v>
      </c>
      <c r="D714" s="6" t="s">
        <v>3928</v>
      </c>
      <c r="E714" s="6" t="b">
        <v>0</v>
      </c>
      <c r="F714" s="6" t="b">
        <v>0</v>
      </c>
      <c r="G714" s="6" t="b">
        <v>1</v>
      </c>
      <c r="H714" s="6" t="b">
        <v>0</v>
      </c>
      <c r="I714" s="6" t="b">
        <v>0</v>
      </c>
      <c r="J714" s="6" t="b">
        <v>0</v>
      </c>
      <c r="K714" s="6" t="b">
        <v>0</v>
      </c>
      <c r="L714" s="6" t="b">
        <v>0</v>
      </c>
      <c r="M714" s="6" t="b">
        <v>0</v>
      </c>
      <c r="N714" s="6" t="b">
        <v>1</v>
      </c>
      <c r="O714" s="6" t="b">
        <v>0</v>
      </c>
      <c r="P714" s="6" t="b">
        <v>0</v>
      </c>
      <c r="Q714" s="6" t="s">
        <v>3929</v>
      </c>
    </row>
    <row r="715" spans="1:17" x14ac:dyDescent="0.2">
      <c r="A715" s="2">
        <v>1212</v>
      </c>
      <c r="B715" s="6" t="s">
        <v>3932</v>
      </c>
      <c r="C715" s="97" t="s">
        <v>5529</v>
      </c>
      <c r="D715" s="6" t="s">
        <v>3933</v>
      </c>
      <c r="E715" s="6" t="b">
        <v>0</v>
      </c>
      <c r="F715" s="6" t="b">
        <v>0</v>
      </c>
      <c r="G715" s="6" t="b">
        <v>1</v>
      </c>
      <c r="H715" s="6" t="b">
        <v>0</v>
      </c>
      <c r="I715" s="6" t="b">
        <v>0</v>
      </c>
      <c r="J715" s="6" t="b">
        <v>0</v>
      </c>
      <c r="K715" s="6" t="b">
        <v>0</v>
      </c>
      <c r="L715" s="6" t="b">
        <v>0</v>
      </c>
      <c r="M715" s="6" t="b">
        <v>0</v>
      </c>
      <c r="N715" s="6" t="b">
        <v>0</v>
      </c>
      <c r="O715" s="6" t="b">
        <v>0</v>
      </c>
      <c r="P715" s="6" t="b">
        <v>0</v>
      </c>
      <c r="Q715" s="6" t="s">
        <v>3934</v>
      </c>
    </row>
    <row r="716" spans="1:17" x14ac:dyDescent="0.2">
      <c r="A716" s="2">
        <v>1213</v>
      </c>
      <c r="B716" s="6" t="s">
        <v>3935</v>
      </c>
      <c r="C716" s="97" t="s">
        <v>5529</v>
      </c>
      <c r="D716" s="6" t="s">
        <v>3936</v>
      </c>
      <c r="E716" s="6" t="b">
        <v>0</v>
      </c>
      <c r="F716" s="6" t="b">
        <v>0</v>
      </c>
      <c r="G716" s="6" t="b">
        <v>1</v>
      </c>
      <c r="H716" s="6" t="b">
        <v>0</v>
      </c>
      <c r="I716" s="6" t="b">
        <v>0</v>
      </c>
      <c r="J716" s="6" t="b">
        <v>0</v>
      </c>
      <c r="K716" s="6" t="b">
        <v>0</v>
      </c>
      <c r="L716" s="6" t="b">
        <v>0</v>
      </c>
      <c r="M716" s="6" t="b">
        <v>0</v>
      </c>
      <c r="N716" s="6" t="b">
        <v>0</v>
      </c>
      <c r="O716" s="6" t="b">
        <v>0</v>
      </c>
      <c r="P716" s="6" t="b">
        <v>0</v>
      </c>
      <c r="Q716" s="6" t="s">
        <v>3937</v>
      </c>
    </row>
    <row r="717" spans="1:17" x14ac:dyDescent="0.2">
      <c r="A717" s="2">
        <v>1215</v>
      </c>
      <c r="B717" s="6" t="s">
        <v>3941</v>
      </c>
      <c r="C717" s="97" t="s">
        <v>5529</v>
      </c>
      <c r="D717" s="6" t="s">
        <v>3942</v>
      </c>
      <c r="E717" s="6" t="b">
        <v>0</v>
      </c>
      <c r="F717" s="6" t="b">
        <v>0</v>
      </c>
      <c r="G717" s="6" t="b">
        <v>0</v>
      </c>
      <c r="H717" s="6" t="b">
        <v>0</v>
      </c>
      <c r="I717" s="6" t="b">
        <v>0</v>
      </c>
      <c r="J717" s="6" t="b">
        <v>0</v>
      </c>
      <c r="K717" s="6" t="b">
        <v>0</v>
      </c>
      <c r="L717" s="6" t="b">
        <v>0</v>
      </c>
      <c r="M717" s="6" t="b">
        <v>0</v>
      </c>
      <c r="N717" s="6" t="b">
        <v>0</v>
      </c>
      <c r="O717" s="6" t="b">
        <v>0</v>
      </c>
      <c r="P717" s="6" t="b">
        <v>0</v>
      </c>
      <c r="Q717" s="6" t="s">
        <v>3943</v>
      </c>
    </row>
    <row r="718" spans="1:17" x14ac:dyDescent="0.2">
      <c r="A718" s="2">
        <v>1216</v>
      </c>
      <c r="B718" s="6" t="s">
        <v>3944</v>
      </c>
      <c r="C718" s="97" t="s">
        <v>5529</v>
      </c>
      <c r="D718" s="6" t="s">
        <v>3945</v>
      </c>
      <c r="E718" s="6" t="b">
        <v>0</v>
      </c>
      <c r="F718" s="6" t="b">
        <v>0</v>
      </c>
      <c r="G718" s="6" t="b">
        <v>1</v>
      </c>
      <c r="H718" s="6" t="b">
        <v>0</v>
      </c>
      <c r="I718" s="6" t="b">
        <v>0</v>
      </c>
      <c r="J718" s="6" t="b">
        <v>0</v>
      </c>
      <c r="K718" s="6" t="b">
        <v>0</v>
      </c>
      <c r="L718" s="6" t="b">
        <v>0</v>
      </c>
      <c r="M718" s="6" t="b">
        <v>0</v>
      </c>
      <c r="N718" s="6" t="b">
        <v>0</v>
      </c>
      <c r="O718" s="6" t="b">
        <v>0</v>
      </c>
      <c r="P718" s="6" t="b">
        <v>0</v>
      </c>
      <c r="Q718" s="6" t="s">
        <v>3946</v>
      </c>
    </row>
    <row r="719" spans="1:17" x14ac:dyDescent="0.2">
      <c r="A719" s="2">
        <v>1217</v>
      </c>
      <c r="B719" s="6" t="s">
        <v>3948</v>
      </c>
      <c r="C719" s="97" t="s">
        <v>5529</v>
      </c>
      <c r="D719" s="6" t="s">
        <v>3949</v>
      </c>
      <c r="E719" s="6" t="b">
        <v>0</v>
      </c>
      <c r="F719" s="6" t="b">
        <v>0</v>
      </c>
      <c r="G719" s="6" t="b">
        <v>0</v>
      </c>
      <c r="H719" s="6" t="b">
        <v>0</v>
      </c>
      <c r="I719" s="6" t="b">
        <v>0</v>
      </c>
      <c r="J719" s="6" t="b">
        <v>0</v>
      </c>
      <c r="K719" s="6" t="b">
        <v>0</v>
      </c>
      <c r="L719" s="6" t="b">
        <v>0</v>
      </c>
      <c r="M719" s="6" t="b">
        <v>0</v>
      </c>
      <c r="N719" s="6" t="b">
        <v>0</v>
      </c>
      <c r="O719" s="6" t="b">
        <v>0</v>
      </c>
      <c r="P719" s="6" t="b">
        <v>0</v>
      </c>
      <c r="Q719" s="6" t="s">
        <v>3950</v>
      </c>
    </row>
    <row r="720" spans="1:17" x14ac:dyDescent="0.2">
      <c r="A720" s="2">
        <v>1218</v>
      </c>
      <c r="B720" s="6" t="s">
        <v>3952</v>
      </c>
      <c r="C720" s="97" t="s">
        <v>5529</v>
      </c>
      <c r="D720" s="6" t="s">
        <v>3953</v>
      </c>
      <c r="E720" s="6" t="b">
        <v>0</v>
      </c>
      <c r="F720" s="6" t="b">
        <v>0</v>
      </c>
      <c r="G720" s="6" t="b">
        <v>0</v>
      </c>
      <c r="H720" s="6" t="b">
        <v>0</v>
      </c>
      <c r="I720" s="6" t="b">
        <v>0</v>
      </c>
      <c r="J720" s="6" t="b">
        <v>0</v>
      </c>
      <c r="K720" s="6" t="b">
        <v>0</v>
      </c>
      <c r="L720" s="6" t="b">
        <v>0</v>
      </c>
      <c r="M720" s="6" t="b">
        <v>0</v>
      </c>
      <c r="N720" s="6" t="b">
        <v>0</v>
      </c>
      <c r="O720" s="6" t="b">
        <v>0</v>
      </c>
      <c r="P720" s="6" t="b">
        <v>0</v>
      </c>
      <c r="Q720" s="6" t="s">
        <v>3954</v>
      </c>
    </row>
    <row r="721" spans="1:17" x14ac:dyDescent="0.2">
      <c r="A721" s="2">
        <v>1222</v>
      </c>
      <c r="B721" s="6" t="s">
        <v>3959</v>
      </c>
      <c r="C721" s="97" t="s">
        <v>5529</v>
      </c>
      <c r="D721" s="6" t="s">
        <v>60</v>
      </c>
      <c r="E721" s="6" t="b">
        <v>0</v>
      </c>
      <c r="F721" s="6" t="b">
        <v>0</v>
      </c>
      <c r="G721" s="6" t="b">
        <v>0</v>
      </c>
      <c r="H721" s="6" t="b">
        <v>0</v>
      </c>
      <c r="I721" s="6" t="b">
        <v>0</v>
      </c>
      <c r="J721" s="6" t="b">
        <v>0</v>
      </c>
      <c r="K721" s="6" t="b">
        <v>0</v>
      </c>
      <c r="L721" s="6" t="b">
        <v>0</v>
      </c>
      <c r="M721" s="6" t="b">
        <v>0</v>
      </c>
      <c r="N721" s="6" t="b">
        <v>0</v>
      </c>
      <c r="O721" s="6" t="b">
        <v>0</v>
      </c>
      <c r="P721" s="6" t="b">
        <v>0</v>
      </c>
      <c r="Q721" s="6" t="s">
        <v>60</v>
      </c>
    </row>
    <row r="722" spans="1:17" x14ac:dyDescent="0.2">
      <c r="A722" s="2">
        <v>1223</v>
      </c>
      <c r="B722" s="6" t="s">
        <v>3960</v>
      </c>
      <c r="C722" s="97" t="s">
        <v>5529</v>
      </c>
      <c r="D722" s="6" t="s">
        <v>3961</v>
      </c>
      <c r="E722" s="6" t="b">
        <v>0</v>
      </c>
      <c r="F722" s="6" t="b">
        <v>0</v>
      </c>
      <c r="G722" s="6" t="b">
        <v>0</v>
      </c>
      <c r="H722" s="6" t="b">
        <v>0</v>
      </c>
      <c r="I722" s="6" t="b">
        <v>0</v>
      </c>
      <c r="J722" s="6" t="b">
        <v>0</v>
      </c>
      <c r="K722" s="6" t="b">
        <v>0</v>
      </c>
      <c r="L722" s="6" t="b">
        <v>0</v>
      </c>
      <c r="M722" s="6" t="b">
        <v>0</v>
      </c>
      <c r="N722" s="6" t="b">
        <v>0</v>
      </c>
      <c r="O722" s="6" t="b">
        <v>0</v>
      </c>
      <c r="P722" s="6" t="b">
        <v>0</v>
      </c>
      <c r="Q722" s="6" t="s">
        <v>3962</v>
      </c>
    </row>
    <row r="723" spans="1:17" x14ac:dyDescent="0.2">
      <c r="A723" s="2">
        <v>1228</v>
      </c>
      <c r="B723" s="6" t="s">
        <v>3982</v>
      </c>
      <c r="C723" s="97" t="s">
        <v>5529</v>
      </c>
      <c r="D723" s="6" t="s">
        <v>3983</v>
      </c>
      <c r="E723" s="6" t="b">
        <v>0</v>
      </c>
      <c r="F723" s="6" t="b">
        <v>0</v>
      </c>
      <c r="G723" s="6" t="b">
        <v>0</v>
      </c>
      <c r="H723" s="6" t="b">
        <v>0</v>
      </c>
      <c r="I723" s="6" t="b">
        <v>0</v>
      </c>
      <c r="J723" s="6" t="b">
        <v>0</v>
      </c>
      <c r="K723" s="6" t="b">
        <v>0</v>
      </c>
      <c r="L723" s="6" t="b">
        <v>0</v>
      </c>
      <c r="M723" s="6" t="b">
        <v>0</v>
      </c>
      <c r="N723" s="6" t="b">
        <v>1</v>
      </c>
      <c r="O723" s="6" t="b">
        <v>0</v>
      </c>
      <c r="P723" s="6" t="b">
        <v>0</v>
      </c>
      <c r="Q723" s="6" t="s">
        <v>3984</v>
      </c>
    </row>
    <row r="724" spans="1:17" x14ac:dyDescent="0.2">
      <c r="A724" s="2">
        <v>1229</v>
      </c>
      <c r="B724" s="6" t="s">
        <v>3985</v>
      </c>
      <c r="C724" s="97" t="s">
        <v>5529</v>
      </c>
      <c r="D724" s="6" t="s">
        <v>3986</v>
      </c>
      <c r="E724" s="6" t="b">
        <v>0</v>
      </c>
      <c r="F724" s="6" t="b">
        <v>0</v>
      </c>
      <c r="G724" s="6" t="b">
        <v>1</v>
      </c>
      <c r="H724" s="6" t="b">
        <v>0</v>
      </c>
      <c r="I724" s="6" t="b">
        <v>0</v>
      </c>
      <c r="J724" s="6" t="b">
        <v>0</v>
      </c>
      <c r="K724" s="6" t="b">
        <v>0</v>
      </c>
      <c r="L724" s="6" t="b">
        <v>0</v>
      </c>
      <c r="M724" s="6" t="b">
        <v>0</v>
      </c>
      <c r="N724" s="6" t="b">
        <v>1</v>
      </c>
      <c r="O724" s="6" t="b">
        <v>0</v>
      </c>
      <c r="P724" s="6" t="b">
        <v>0</v>
      </c>
      <c r="Q724" s="6" t="s">
        <v>3987</v>
      </c>
    </row>
    <row r="725" spans="1:17" x14ac:dyDescent="0.2">
      <c r="A725" s="2">
        <v>1230</v>
      </c>
      <c r="B725" s="6" t="s">
        <v>3988</v>
      </c>
      <c r="C725" s="97" t="s">
        <v>5529</v>
      </c>
      <c r="D725" s="6" t="s">
        <v>3989</v>
      </c>
      <c r="E725" s="6" t="b">
        <v>0</v>
      </c>
      <c r="F725" s="6" t="b">
        <v>0</v>
      </c>
      <c r="G725" s="6" t="b">
        <v>0</v>
      </c>
      <c r="H725" s="6" t="b">
        <v>0</v>
      </c>
      <c r="I725" s="6" t="b">
        <v>0</v>
      </c>
      <c r="J725" s="6" t="b">
        <v>0</v>
      </c>
      <c r="K725" s="6" t="b">
        <v>0</v>
      </c>
      <c r="L725" s="6" t="b">
        <v>0</v>
      </c>
      <c r="M725" s="6" t="b">
        <v>0</v>
      </c>
      <c r="N725" s="6" t="b">
        <v>0</v>
      </c>
      <c r="O725" s="6" t="b">
        <v>0</v>
      </c>
      <c r="P725" s="6" t="b">
        <v>0</v>
      </c>
      <c r="Q725" s="6" t="s">
        <v>3990</v>
      </c>
    </row>
    <row r="726" spans="1:17" x14ac:dyDescent="0.2">
      <c r="A726" s="2">
        <v>1232</v>
      </c>
      <c r="B726" s="6" t="s">
        <v>3996</v>
      </c>
      <c r="C726" s="97" t="s">
        <v>5529</v>
      </c>
      <c r="D726" s="6" t="s">
        <v>3997</v>
      </c>
      <c r="E726" s="6" t="b">
        <v>0</v>
      </c>
      <c r="F726" s="6" t="b">
        <v>0</v>
      </c>
      <c r="G726" s="6" t="b">
        <v>0</v>
      </c>
      <c r="H726" s="6" t="b">
        <v>0</v>
      </c>
      <c r="I726" s="6" t="b">
        <v>0</v>
      </c>
      <c r="J726" s="6" t="b">
        <v>0</v>
      </c>
      <c r="K726" s="6" t="b">
        <v>0</v>
      </c>
      <c r="L726" s="6" t="b">
        <v>0</v>
      </c>
      <c r="M726" s="6" t="b">
        <v>0</v>
      </c>
      <c r="N726" s="6" t="b">
        <v>0</v>
      </c>
      <c r="O726" s="6" t="b">
        <v>0</v>
      </c>
      <c r="P726" s="6" t="b">
        <v>0</v>
      </c>
      <c r="Q726" s="6" t="s">
        <v>3998</v>
      </c>
    </row>
    <row r="727" spans="1:17" x14ac:dyDescent="0.2">
      <c r="A727" s="2">
        <v>1235</v>
      </c>
      <c r="B727" s="6" t="s">
        <v>4004</v>
      </c>
      <c r="C727" s="97" t="s">
        <v>5529</v>
      </c>
      <c r="D727" s="6" t="s">
        <v>4005</v>
      </c>
      <c r="E727" s="6" t="b">
        <v>0</v>
      </c>
      <c r="F727" s="6" t="b">
        <v>0</v>
      </c>
      <c r="G727" s="6" t="b">
        <v>0</v>
      </c>
      <c r="H727" s="6" t="b">
        <v>0</v>
      </c>
      <c r="I727" s="6" t="b">
        <v>0</v>
      </c>
      <c r="J727" s="6" t="b">
        <v>0</v>
      </c>
      <c r="K727" s="6" t="b">
        <v>0</v>
      </c>
      <c r="L727" s="6" t="b">
        <v>1</v>
      </c>
      <c r="M727" s="6" t="b">
        <v>0</v>
      </c>
      <c r="N727" s="6" t="b">
        <v>0</v>
      </c>
      <c r="O727" s="6" t="b">
        <v>0</v>
      </c>
      <c r="P727" s="6" t="b">
        <v>0</v>
      </c>
      <c r="Q727" s="6" t="s">
        <v>4006</v>
      </c>
    </row>
    <row r="728" spans="1:17" x14ac:dyDescent="0.2">
      <c r="A728" s="2">
        <v>1236</v>
      </c>
      <c r="B728" s="6" t="s">
        <v>4007</v>
      </c>
      <c r="C728" s="97" t="s">
        <v>5529</v>
      </c>
      <c r="D728" s="6" t="s">
        <v>4008</v>
      </c>
      <c r="E728" s="6" t="b">
        <v>0</v>
      </c>
      <c r="F728" s="6" t="b">
        <v>0</v>
      </c>
      <c r="G728" s="6" t="b">
        <v>1</v>
      </c>
      <c r="H728" s="6" t="b">
        <v>0</v>
      </c>
      <c r="I728" s="6" t="b">
        <v>0</v>
      </c>
      <c r="J728" s="6" t="b">
        <v>0</v>
      </c>
      <c r="K728" s="6" t="b">
        <v>0</v>
      </c>
      <c r="L728" s="6" t="b">
        <v>0</v>
      </c>
      <c r="M728" s="6" t="b">
        <v>0</v>
      </c>
      <c r="N728" s="6" t="b">
        <v>0</v>
      </c>
      <c r="O728" s="6" t="b">
        <v>0</v>
      </c>
      <c r="P728" s="6" t="b">
        <v>0</v>
      </c>
      <c r="Q728" s="6" t="s">
        <v>4009</v>
      </c>
    </row>
    <row r="729" spans="1:17" x14ac:dyDescent="0.2">
      <c r="A729" s="2">
        <v>1237</v>
      </c>
      <c r="B729" s="6" t="s">
        <v>4010</v>
      </c>
      <c r="C729" s="97" t="s">
        <v>5529</v>
      </c>
      <c r="D729" s="6" t="s">
        <v>4011</v>
      </c>
      <c r="E729" s="6" t="b">
        <v>0</v>
      </c>
      <c r="F729" s="6" t="b">
        <v>0</v>
      </c>
      <c r="G729" s="6" t="b">
        <v>1</v>
      </c>
      <c r="H729" s="6" t="b">
        <v>0</v>
      </c>
      <c r="I729" s="6" t="b">
        <v>0</v>
      </c>
      <c r="J729" s="6" t="b">
        <v>0</v>
      </c>
      <c r="K729" s="6" t="b">
        <v>0</v>
      </c>
      <c r="L729" s="6" t="b">
        <v>0</v>
      </c>
      <c r="M729" s="6" t="b">
        <v>0</v>
      </c>
      <c r="N729" s="6" t="b">
        <v>0</v>
      </c>
      <c r="O729" s="6" t="b">
        <v>0</v>
      </c>
      <c r="P729" s="6" t="b">
        <v>0</v>
      </c>
      <c r="Q729" s="6" t="s">
        <v>4012</v>
      </c>
    </row>
    <row r="730" spans="1:17" x14ac:dyDescent="0.2">
      <c r="A730" s="2">
        <v>1239</v>
      </c>
      <c r="B730" s="6" t="s">
        <v>4013</v>
      </c>
      <c r="C730" s="97" t="s">
        <v>5529</v>
      </c>
      <c r="D730" s="6" t="s">
        <v>4014</v>
      </c>
      <c r="E730" s="6" t="b">
        <v>0</v>
      </c>
      <c r="F730" s="6" t="b">
        <v>0</v>
      </c>
      <c r="G730" s="6" t="b">
        <v>0</v>
      </c>
      <c r="H730" s="6" t="b">
        <v>0</v>
      </c>
      <c r="I730" s="6" t="b">
        <v>0</v>
      </c>
      <c r="J730" s="6" t="b">
        <v>0</v>
      </c>
      <c r="K730" s="6" t="b">
        <v>0</v>
      </c>
      <c r="L730" s="6" t="b">
        <v>0</v>
      </c>
      <c r="M730" s="6" t="b">
        <v>0</v>
      </c>
      <c r="N730" s="6" t="b">
        <v>0</v>
      </c>
      <c r="O730" s="6" t="b">
        <v>0</v>
      </c>
      <c r="P730" s="6" t="b">
        <v>0</v>
      </c>
      <c r="Q730" s="6" t="s">
        <v>4015</v>
      </c>
    </row>
    <row r="731" spans="1:17" x14ac:dyDescent="0.2">
      <c r="A731" s="2">
        <v>1241</v>
      </c>
      <c r="B731" s="6" t="s">
        <v>4021</v>
      </c>
      <c r="C731" s="97" t="s">
        <v>5529</v>
      </c>
      <c r="D731" s="6" t="s">
        <v>4022</v>
      </c>
      <c r="E731" s="6" t="b">
        <v>0</v>
      </c>
      <c r="F731" s="6" t="b">
        <v>0</v>
      </c>
      <c r="G731" s="6" t="b">
        <v>0</v>
      </c>
      <c r="H731" s="6" t="b">
        <v>0</v>
      </c>
      <c r="I731" s="6" t="b">
        <v>0</v>
      </c>
      <c r="J731" s="6" t="b">
        <v>0</v>
      </c>
      <c r="K731" s="6" t="b">
        <v>0</v>
      </c>
      <c r="L731" s="6" t="b">
        <v>0</v>
      </c>
      <c r="M731" s="6" t="b">
        <v>0</v>
      </c>
      <c r="N731" s="6" t="b">
        <v>0</v>
      </c>
      <c r="O731" s="6" t="b">
        <v>0</v>
      </c>
      <c r="P731" s="6" t="b">
        <v>0</v>
      </c>
      <c r="Q731" s="6" t="s">
        <v>4023</v>
      </c>
    </row>
    <row r="732" spans="1:17" x14ac:dyDescent="0.2">
      <c r="A732" s="2">
        <v>1245</v>
      </c>
      <c r="B732" s="6" t="s">
        <v>4031</v>
      </c>
      <c r="C732" s="97" t="s">
        <v>5529</v>
      </c>
      <c r="D732" s="6" t="s">
        <v>60</v>
      </c>
      <c r="E732" s="6" t="b">
        <v>0</v>
      </c>
      <c r="F732" s="6" t="b">
        <v>0</v>
      </c>
      <c r="G732" s="6" t="b">
        <v>0</v>
      </c>
      <c r="H732" s="6" t="b">
        <v>0</v>
      </c>
      <c r="I732" s="6" t="b">
        <v>0</v>
      </c>
      <c r="J732" s="6" t="b">
        <v>0</v>
      </c>
      <c r="K732" s="6" t="b">
        <v>0</v>
      </c>
      <c r="L732" s="6" t="b">
        <v>0</v>
      </c>
      <c r="M732" s="6" t="b">
        <v>0</v>
      </c>
      <c r="N732" s="6" t="b">
        <v>0</v>
      </c>
      <c r="O732" s="6" t="b">
        <v>0</v>
      </c>
      <c r="P732" s="6" t="b">
        <v>0</v>
      </c>
      <c r="Q732" s="6" t="s">
        <v>4032</v>
      </c>
    </row>
    <row r="733" spans="1:17" x14ac:dyDescent="0.2">
      <c r="A733" s="2">
        <v>1246</v>
      </c>
      <c r="B733" s="6" t="s">
        <v>4033</v>
      </c>
      <c r="C733" s="97" t="s">
        <v>5529</v>
      </c>
      <c r="D733" s="6" t="s">
        <v>4034</v>
      </c>
      <c r="E733" s="6" t="b">
        <v>0</v>
      </c>
      <c r="F733" s="6" t="b">
        <v>0</v>
      </c>
      <c r="G733" s="6" t="b">
        <v>0</v>
      </c>
      <c r="H733" s="6" t="b">
        <v>0</v>
      </c>
      <c r="I733" s="6" t="b">
        <v>0</v>
      </c>
      <c r="J733" s="6" t="b">
        <v>0</v>
      </c>
      <c r="K733" s="6" t="b">
        <v>0</v>
      </c>
      <c r="L733" s="6" t="b">
        <v>0</v>
      </c>
      <c r="M733" s="6" t="b">
        <v>0</v>
      </c>
      <c r="N733" s="6" t="b">
        <v>0</v>
      </c>
      <c r="O733" s="6" t="b">
        <v>0</v>
      </c>
      <c r="P733" s="6" t="b">
        <v>0</v>
      </c>
      <c r="Q733" s="6" t="s">
        <v>4035</v>
      </c>
    </row>
    <row r="734" spans="1:17" x14ac:dyDescent="0.2">
      <c r="A734" s="2">
        <v>1247</v>
      </c>
      <c r="B734" s="6" t="s">
        <v>4039</v>
      </c>
      <c r="C734" s="97" t="s">
        <v>5529</v>
      </c>
      <c r="D734" s="6" t="s">
        <v>4040</v>
      </c>
      <c r="E734" s="6" t="b">
        <v>1</v>
      </c>
      <c r="F734" s="6" t="b">
        <v>1</v>
      </c>
      <c r="G734" s="6" t="b">
        <v>0</v>
      </c>
      <c r="H734" s="6" t="b">
        <v>1</v>
      </c>
      <c r="I734" s="6" t="b">
        <v>0</v>
      </c>
      <c r="J734" s="6" t="b">
        <v>0</v>
      </c>
      <c r="K734" s="6" t="b">
        <v>0</v>
      </c>
      <c r="L734" s="6" t="b">
        <v>0</v>
      </c>
      <c r="M734" s="6" t="b">
        <v>0</v>
      </c>
      <c r="N734" s="6" t="b">
        <v>0</v>
      </c>
      <c r="O734" s="6" t="b">
        <v>0</v>
      </c>
      <c r="P734" s="6" t="b">
        <v>0</v>
      </c>
      <c r="Q734" s="6" t="s">
        <v>4041</v>
      </c>
    </row>
    <row r="735" spans="1:17" x14ac:dyDescent="0.2">
      <c r="A735" s="2">
        <v>1251</v>
      </c>
      <c r="B735" s="6" t="s">
        <v>4047</v>
      </c>
      <c r="C735" s="97" t="s">
        <v>5529</v>
      </c>
      <c r="D735" s="6" t="s">
        <v>4048</v>
      </c>
      <c r="E735" s="6" t="b">
        <v>0</v>
      </c>
      <c r="F735" s="6" t="b">
        <v>0</v>
      </c>
      <c r="G735" s="6" t="b">
        <v>0</v>
      </c>
      <c r="H735" s="6" t="b">
        <v>0</v>
      </c>
      <c r="I735" s="6" t="b">
        <v>0</v>
      </c>
      <c r="J735" s="6" t="b">
        <v>0</v>
      </c>
      <c r="K735" s="6" t="b">
        <v>0</v>
      </c>
      <c r="L735" s="6" t="b">
        <v>0</v>
      </c>
      <c r="M735" s="6" t="b">
        <v>0</v>
      </c>
      <c r="N735" s="6" t="b">
        <v>0</v>
      </c>
      <c r="O735" s="6" t="b">
        <v>0</v>
      </c>
      <c r="P735" s="6" t="b">
        <v>0</v>
      </c>
      <c r="Q735" s="6" t="s">
        <v>4049</v>
      </c>
    </row>
    <row r="736" spans="1:17" x14ac:dyDescent="0.2">
      <c r="A736" s="2">
        <v>1254</v>
      </c>
      <c r="B736" s="6" t="s">
        <v>4055</v>
      </c>
      <c r="C736" s="97" t="s">
        <v>5529</v>
      </c>
      <c r="D736" s="6" t="s">
        <v>4056</v>
      </c>
      <c r="E736" s="6" t="b">
        <v>0</v>
      </c>
      <c r="F736" s="6" t="b">
        <v>0</v>
      </c>
      <c r="G736" s="6" t="b">
        <v>0</v>
      </c>
      <c r="H736" s="6" t="b">
        <v>0</v>
      </c>
      <c r="I736" s="6" t="b">
        <v>0</v>
      </c>
      <c r="J736" s="6" t="b">
        <v>0</v>
      </c>
      <c r="K736" s="6" t="b">
        <v>0</v>
      </c>
      <c r="L736" s="6" t="b">
        <v>0</v>
      </c>
      <c r="M736" s="6" t="b">
        <v>0</v>
      </c>
      <c r="N736" s="6" t="b">
        <v>0</v>
      </c>
      <c r="O736" s="6" t="b">
        <v>0</v>
      </c>
      <c r="P736" s="6" t="b">
        <v>0</v>
      </c>
      <c r="Q736" s="6" t="s">
        <v>4057</v>
      </c>
    </row>
    <row r="737" spans="1:17" x14ac:dyDescent="0.2">
      <c r="A737" s="2">
        <v>1257</v>
      </c>
      <c r="B737" s="6" t="s">
        <v>4066</v>
      </c>
      <c r="C737" s="97" t="s">
        <v>5529</v>
      </c>
      <c r="D737" s="6" t="s">
        <v>4067</v>
      </c>
      <c r="E737" s="6" t="b">
        <v>0</v>
      </c>
      <c r="F737" s="6" t="b">
        <v>0</v>
      </c>
      <c r="G737" s="6" t="b">
        <v>0</v>
      </c>
      <c r="H737" s="6" t="b">
        <v>0</v>
      </c>
      <c r="I737" s="6" t="b">
        <v>0</v>
      </c>
      <c r="J737" s="6" t="b">
        <v>0</v>
      </c>
      <c r="K737" s="6" t="b">
        <v>0</v>
      </c>
      <c r="L737" s="6" t="b">
        <v>0</v>
      </c>
      <c r="M737" s="6" t="b">
        <v>0</v>
      </c>
      <c r="N737" s="6" t="b">
        <v>0</v>
      </c>
      <c r="O737" s="6" t="b">
        <v>0</v>
      </c>
      <c r="P737" s="6" t="b">
        <v>0</v>
      </c>
      <c r="Q737" s="6" t="s">
        <v>4068</v>
      </c>
    </row>
    <row r="738" spans="1:17" x14ac:dyDescent="0.2">
      <c r="A738" s="2">
        <v>1258</v>
      </c>
      <c r="B738" s="6" t="s">
        <v>4069</v>
      </c>
      <c r="C738" s="97" t="s">
        <v>5529</v>
      </c>
      <c r="D738" s="6" t="s">
        <v>4070</v>
      </c>
      <c r="E738" s="6" t="b">
        <v>0</v>
      </c>
      <c r="F738" s="6" t="b">
        <v>0</v>
      </c>
      <c r="G738" s="6" t="b">
        <v>0</v>
      </c>
      <c r="H738" s="6" t="b">
        <v>0</v>
      </c>
      <c r="I738" s="6" t="b">
        <v>0</v>
      </c>
      <c r="J738" s="6" t="b">
        <v>0</v>
      </c>
      <c r="K738" s="6" t="b">
        <v>0</v>
      </c>
      <c r="L738" s="6" t="b">
        <v>0</v>
      </c>
      <c r="M738" s="6" t="b">
        <v>0</v>
      </c>
      <c r="N738" s="6" t="b">
        <v>0</v>
      </c>
      <c r="O738" s="6" t="b">
        <v>0</v>
      </c>
      <c r="P738" s="6" t="b">
        <v>0</v>
      </c>
      <c r="Q738" s="6" t="s">
        <v>4071</v>
      </c>
    </row>
    <row r="739" spans="1:17" x14ac:dyDescent="0.2">
      <c r="A739" s="2">
        <v>1259</v>
      </c>
      <c r="B739" s="6" t="s">
        <v>4072</v>
      </c>
      <c r="C739" s="97" t="s">
        <v>5529</v>
      </c>
      <c r="D739" s="6" t="s">
        <v>4073</v>
      </c>
      <c r="E739" s="6" t="b">
        <v>0</v>
      </c>
      <c r="F739" s="6" t="b">
        <v>0</v>
      </c>
      <c r="G739" s="6" t="b">
        <v>0</v>
      </c>
      <c r="H739" s="6" t="b">
        <v>0</v>
      </c>
      <c r="I739" s="6" t="b">
        <v>0</v>
      </c>
      <c r="J739" s="6" t="b">
        <v>0</v>
      </c>
      <c r="K739" s="6" t="b">
        <v>0</v>
      </c>
      <c r="L739" s="6" t="b">
        <v>0</v>
      </c>
      <c r="M739" s="6" t="b">
        <v>0</v>
      </c>
      <c r="N739" s="6" t="b">
        <v>0</v>
      </c>
      <c r="O739" s="6" t="b">
        <v>0</v>
      </c>
      <c r="P739" s="6" t="b">
        <v>0</v>
      </c>
      <c r="Q739" s="6" t="s">
        <v>4074</v>
      </c>
    </row>
    <row r="740" spans="1:17" x14ac:dyDescent="0.2">
      <c r="A740" s="2">
        <v>1262</v>
      </c>
      <c r="B740" s="6" t="s">
        <v>4080</v>
      </c>
      <c r="C740" s="97" t="s">
        <v>5529</v>
      </c>
      <c r="D740" s="6" t="s">
        <v>4081</v>
      </c>
      <c r="E740" s="6" t="b">
        <v>0</v>
      </c>
      <c r="F740" s="6" t="b">
        <v>0</v>
      </c>
      <c r="G740" s="6" t="b">
        <v>0</v>
      </c>
      <c r="H740" s="6" t="b">
        <v>0</v>
      </c>
      <c r="I740" s="6" t="b">
        <v>0</v>
      </c>
      <c r="J740" s="6" t="b">
        <v>0</v>
      </c>
      <c r="K740" s="6" t="b">
        <v>0</v>
      </c>
      <c r="L740" s="6" t="b">
        <v>0</v>
      </c>
      <c r="M740" s="6" t="b">
        <v>0</v>
      </c>
      <c r="N740" s="6" t="b">
        <v>0</v>
      </c>
      <c r="O740" s="6" t="b">
        <v>0</v>
      </c>
      <c r="P740" s="6" t="b">
        <v>0</v>
      </c>
      <c r="Q740" s="6" t="s">
        <v>4082</v>
      </c>
    </row>
    <row r="741" spans="1:17" x14ac:dyDescent="0.2">
      <c r="A741" s="2">
        <v>1264</v>
      </c>
      <c r="B741" s="6" t="s">
        <v>4086</v>
      </c>
      <c r="C741" s="97" t="s">
        <v>5529</v>
      </c>
      <c r="D741" s="6" t="s">
        <v>60</v>
      </c>
      <c r="E741" s="6" t="b">
        <v>0</v>
      </c>
      <c r="F741" s="6" t="b">
        <v>0</v>
      </c>
      <c r="G741" s="6" t="b">
        <v>1</v>
      </c>
      <c r="H741" s="6" t="b">
        <v>0</v>
      </c>
      <c r="I741" s="6" t="b">
        <v>0</v>
      </c>
      <c r="J741" s="6" t="b">
        <v>0</v>
      </c>
      <c r="K741" s="6" t="b">
        <v>0</v>
      </c>
      <c r="L741" s="6" t="b">
        <v>0</v>
      </c>
      <c r="M741" s="6" t="b">
        <v>0</v>
      </c>
      <c r="N741" s="6" t="b">
        <v>0</v>
      </c>
      <c r="O741" s="6" t="b">
        <v>0</v>
      </c>
      <c r="P741" s="6" t="b">
        <v>0</v>
      </c>
      <c r="Q741" s="6" t="s">
        <v>4087</v>
      </c>
    </row>
    <row r="742" spans="1:17" x14ac:dyDescent="0.2">
      <c r="A742" s="2">
        <v>1266</v>
      </c>
      <c r="B742" s="6" t="s">
        <v>4091</v>
      </c>
      <c r="C742" s="97" t="s">
        <v>5529</v>
      </c>
      <c r="D742" s="6" t="s">
        <v>4092</v>
      </c>
      <c r="E742" s="6" t="b">
        <v>0</v>
      </c>
      <c r="F742" s="6" t="b">
        <v>0</v>
      </c>
      <c r="G742" s="6" t="b">
        <v>0</v>
      </c>
      <c r="H742" s="6" t="b">
        <v>0</v>
      </c>
      <c r="I742" s="6" t="b">
        <v>0</v>
      </c>
      <c r="J742" s="6" t="b">
        <v>0</v>
      </c>
      <c r="K742" s="6" t="b">
        <v>0</v>
      </c>
      <c r="L742" s="6" t="b">
        <v>0</v>
      </c>
      <c r="M742" s="6" t="b">
        <v>0</v>
      </c>
      <c r="N742" s="6" t="b">
        <v>0</v>
      </c>
      <c r="O742" s="6" t="b">
        <v>0</v>
      </c>
      <c r="P742" s="6" t="b">
        <v>0</v>
      </c>
      <c r="Q742" s="6" t="s">
        <v>4093</v>
      </c>
    </row>
    <row r="743" spans="1:17" x14ac:dyDescent="0.2">
      <c r="A743" s="2">
        <v>1271</v>
      </c>
      <c r="B743" s="6" t="s">
        <v>4096</v>
      </c>
      <c r="C743" s="97" t="s">
        <v>5529</v>
      </c>
      <c r="D743" s="6" t="s">
        <v>4097</v>
      </c>
      <c r="E743" s="6" t="b">
        <v>0</v>
      </c>
      <c r="F743" s="6" t="b">
        <v>0</v>
      </c>
      <c r="G743" s="6" t="b">
        <v>1</v>
      </c>
      <c r="H743" s="6" t="b">
        <v>0</v>
      </c>
      <c r="I743" s="6" t="b">
        <v>0</v>
      </c>
      <c r="J743" s="6" t="b">
        <v>0</v>
      </c>
      <c r="K743" s="6" t="b">
        <v>0</v>
      </c>
      <c r="L743" s="6" t="b">
        <v>0</v>
      </c>
      <c r="M743" s="6" t="b">
        <v>0</v>
      </c>
      <c r="N743" s="6" t="b">
        <v>0</v>
      </c>
      <c r="O743" s="6" t="b">
        <v>0</v>
      </c>
      <c r="P743" s="6" t="b">
        <v>0</v>
      </c>
      <c r="Q743" s="6" t="s">
        <v>4098</v>
      </c>
    </row>
    <row r="744" spans="1:17" x14ac:dyDescent="0.2">
      <c r="A744" s="2">
        <v>1272</v>
      </c>
      <c r="B744" s="6" t="s">
        <v>4099</v>
      </c>
      <c r="C744" s="97" t="s">
        <v>5529</v>
      </c>
      <c r="D744" s="6" t="s">
        <v>4100</v>
      </c>
      <c r="E744" s="6" t="b">
        <v>0</v>
      </c>
      <c r="F744" s="6" t="b">
        <v>0</v>
      </c>
      <c r="G744" s="6" t="b">
        <v>0</v>
      </c>
      <c r="H744" s="6" t="b">
        <v>0</v>
      </c>
      <c r="I744" s="6" t="b">
        <v>0</v>
      </c>
      <c r="J744" s="6" t="b">
        <v>0</v>
      </c>
      <c r="K744" s="6" t="b">
        <v>0</v>
      </c>
      <c r="L744" s="6" t="b">
        <v>0</v>
      </c>
      <c r="M744" s="6" t="b">
        <v>0</v>
      </c>
      <c r="N744" s="6" t="b">
        <v>0</v>
      </c>
      <c r="O744" s="6" t="b">
        <v>0</v>
      </c>
      <c r="P744" s="6" t="b">
        <v>0</v>
      </c>
      <c r="Q744" s="6" t="s">
        <v>4101</v>
      </c>
    </row>
    <row r="745" spans="1:17" x14ac:dyDescent="0.2">
      <c r="A745" s="2">
        <v>1273</v>
      </c>
      <c r="B745" s="6" t="s">
        <v>4102</v>
      </c>
      <c r="C745" s="97" t="s">
        <v>5529</v>
      </c>
      <c r="D745" s="6" t="s">
        <v>4103</v>
      </c>
      <c r="E745" s="6" t="b">
        <v>0</v>
      </c>
      <c r="F745" s="6" t="b">
        <v>0</v>
      </c>
      <c r="G745" s="6" t="b">
        <v>0</v>
      </c>
      <c r="H745" s="6" t="b">
        <v>0</v>
      </c>
      <c r="I745" s="6" t="b">
        <v>0</v>
      </c>
      <c r="J745" s="6" t="b">
        <v>0</v>
      </c>
      <c r="K745" s="6" t="b">
        <v>0</v>
      </c>
      <c r="L745" s="6" t="b">
        <v>0</v>
      </c>
      <c r="M745" s="6" t="b">
        <v>0</v>
      </c>
      <c r="N745" s="6" t="b">
        <v>0</v>
      </c>
      <c r="O745" s="6" t="b">
        <v>0</v>
      </c>
      <c r="P745" s="6" t="b">
        <v>0</v>
      </c>
      <c r="Q745" s="6" t="s">
        <v>4104</v>
      </c>
    </row>
    <row r="746" spans="1:17" x14ac:dyDescent="0.2">
      <c r="A746" s="2">
        <v>1274</v>
      </c>
      <c r="B746" s="6" t="s">
        <v>4105</v>
      </c>
      <c r="C746" s="97" t="s">
        <v>5529</v>
      </c>
      <c r="D746" s="6" t="s">
        <v>4106</v>
      </c>
      <c r="E746" s="6" t="b">
        <v>0</v>
      </c>
      <c r="F746" s="6" t="b">
        <v>0</v>
      </c>
      <c r="G746" s="6" t="b">
        <v>0</v>
      </c>
      <c r="H746" s="6" t="b">
        <v>0</v>
      </c>
      <c r="I746" s="6" t="b">
        <v>0</v>
      </c>
      <c r="J746" s="6" t="b">
        <v>0</v>
      </c>
      <c r="K746" s="6" t="b">
        <v>0</v>
      </c>
      <c r="L746" s="6" t="b">
        <v>0</v>
      </c>
      <c r="M746" s="6" t="b">
        <v>0</v>
      </c>
      <c r="N746" s="6" t="b">
        <v>0</v>
      </c>
      <c r="O746" s="6" t="b">
        <v>0</v>
      </c>
      <c r="P746" s="6" t="b">
        <v>0</v>
      </c>
      <c r="Q746" s="6" t="s">
        <v>4107</v>
      </c>
    </row>
    <row r="747" spans="1:17" x14ac:dyDescent="0.2">
      <c r="A747" s="2">
        <v>1278</v>
      </c>
      <c r="B747" s="6" t="s">
        <v>4116</v>
      </c>
      <c r="C747" s="97" t="s">
        <v>5529</v>
      </c>
      <c r="D747" s="6" t="s">
        <v>4117</v>
      </c>
      <c r="E747" s="6" t="b">
        <v>0</v>
      </c>
      <c r="F747" s="6" t="b">
        <v>0</v>
      </c>
      <c r="G747" s="6" t="b">
        <v>0</v>
      </c>
      <c r="H747" s="6" t="b">
        <v>0</v>
      </c>
      <c r="I747" s="6" t="b">
        <v>0</v>
      </c>
      <c r="J747" s="6" t="b">
        <v>0</v>
      </c>
      <c r="K747" s="6" t="b">
        <v>0</v>
      </c>
      <c r="L747" s="6" t="b">
        <v>0</v>
      </c>
      <c r="M747" s="6" t="b">
        <v>0</v>
      </c>
      <c r="N747" s="6" t="b">
        <v>1</v>
      </c>
      <c r="O747" s="6" t="b">
        <v>0</v>
      </c>
      <c r="P747" s="6" t="b">
        <v>0</v>
      </c>
      <c r="Q747" s="6" t="s">
        <v>4118</v>
      </c>
    </row>
    <row r="748" spans="1:17" x14ac:dyDescent="0.2">
      <c r="A748" s="2">
        <v>1279</v>
      </c>
      <c r="B748" s="6" t="s">
        <v>4119</v>
      </c>
      <c r="C748" s="97" t="s">
        <v>5529</v>
      </c>
      <c r="D748" s="6" t="s">
        <v>4120</v>
      </c>
      <c r="E748" s="6" t="b">
        <v>0</v>
      </c>
      <c r="F748" s="6" t="b">
        <v>0</v>
      </c>
      <c r="G748" s="6" t="b">
        <v>0</v>
      </c>
      <c r="H748" s="6" t="b">
        <v>0</v>
      </c>
      <c r="I748" s="6" t="b">
        <v>0</v>
      </c>
      <c r="J748" s="6" t="b">
        <v>0</v>
      </c>
      <c r="K748" s="6" t="b">
        <v>0</v>
      </c>
      <c r="L748" s="6" t="b">
        <v>0</v>
      </c>
      <c r="M748" s="6" t="b">
        <v>0</v>
      </c>
      <c r="N748" s="6" t="b">
        <v>0</v>
      </c>
      <c r="O748" s="6" t="b">
        <v>1</v>
      </c>
      <c r="P748" s="6" t="b">
        <v>0</v>
      </c>
      <c r="Q748" s="6" t="s">
        <v>4121</v>
      </c>
    </row>
    <row r="749" spans="1:17" x14ac:dyDescent="0.2">
      <c r="A749" s="2">
        <v>1281</v>
      </c>
      <c r="B749" s="6" t="s">
        <v>4125</v>
      </c>
      <c r="C749" s="97" t="s">
        <v>5529</v>
      </c>
      <c r="D749" s="6" t="s">
        <v>4126</v>
      </c>
      <c r="E749" s="6" t="b">
        <v>0</v>
      </c>
      <c r="F749" s="6" t="b">
        <v>0</v>
      </c>
      <c r="G749" s="6" t="b">
        <v>0</v>
      </c>
      <c r="H749" s="6" t="b">
        <v>0</v>
      </c>
      <c r="I749" s="6" t="b">
        <v>0</v>
      </c>
      <c r="J749" s="6" t="b">
        <v>0</v>
      </c>
      <c r="K749" s="6" t="b">
        <v>0</v>
      </c>
      <c r="L749" s="6" t="b">
        <v>0</v>
      </c>
      <c r="M749" s="6" t="b">
        <v>0</v>
      </c>
      <c r="N749" s="6" t="b">
        <v>0</v>
      </c>
      <c r="O749" s="6" t="b">
        <v>0</v>
      </c>
      <c r="P749" s="6" t="b">
        <v>0</v>
      </c>
      <c r="Q749" s="6" t="s">
        <v>4127</v>
      </c>
    </row>
    <row r="750" spans="1:17" x14ac:dyDescent="0.2">
      <c r="A750" s="2">
        <v>1283</v>
      </c>
      <c r="B750" s="6" t="s">
        <v>4133</v>
      </c>
      <c r="C750" s="97" t="s">
        <v>5529</v>
      </c>
      <c r="D750" s="6" t="s">
        <v>4134</v>
      </c>
      <c r="E750" s="6" t="b">
        <v>0</v>
      </c>
      <c r="F750" s="6" t="b">
        <v>1</v>
      </c>
      <c r="G750" s="6" t="b">
        <v>0</v>
      </c>
      <c r="H750" s="6" t="b">
        <v>0</v>
      </c>
      <c r="I750" s="6" t="b">
        <v>0</v>
      </c>
      <c r="J750" s="6" t="b">
        <v>1</v>
      </c>
      <c r="K750" s="6" t="b">
        <v>0</v>
      </c>
      <c r="L750" s="6" t="b">
        <v>0</v>
      </c>
      <c r="M750" s="6" t="b">
        <v>0</v>
      </c>
      <c r="N750" s="6" t="b">
        <v>0</v>
      </c>
      <c r="O750" s="6" t="b">
        <v>0</v>
      </c>
      <c r="P750" s="6" t="b">
        <v>0</v>
      </c>
      <c r="Q750" s="6" t="s">
        <v>60</v>
      </c>
    </row>
    <row r="751" spans="1:17" x14ac:dyDescent="0.2">
      <c r="A751" s="2">
        <v>1285</v>
      </c>
      <c r="B751" s="6" t="s">
        <v>4138</v>
      </c>
      <c r="C751" s="97" t="s">
        <v>5529</v>
      </c>
      <c r="D751" s="6" t="s">
        <v>566</v>
      </c>
      <c r="E751" s="6" t="b">
        <v>0</v>
      </c>
      <c r="F751" s="6" t="b">
        <v>0</v>
      </c>
      <c r="G751" s="6" t="b">
        <v>0</v>
      </c>
      <c r="H751" s="6" t="b">
        <v>0</v>
      </c>
      <c r="I751" s="6" t="b">
        <v>0</v>
      </c>
      <c r="J751" s="6" t="b">
        <v>0</v>
      </c>
      <c r="K751" s="6" t="b">
        <v>0</v>
      </c>
      <c r="L751" s="6" t="b">
        <v>0</v>
      </c>
      <c r="M751" s="6" t="b">
        <v>0</v>
      </c>
      <c r="N751" s="6" t="b">
        <v>1</v>
      </c>
      <c r="O751" s="6" t="b">
        <v>0</v>
      </c>
      <c r="P751" s="6" t="b">
        <v>0</v>
      </c>
      <c r="Q751" s="6" t="s">
        <v>4139</v>
      </c>
    </row>
    <row r="752" spans="1:17" x14ac:dyDescent="0.2">
      <c r="A752" s="2">
        <v>1287</v>
      </c>
      <c r="B752" s="6" t="s">
        <v>4142</v>
      </c>
      <c r="C752" s="97" t="s">
        <v>5529</v>
      </c>
      <c r="D752" s="6" t="s">
        <v>4143</v>
      </c>
      <c r="E752" s="6" t="b">
        <v>0</v>
      </c>
      <c r="F752" s="6" t="b">
        <v>0</v>
      </c>
      <c r="G752" s="6" t="b">
        <v>0</v>
      </c>
      <c r="H752" s="6" t="b">
        <v>0</v>
      </c>
      <c r="I752" s="6" t="b">
        <v>0</v>
      </c>
      <c r="J752" s="6" t="b">
        <v>0</v>
      </c>
      <c r="K752" s="6" t="b">
        <v>0</v>
      </c>
      <c r="L752" s="6" t="b">
        <v>0</v>
      </c>
      <c r="M752" s="6" t="b">
        <v>0</v>
      </c>
      <c r="N752" s="6" t="b">
        <v>0</v>
      </c>
      <c r="O752" s="6" t="b">
        <v>0</v>
      </c>
      <c r="P752" s="6" t="b">
        <v>0</v>
      </c>
      <c r="Q752" s="6" t="s">
        <v>4144</v>
      </c>
    </row>
    <row r="753" spans="1:17" x14ac:dyDescent="0.2">
      <c r="A753" s="2">
        <v>1288</v>
      </c>
      <c r="B753" s="6" t="s">
        <v>4145</v>
      </c>
      <c r="C753" s="97" t="s">
        <v>5529</v>
      </c>
      <c r="D753" s="6" t="s">
        <v>4146</v>
      </c>
      <c r="E753" s="6" t="b">
        <v>0</v>
      </c>
      <c r="F753" s="6" t="b">
        <v>0</v>
      </c>
      <c r="G753" s="6" t="b">
        <v>1</v>
      </c>
      <c r="H753" s="6" t="b">
        <v>0</v>
      </c>
      <c r="I753" s="6" t="b">
        <v>0</v>
      </c>
      <c r="J753" s="6" t="b">
        <v>0</v>
      </c>
      <c r="K753" s="6" t="b">
        <v>0</v>
      </c>
      <c r="L753" s="6" t="b">
        <v>0</v>
      </c>
      <c r="M753" s="6" t="b">
        <v>0</v>
      </c>
      <c r="N753" s="6" t="b">
        <v>0</v>
      </c>
      <c r="O753" s="6" t="b">
        <v>0</v>
      </c>
      <c r="P753" s="6" t="b">
        <v>0</v>
      </c>
      <c r="Q753" s="6" t="s">
        <v>4147</v>
      </c>
    </row>
    <row r="754" spans="1:17" x14ac:dyDescent="0.2">
      <c r="A754" s="2">
        <v>1289</v>
      </c>
      <c r="B754" s="6" t="s">
        <v>4148</v>
      </c>
      <c r="C754" s="97" t="s">
        <v>5529</v>
      </c>
      <c r="D754" s="6" t="s">
        <v>4149</v>
      </c>
      <c r="E754" s="6" t="b">
        <v>0</v>
      </c>
      <c r="F754" s="6" t="b">
        <v>0</v>
      </c>
      <c r="G754" s="6" t="b">
        <v>0</v>
      </c>
      <c r="H754" s="6" t="b">
        <v>0</v>
      </c>
      <c r="I754" s="6" t="b">
        <v>0</v>
      </c>
      <c r="J754" s="6" t="b">
        <v>0</v>
      </c>
      <c r="K754" s="6" t="b">
        <v>0</v>
      </c>
      <c r="L754" s="6" t="b">
        <v>0</v>
      </c>
      <c r="M754" s="6" t="b">
        <v>0</v>
      </c>
      <c r="N754" s="6" t="b">
        <v>0</v>
      </c>
      <c r="O754" s="6" t="b">
        <v>0</v>
      </c>
      <c r="P754" s="6" t="b">
        <v>0</v>
      </c>
      <c r="Q754" s="6" t="s">
        <v>4150</v>
      </c>
    </row>
    <row r="755" spans="1:17" x14ac:dyDescent="0.2">
      <c r="A755" s="2">
        <v>1291</v>
      </c>
      <c r="B755" s="6" t="s">
        <v>4154</v>
      </c>
      <c r="C755" s="97" t="s">
        <v>5529</v>
      </c>
      <c r="D755" s="6" t="s">
        <v>4155</v>
      </c>
      <c r="E755" s="6" t="b">
        <v>1</v>
      </c>
      <c r="F755" s="6" t="b">
        <v>0</v>
      </c>
      <c r="G755" s="6" t="b">
        <v>1</v>
      </c>
      <c r="H755" s="6" t="b">
        <v>0</v>
      </c>
      <c r="I755" s="6" t="b">
        <v>0</v>
      </c>
      <c r="J755" s="6" t="b">
        <v>0</v>
      </c>
      <c r="K755" s="6" t="b">
        <v>0</v>
      </c>
      <c r="L755" s="6" t="b">
        <v>0</v>
      </c>
      <c r="M755" s="6" t="b">
        <v>0</v>
      </c>
      <c r="N755" s="6" t="b">
        <v>1</v>
      </c>
      <c r="O755" s="6" t="b">
        <v>0</v>
      </c>
      <c r="P755" s="6" t="b">
        <v>0</v>
      </c>
      <c r="Q755" s="6" t="s">
        <v>4156</v>
      </c>
    </row>
    <row r="756" spans="1:17" x14ac:dyDescent="0.2">
      <c r="A756" s="2">
        <v>1292</v>
      </c>
      <c r="B756" s="6" t="s">
        <v>4157</v>
      </c>
      <c r="C756" s="97" t="s">
        <v>5529</v>
      </c>
      <c r="D756" s="6" t="s">
        <v>4158</v>
      </c>
      <c r="E756" s="6" t="b">
        <v>0</v>
      </c>
      <c r="F756" s="6" t="b">
        <v>0</v>
      </c>
      <c r="G756" s="6" t="b">
        <v>0</v>
      </c>
      <c r="H756" s="6" t="b">
        <v>0</v>
      </c>
      <c r="I756" s="6" t="b">
        <v>0</v>
      </c>
      <c r="J756" s="6" t="b">
        <v>0</v>
      </c>
      <c r="K756" s="6" t="b">
        <v>0</v>
      </c>
      <c r="L756" s="6" t="b">
        <v>0</v>
      </c>
      <c r="M756" s="6" t="b">
        <v>0</v>
      </c>
      <c r="N756" s="6" t="b">
        <v>1</v>
      </c>
      <c r="O756" s="6" t="b">
        <v>0</v>
      </c>
      <c r="P756" s="6" t="b">
        <v>0</v>
      </c>
      <c r="Q756" s="6" t="s">
        <v>4159</v>
      </c>
    </row>
    <row r="757" spans="1:17" x14ac:dyDescent="0.2">
      <c r="A757" s="2">
        <v>1293</v>
      </c>
      <c r="B757" s="6" t="s">
        <v>4160</v>
      </c>
      <c r="C757" s="97" t="s">
        <v>5529</v>
      </c>
      <c r="D757" s="6" t="s">
        <v>4161</v>
      </c>
      <c r="E757" s="6" t="b">
        <v>0</v>
      </c>
      <c r="F757" s="6" t="b">
        <v>0</v>
      </c>
      <c r="G757" s="6" t="b">
        <v>0</v>
      </c>
      <c r="H757" s="6" t="b">
        <v>0</v>
      </c>
      <c r="I757" s="6" t="b">
        <v>0</v>
      </c>
      <c r="J757" s="6" t="b">
        <v>0</v>
      </c>
      <c r="K757" s="6" t="b">
        <v>0</v>
      </c>
      <c r="L757" s="6" t="b">
        <v>0</v>
      </c>
      <c r="M757" s="6" t="b">
        <v>0</v>
      </c>
      <c r="N757" s="6" t="b">
        <v>0</v>
      </c>
      <c r="O757" s="6" t="b">
        <v>0</v>
      </c>
      <c r="P757" s="6" t="b">
        <v>0</v>
      </c>
      <c r="Q757" s="6" t="s">
        <v>4162</v>
      </c>
    </row>
    <row r="758" spans="1:17" x14ac:dyDescent="0.2">
      <c r="A758" s="2">
        <v>1299</v>
      </c>
      <c r="B758" s="6" t="s">
        <v>4177</v>
      </c>
      <c r="C758" s="97" t="s">
        <v>5529</v>
      </c>
      <c r="D758" s="6" t="s">
        <v>4178</v>
      </c>
      <c r="E758" s="6" t="b">
        <v>0</v>
      </c>
      <c r="F758" s="6" t="b">
        <v>0</v>
      </c>
      <c r="G758" s="6" t="b">
        <v>0</v>
      </c>
      <c r="H758" s="6" t="b">
        <v>0</v>
      </c>
      <c r="I758" s="6" t="b">
        <v>0</v>
      </c>
      <c r="J758" s="6" t="b">
        <v>0</v>
      </c>
      <c r="K758" s="6" t="b">
        <v>0</v>
      </c>
      <c r="L758" s="6" t="b">
        <v>0</v>
      </c>
      <c r="M758" s="6" t="b">
        <v>0</v>
      </c>
      <c r="N758" s="6" t="b">
        <v>0</v>
      </c>
      <c r="O758" s="6" t="b">
        <v>1</v>
      </c>
      <c r="P758" s="6" t="b">
        <v>0</v>
      </c>
      <c r="Q758" s="6" t="s">
        <v>4179</v>
      </c>
    </row>
    <row r="759" spans="1:17" x14ac:dyDescent="0.2">
      <c r="A759" s="2">
        <v>1302</v>
      </c>
      <c r="B759" s="6" t="s">
        <v>4180</v>
      </c>
      <c r="C759" s="97" t="s">
        <v>5529</v>
      </c>
      <c r="D759" s="6" t="s">
        <v>4181</v>
      </c>
      <c r="E759" s="6" t="b">
        <v>0</v>
      </c>
      <c r="F759" s="6" t="b">
        <v>0</v>
      </c>
      <c r="G759" s="6" t="b">
        <v>0</v>
      </c>
      <c r="H759" s="6" t="b">
        <v>0</v>
      </c>
      <c r="I759" s="6" t="b">
        <v>0</v>
      </c>
      <c r="J759" s="6" t="b">
        <v>1</v>
      </c>
      <c r="K759" s="6" t="b">
        <v>0</v>
      </c>
      <c r="L759" s="6" t="b">
        <v>0</v>
      </c>
      <c r="M759" s="6" t="b">
        <v>0</v>
      </c>
      <c r="N759" s="6" t="b">
        <v>1</v>
      </c>
      <c r="O759" s="6" t="b">
        <v>0</v>
      </c>
      <c r="P759" s="6" t="b">
        <v>0</v>
      </c>
      <c r="Q759" s="6" t="s">
        <v>4182</v>
      </c>
    </row>
    <row r="760" spans="1:17" x14ac:dyDescent="0.2">
      <c r="A760" s="2">
        <v>1305</v>
      </c>
      <c r="B760" s="6" t="s">
        <v>4186</v>
      </c>
      <c r="C760" s="97" t="s">
        <v>5529</v>
      </c>
      <c r="D760" s="6" t="s">
        <v>4187</v>
      </c>
      <c r="E760" s="6" t="b">
        <v>0</v>
      </c>
      <c r="F760" s="6" t="b">
        <v>0</v>
      </c>
      <c r="G760" s="6" t="b">
        <v>0</v>
      </c>
      <c r="H760" s="6" t="b">
        <v>0</v>
      </c>
      <c r="I760" s="6" t="b">
        <v>0</v>
      </c>
      <c r="J760" s="6" t="b">
        <v>0</v>
      </c>
      <c r="K760" s="6" t="b">
        <v>0</v>
      </c>
      <c r="L760" s="6" t="b">
        <v>0</v>
      </c>
      <c r="M760" s="6" t="b">
        <v>0</v>
      </c>
      <c r="N760" s="6" t="b">
        <v>0</v>
      </c>
      <c r="O760" s="6" t="b">
        <v>1</v>
      </c>
      <c r="P760" s="6" t="b">
        <v>0</v>
      </c>
      <c r="Q760" s="6" t="s">
        <v>4188</v>
      </c>
    </row>
    <row r="761" spans="1:17" x14ac:dyDescent="0.2">
      <c r="A761" s="2">
        <v>1306</v>
      </c>
      <c r="B761" s="6" t="s">
        <v>4190</v>
      </c>
      <c r="C761" s="97" t="s">
        <v>5529</v>
      </c>
      <c r="D761" s="6" t="s">
        <v>4191</v>
      </c>
      <c r="E761" s="6" t="b">
        <v>1</v>
      </c>
      <c r="F761" s="6" t="b">
        <v>0</v>
      </c>
      <c r="G761" s="6" t="b">
        <v>0</v>
      </c>
      <c r="H761" s="6" t="b">
        <v>0</v>
      </c>
      <c r="I761" s="6" t="b">
        <v>0</v>
      </c>
      <c r="J761" s="6" t="b">
        <v>0</v>
      </c>
      <c r="K761" s="6" t="b">
        <v>0</v>
      </c>
      <c r="L761" s="6" t="b">
        <v>0</v>
      </c>
      <c r="M761" s="6" t="b">
        <v>0</v>
      </c>
      <c r="N761" s="6" t="b">
        <v>0</v>
      </c>
      <c r="O761" s="6" t="b">
        <v>1</v>
      </c>
      <c r="P761" s="6" t="b">
        <v>0</v>
      </c>
      <c r="Q761" s="6" t="s">
        <v>4192</v>
      </c>
    </row>
    <row r="762" spans="1:17" x14ac:dyDescent="0.2">
      <c r="A762" s="2">
        <v>1308</v>
      </c>
      <c r="B762" s="6" t="s">
        <v>4196</v>
      </c>
      <c r="C762" s="97" t="s">
        <v>5529</v>
      </c>
      <c r="D762" s="6" t="s">
        <v>4197</v>
      </c>
      <c r="E762" s="6" t="b">
        <v>0</v>
      </c>
      <c r="F762" s="6" t="b">
        <v>0</v>
      </c>
      <c r="G762" s="6" t="b">
        <v>0</v>
      </c>
      <c r="H762" s="6" t="b">
        <v>0</v>
      </c>
      <c r="I762" s="6" t="b">
        <v>0</v>
      </c>
      <c r="J762" s="6" t="b">
        <v>0</v>
      </c>
      <c r="K762" s="6" t="b">
        <v>0</v>
      </c>
      <c r="L762" s="6" t="b">
        <v>0</v>
      </c>
      <c r="M762" s="6" t="b">
        <v>0</v>
      </c>
      <c r="N762" s="6" t="b">
        <v>0</v>
      </c>
      <c r="O762" s="6" t="b">
        <v>0</v>
      </c>
      <c r="P762" s="6" t="b">
        <v>0</v>
      </c>
      <c r="Q762" s="6" t="s">
        <v>4198</v>
      </c>
    </row>
    <row r="763" spans="1:17" x14ac:dyDescent="0.2">
      <c r="A763" s="2">
        <v>1309</v>
      </c>
      <c r="B763" s="6" t="s">
        <v>4199</v>
      </c>
      <c r="C763" s="97" t="s">
        <v>5529</v>
      </c>
      <c r="D763" s="6" t="s">
        <v>4200</v>
      </c>
      <c r="E763" s="6" t="b">
        <v>0</v>
      </c>
      <c r="F763" s="6" t="b">
        <v>0</v>
      </c>
      <c r="G763" s="6" t="b">
        <v>0</v>
      </c>
      <c r="H763" s="6" t="b">
        <v>0</v>
      </c>
      <c r="I763" s="6" t="b">
        <v>0</v>
      </c>
      <c r="J763" s="6" t="b">
        <v>0</v>
      </c>
      <c r="K763" s="6" t="b">
        <v>0</v>
      </c>
      <c r="L763" s="6" t="b">
        <v>0</v>
      </c>
      <c r="M763" s="6" t="b">
        <v>0</v>
      </c>
      <c r="N763" s="6" t="b">
        <v>0</v>
      </c>
      <c r="O763" s="6" t="b">
        <v>0</v>
      </c>
      <c r="P763" s="6" t="b">
        <v>0</v>
      </c>
      <c r="Q763" s="6" t="s">
        <v>4201</v>
      </c>
    </row>
    <row r="764" spans="1:17" x14ac:dyDescent="0.2">
      <c r="A764" s="2">
        <v>1310</v>
      </c>
      <c r="B764" s="6" t="s">
        <v>4202</v>
      </c>
      <c r="C764" s="97" t="s">
        <v>5529</v>
      </c>
      <c r="D764" s="6" t="s">
        <v>4203</v>
      </c>
      <c r="E764" s="6" t="b">
        <v>0</v>
      </c>
      <c r="F764" s="6" t="b">
        <v>0</v>
      </c>
      <c r="G764" s="6" t="b">
        <v>0</v>
      </c>
      <c r="H764" s="6" t="b">
        <v>0</v>
      </c>
      <c r="I764" s="6" t="b">
        <v>0</v>
      </c>
      <c r="J764" s="6" t="b">
        <v>0</v>
      </c>
      <c r="K764" s="6" t="b">
        <v>0</v>
      </c>
      <c r="L764" s="6" t="b">
        <v>1</v>
      </c>
      <c r="M764" s="6" t="b">
        <v>0</v>
      </c>
      <c r="N764" s="6" t="b">
        <v>1</v>
      </c>
      <c r="O764" s="6" t="b">
        <v>1</v>
      </c>
      <c r="P764" s="6" t="b">
        <v>0</v>
      </c>
      <c r="Q764" s="6" t="s">
        <v>4204</v>
      </c>
    </row>
    <row r="765" spans="1:17" x14ac:dyDescent="0.2">
      <c r="A765" s="2">
        <v>1313</v>
      </c>
      <c r="B765" s="6" t="s">
        <v>4208</v>
      </c>
      <c r="C765" s="97" t="s">
        <v>5529</v>
      </c>
      <c r="D765" s="6" t="s">
        <v>4209</v>
      </c>
      <c r="E765" s="6" t="b">
        <v>0</v>
      </c>
      <c r="F765" s="6" t="b">
        <v>0</v>
      </c>
      <c r="G765" s="6" t="b">
        <v>0</v>
      </c>
      <c r="H765" s="6" t="b">
        <v>0</v>
      </c>
      <c r="I765" s="6" t="b">
        <v>0</v>
      </c>
      <c r="J765" s="6" t="b">
        <v>0</v>
      </c>
      <c r="K765" s="6" t="b">
        <v>0</v>
      </c>
      <c r="L765" s="6" t="b">
        <v>0</v>
      </c>
      <c r="M765" s="6" t="b">
        <v>0</v>
      </c>
      <c r="N765" s="6" t="b">
        <v>0</v>
      </c>
      <c r="O765" s="6" t="b">
        <v>0</v>
      </c>
      <c r="P765" s="6" t="b">
        <v>0</v>
      </c>
      <c r="Q765" s="6" t="s">
        <v>4210</v>
      </c>
    </row>
    <row r="766" spans="1:17" x14ac:dyDescent="0.2">
      <c r="A766" s="2">
        <v>1314</v>
      </c>
      <c r="B766" s="6" t="s">
        <v>4211</v>
      </c>
      <c r="C766" s="97" t="s">
        <v>5529</v>
      </c>
      <c r="D766" s="6" t="s">
        <v>4212</v>
      </c>
      <c r="E766" s="6" t="b">
        <v>0</v>
      </c>
      <c r="F766" s="6" t="b">
        <v>0</v>
      </c>
      <c r="G766" s="6" t="b">
        <v>0</v>
      </c>
      <c r="H766" s="6" t="b">
        <v>0</v>
      </c>
      <c r="I766" s="6" t="b">
        <v>0</v>
      </c>
      <c r="J766" s="6" t="b">
        <v>0</v>
      </c>
      <c r="K766" s="6" t="b">
        <v>0</v>
      </c>
      <c r="L766" s="6" t="b">
        <v>0</v>
      </c>
      <c r="M766" s="6" t="b">
        <v>0</v>
      </c>
      <c r="N766" s="6" t="b">
        <v>0</v>
      </c>
      <c r="O766" s="6" t="b">
        <v>0</v>
      </c>
      <c r="P766" s="6" t="b">
        <v>0</v>
      </c>
      <c r="Q766" s="6" t="s">
        <v>4213</v>
      </c>
    </row>
    <row r="767" spans="1:17" x14ac:dyDescent="0.2">
      <c r="A767" s="2">
        <v>1320</v>
      </c>
      <c r="B767" s="6" t="s">
        <v>4226</v>
      </c>
      <c r="C767" s="97" t="s">
        <v>5529</v>
      </c>
      <c r="D767" s="6" t="s">
        <v>4227</v>
      </c>
      <c r="E767" s="6" t="b">
        <v>0</v>
      </c>
      <c r="F767" s="6" t="b">
        <v>0</v>
      </c>
      <c r="G767" s="6" t="b">
        <v>0</v>
      </c>
      <c r="H767" s="6" t="b">
        <v>0</v>
      </c>
      <c r="I767" s="6" t="b">
        <v>0</v>
      </c>
      <c r="J767" s="6" t="b">
        <v>0</v>
      </c>
      <c r="K767" s="6" t="b">
        <v>0</v>
      </c>
      <c r="L767" s="6" t="b">
        <v>0</v>
      </c>
      <c r="M767" s="6" t="b">
        <v>0</v>
      </c>
      <c r="N767" s="6" t="b">
        <v>0</v>
      </c>
      <c r="O767" s="6" t="b">
        <v>0</v>
      </c>
      <c r="P767" s="6" t="b">
        <v>0</v>
      </c>
      <c r="Q767" s="6" t="s">
        <v>4228</v>
      </c>
    </row>
    <row r="768" spans="1:17" x14ac:dyDescent="0.2">
      <c r="A768" s="2">
        <v>1321</v>
      </c>
      <c r="B768" s="6" t="s">
        <v>4229</v>
      </c>
      <c r="C768" s="97" t="s">
        <v>5529</v>
      </c>
      <c r="D768" s="6" t="s">
        <v>4230</v>
      </c>
      <c r="E768" s="6" t="b">
        <v>0</v>
      </c>
      <c r="F768" s="6" t="b">
        <v>0</v>
      </c>
      <c r="G768" s="6" t="b">
        <v>0</v>
      </c>
      <c r="H768" s="6" t="b">
        <v>0</v>
      </c>
      <c r="I768" s="6" t="b">
        <v>0</v>
      </c>
      <c r="J768" s="6" t="b">
        <v>0</v>
      </c>
      <c r="K768" s="6" t="b">
        <v>0</v>
      </c>
      <c r="L768" s="6" t="b">
        <v>0</v>
      </c>
      <c r="M768" s="6" t="b">
        <v>0</v>
      </c>
      <c r="N768" s="6" t="b">
        <v>0</v>
      </c>
      <c r="O768" s="6" t="b">
        <v>0</v>
      </c>
      <c r="P768" s="6" t="b">
        <v>0</v>
      </c>
      <c r="Q768" s="6" t="s">
        <v>4231</v>
      </c>
    </row>
    <row r="769" spans="1:17" x14ac:dyDescent="0.2">
      <c r="A769" s="2">
        <v>1322</v>
      </c>
      <c r="B769" s="6" t="s">
        <v>4232</v>
      </c>
      <c r="C769" s="97" t="s">
        <v>5529</v>
      </c>
      <c r="D769" s="6" t="s">
        <v>4233</v>
      </c>
      <c r="E769" s="6" t="b">
        <v>0</v>
      </c>
      <c r="F769" s="6" t="b">
        <v>0</v>
      </c>
      <c r="G769" s="6" t="b">
        <v>1</v>
      </c>
      <c r="H769" s="6" t="b">
        <v>0</v>
      </c>
      <c r="I769" s="6" t="b">
        <v>0</v>
      </c>
      <c r="J769" s="6" t="b">
        <v>0</v>
      </c>
      <c r="K769" s="6" t="b">
        <v>0</v>
      </c>
      <c r="L769" s="6" t="b">
        <v>0</v>
      </c>
      <c r="M769" s="6" t="b">
        <v>0</v>
      </c>
      <c r="N769" s="6" t="b">
        <v>0</v>
      </c>
      <c r="O769" s="6" t="b">
        <v>0</v>
      </c>
      <c r="P769" s="6" t="b">
        <v>0</v>
      </c>
      <c r="Q769" s="6" t="s">
        <v>4234</v>
      </c>
    </row>
    <row r="770" spans="1:17" x14ac:dyDescent="0.2">
      <c r="A770" s="2">
        <v>1323</v>
      </c>
      <c r="B770" s="6" t="s">
        <v>4236</v>
      </c>
      <c r="C770" s="97" t="s">
        <v>5529</v>
      </c>
      <c r="D770" s="6" t="s">
        <v>4237</v>
      </c>
      <c r="E770" s="6" t="b">
        <v>0</v>
      </c>
      <c r="F770" s="6" t="b">
        <v>0</v>
      </c>
      <c r="G770" s="6" t="b">
        <v>0</v>
      </c>
      <c r="H770" s="6" t="b">
        <v>0</v>
      </c>
      <c r="I770" s="6" t="b">
        <v>0</v>
      </c>
      <c r="J770" s="6" t="b">
        <v>0</v>
      </c>
      <c r="K770" s="6" t="b">
        <v>0</v>
      </c>
      <c r="L770" s="6" t="b">
        <v>1</v>
      </c>
      <c r="M770" s="6" t="b">
        <v>0</v>
      </c>
      <c r="N770" s="6" t="b">
        <v>0</v>
      </c>
      <c r="O770" s="6" t="b">
        <v>0</v>
      </c>
      <c r="P770" s="6" t="b">
        <v>0</v>
      </c>
      <c r="Q770" s="6" t="s">
        <v>4238</v>
      </c>
    </row>
    <row r="771" spans="1:17" x14ac:dyDescent="0.2">
      <c r="A771" s="2">
        <v>1324</v>
      </c>
      <c r="B771" s="6" t="s">
        <v>4239</v>
      </c>
      <c r="C771" s="97" t="s">
        <v>5529</v>
      </c>
      <c r="D771" s="6" t="s">
        <v>4240</v>
      </c>
      <c r="E771" s="6" t="b">
        <v>0</v>
      </c>
      <c r="F771" s="6" t="b">
        <v>0</v>
      </c>
      <c r="G771" s="6" t="b">
        <v>1</v>
      </c>
      <c r="H771" s="6" t="b">
        <v>0</v>
      </c>
      <c r="I771" s="6" t="b">
        <v>0</v>
      </c>
      <c r="J771" s="6" t="b">
        <v>0</v>
      </c>
      <c r="K771" s="6" t="b">
        <v>0</v>
      </c>
      <c r="L771" s="6" t="b">
        <v>0</v>
      </c>
      <c r="M771" s="6" t="b">
        <v>0</v>
      </c>
      <c r="N771" s="6" t="b">
        <v>0</v>
      </c>
      <c r="O771" s="6" t="b">
        <v>0</v>
      </c>
      <c r="P771" s="6" t="b">
        <v>0</v>
      </c>
      <c r="Q771" s="6" t="s">
        <v>4241</v>
      </c>
    </row>
    <row r="772" spans="1:17" x14ac:dyDescent="0.2">
      <c r="A772" s="2">
        <v>1327</v>
      </c>
      <c r="B772" s="6" t="s">
        <v>4247</v>
      </c>
      <c r="C772" s="97" t="s">
        <v>5529</v>
      </c>
      <c r="D772" s="6" t="s">
        <v>4248</v>
      </c>
      <c r="E772" s="6" t="b">
        <v>0</v>
      </c>
      <c r="F772" s="6" t="b">
        <v>0</v>
      </c>
      <c r="G772" s="6" t="b">
        <v>0</v>
      </c>
      <c r="H772" s="6" t="b">
        <v>0</v>
      </c>
      <c r="I772" s="6" t="b">
        <v>0</v>
      </c>
      <c r="J772" s="6" t="b">
        <v>0</v>
      </c>
      <c r="K772" s="6" t="b">
        <v>0</v>
      </c>
      <c r="L772" s="6" t="b">
        <v>0</v>
      </c>
      <c r="M772" s="6" t="b">
        <v>0</v>
      </c>
      <c r="N772" s="6" t="b">
        <v>0</v>
      </c>
      <c r="O772" s="6" t="b">
        <v>0</v>
      </c>
      <c r="P772" s="6" t="b">
        <v>0</v>
      </c>
      <c r="Q772" s="6" t="s">
        <v>4249</v>
      </c>
    </row>
    <row r="773" spans="1:17" x14ac:dyDescent="0.2">
      <c r="A773" s="2">
        <v>1331</v>
      </c>
      <c r="B773" s="6" t="s">
        <v>4254</v>
      </c>
      <c r="C773" s="97" t="s">
        <v>5529</v>
      </c>
      <c r="D773" s="6" t="s">
        <v>4255</v>
      </c>
      <c r="E773" s="6" t="b">
        <v>0</v>
      </c>
      <c r="F773" s="6" t="b">
        <v>0</v>
      </c>
      <c r="G773" s="6" t="b">
        <v>0</v>
      </c>
      <c r="H773" s="6" t="b">
        <v>0</v>
      </c>
      <c r="I773" s="6" t="b">
        <v>0</v>
      </c>
      <c r="J773" s="6" t="b">
        <v>0</v>
      </c>
      <c r="K773" s="6" t="b">
        <v>0</v>
      </c>
      <c r="L773" s="6" t="b">
        <v>0</v>
      </c>
      <c r="M773" s="6" t="b">
        <v>0</v>
      </c>
      <c r="N773" s="6" t="b">
        <v>0</v>
      </c>
      <c r="O773" s="6" t="b">
        <v>0</v>
      </c>
      <c r="P773" s="6" t="b">
        <v>0</v>
      </c>
      <c r="Q773" s="6" t="s">
        <v>4256</v>
      </c>
    </row>
    <row r="774" spans="1:17" x14ac:dyDescent="0.2">
      <c r="A774" s="2">
        <v>1332</v>
      </c>
      <c r="B774" s="6" t="s">
        <v>4257</v>
      </c>
      <c r="C774" s="97" t="s">
        <v>5529</v>
      </c>
      <c r="D774" s="6" t="s">
        <v>4258</v>
      </c>
      <c r="E774" s="6" t="b">
        <v>1</v>
      </c>
      <c r="F774" s="6" t="b">
        <v>0</v>
      </c>
      <c r="G774" s="6" t="b">
        <v>1</v>
      </c>
      <c r="H774" s="6" t="b">
        <v>0</v>
      </c>
      <c r="I774" s="6" t="b">
        <v>0</v>
      </c>
      <c r="J774" s="6" t="b">
        <v>0</v>
      </c>
      <c r="K774" s="6" t="b">
        <v>0</v>
      </c>
      <c r="L774" s="6" t="b">
        <v>0</v>
      </c>
      <c r="M774" s="6" t="b">
        <v>0</v>
      </c>
      <c r="N774" s="6" t="b">
        <v>0</v>
      </c>
      <c r="O774" s="6" t="b">
        <v>1</v>
      </c>
      <c r="P774" s="6" t="b">
        <v>0</v>
      </c>
      <c r="Q774" s="6" t="s">
        <v>4259</v>
      </c>
    </row>
    <row r="775" spans="1:17" x14ac:dyDescent="0.2">
      <c r="A775" s="2">
        <v>1334</v>
      </c>
      <c r="B775" s="6" t="s">
        <v>4266</v>
      </c>
      <c r="C775" s="97" t="s">
        <v>5529</v>
      </c>
      <c r="D775" s="6" t="s">
        <v>4267</v>
      </c>
      <c r="E775" s="6" t="b">
        <v>0</v>
      </c>
      <c r="F775" s="6" t="b">
        <v>0</v>
      </c>
      <c r="G775" s="6" t="b">
        <v>0</v>
      </c>
      <c r="H775" s="6" t="b">
        <v>0</v>
      </c>
      <c r="I775" s="6" t="b">
        <v>1</v>
      </c>
      <c r="J775" s="6" t="b">
        <v>1</v>
      </c>
      <c r="K775" s="6" t="b">
        <v>0</v>
      </c>
      <c r="L775" s="6" t="b">
        <v>0</v>
      </c>
      <c r="M775" s="6" t="b">
        <v>0</v>
      </c>
      <c r="N775" s="6" t="b">
        <v>0</v>
      </c>
      <c r="O775" s="6" t="b">
        <v>0</v>
      </c>
      <c r="P775" s="6" t="b">
        <v>0</v>
      </c>
      <c r="Q775" s="6" t="s">
        <v>4268</v>
      </c>
    </row>
    <row r="776" spans="1:17" x14ac:dyDescent="0.2">
      <c r="A776" s="2">
        <v>1335</v>
      </c>
      <c r="B776" s="6" t="s">
        <v>4269</v>
      </c>
      <c r="C776" s="97" t="s">
        <v>5529</v>
      </c>
      <c r="D776" s="6" t="s">
        <v>4270</v>
      </c>
      <c r="E776" s="6" t="b">
        <v>0</v>
      </c>
      <c r="F776" s="6" t="b">
        <v>0</v>
      </c>
      <c r="G776" s="6" t="b">
        <v>0</v>
      </c>
      <c r="H776" s="6" t="b">
        <v>0</v>
      </c>
      <c r="I776" s="6" t="b">
        <v>0</v>
      </c>
      <c r="J776" s="6" t="b">
        <v>0</v>
      </c>
      <c r="K776" s="6" t="b">
        <v>0</v>
      </c>
      <c r="L776" s="6" t="b">
        <v>0</v>
      </c>
      <c r="M776" s="6" t="b">
        <v>0</v>
      </c>
      <c r="N776" s="6" t="b">
        <v>0</v>
      </c>
      <c r="O776" s="6" t="b">
        <v>0</v>
      </c>
      <c r="P776" s="6" t="b">
        <v>0</v>
      </c>
      <c r="Q776" s="6" t="s">
        <v>4271</v>
      </c>
    </row>
    <row r="777" spans="1:17" x14ac:dyDescent="0.2">
      <c r="A777" s="2">
        <v>1343</v>
      </c>
      <c r="B777" s="6" t="s">
        <v>4290</v>
      </c>
      <c r="C777" s="97" t="s">
        <v>5529</v>
      </c>
      <c r="D777" s="6" t="s">
        <v>4291</v>
      </c>
      <c r="E777" s="6" t="b">
        <v>0</v>
      </c>
      <c r="F777" s="6" t="b">
        <v>0</v>
      </c>
      <c r="G777" s="6" t="b">
        <v>0</v>
      </c>
      <c r="H777" s="6" t="b">
        <v>0</v>
      </c>
      <c r="I777" s="6" t="b">
        <v>0</v>
      </c>
      <c r="J777" s="6" t="b">
        <v>0</v>
      </c>
      <c r="K777" s="6" t="b">
        <v>0</v>
      </c>
      <c r="L777" s="6" t="b">
        <v>0</v>
      </c>
      <c r="M777" s="6" t="b">
        <v>0</v>
      </c>
      <c r="N777" s="6" t="b">
        <v>0</v>
      </c>
      <c r="O777" s="6" t="b">
        <v>0</v>
      </c>
      <c r="P777" s="6" t="b">
        <v>0</v>
      </c>
      <c r="Q777" s="6" t="s">
        <v>4292</v>
      </c>
    </row>
    <row r="778" spans="1:17" x14ac:dyDescent="0.2">
      <c r="A778" s="2">
        <v>1345</v>
      </c>
      <c r="B778" s="6" t="s">
        <v>2973</v>
      </c>
      <c r="C778" s="97" t="s">
        <v>5529</v>
      </c>
      <c r="D778" s="6" t="s">
        <v>4296</v>
      </c>
      <c r="E778" s="6" t="b">
        <v>0</v>
      </c>
      <c r="F778" s="6" t="b">
        <v>0</v>
      </c>
      <c r="G778" s="6" t="b">
        <v>0</v>
      </c>
      <c r="H778" s="6" t="b">
        <v>0</v>
      </c>
      <c r="I778" s="6" t="b">
        <v>0</v>
      </c>
      <c r="J778" s="6" t="b">
        <v>0</v>
      </c>
      <c r="K778" s="6" t="b">
        <v>0</v>
      </c>
      <c r="L778" s="6" t="b">
        <v>0</v>
      </c>
      <c r="M778" s="6" t="b">
        <v>0</v>
      </c>
      <c r="N778" s="6" t="b">
        <v>0</v>
      </c>
      <c r="O778" s="6" t="b">
        <v>0</v>
      </c>
      <c r="P778" s="6" t="b">
        <v>0</v>
      </c>
      <c r="Q778" s="6" t="s">
        <v>4297</v>
      </c>
    </row>
    <row r="779" spans="1:17" x14ac:dyDescent="0.2">
      <c r="A779" s="2">
        <v>1346</v>
      </c>
      <c r="B779" s="6" t="s">
        <v>4298</v>
      </c>
      <c r="C779" s="97" t="s">
        <v>5529</v>
      </c>
      <c r="D779" s="6" t="s">
        <v>4299</v>
      </c>
      <c r="E779" s="6" t="b">
        <v>0</v>
      </c>
      <c r="F779" s="6" t="b">
        <v>0</v>
      </c>
      <c r="G779" s="6" t="b">
        <v>0</v>
      </c>
      <c r="H779" s="6" t="b">
        <v>0</v>
      </c>
      <c r="I779" s="6" t="b">
        <v>0</v>
      </c>
      <c r="J779" s="6" t="b">
        <v>0</v>
      </c>
      <c r="K779" s="6" t="b">
        <v>0</v>
      </c>
      <c r="L779" s="6" t="b">
        <v>1</v>
      </c>
      <c r="M779" s="6" t="b">
        <v>0</v>
      </c>
      <c r="N779" s="6" t="b">
        <v>0</v>
      </c>
      <c r="O779" s="6" t="b">
        <v>0</v>
      </c>
      <c r="P779" s="6" t="b">
        <v>0</v>
      </c>
      <c r="Q779" s="6" t="s">
        <v>4300</v>
      </c>
    </row>
    <row r="780" spans="1:17" x14ac:dyDescent="0.2">
      <c r="A780" s="2">
        <v>1347</v>
      </c>
      <c r="B780" s="6" t="s">
        <v>4301</v>
      </c>
      <c r="C780" s="97" t="s">
        <v>5529</v>
      </c>
      <c r="D780" s="6" t="s">
        <v>4302</v>
      </c>
      <c r="E780" s="6" t="b">
        <v>0</v>
      </c>
      <c r="F780" s="6" t="b">
        <v>0</v>
      </c>
      <c r="G780" s="6" t="b">
        <v>0</v>
      </c>
      <c r="H780" s="6" t="b">
        <v>0</v>
      </c>
      <c r="I780" s="6" t="b">
        <v>0</v>
      </c>
      <c r="J780" s="6" t="b">
        <v>0</v>
      </c>
      <c r="K780" s="6" t="b">
        <v>0</v>
      </c>
      <c r="L780" s="6" t="b">
        <v>0</v>
      </c>
      <c r="M780" s="6" t="b">
        <v>0</v>
      </c>
      <c r="N780" s="6" t="b">
        <v>0</v>
      </c>
      <c r="O780" s="6" t="b">
        <v>0</v>
      </c>
      <c r="P780" s="6" t="b">
        <v>0</v>
      </c>
      <c r="Q780" s="6" t="s">
        <v>4303</v>
      </c>
    </row>
    <row r="781" spans="1:17" x14ac:dyDescent="0.2">
      <c r="A781" s="2">
        <v>1353</v>
      </c>
      <c r="B781" s="6" t="s">
        <v>4315</v>
      </c>
      <c r="C781" s="97" t="s">
        <v>5529</v>
      </c>
      <c r="D781" s="6" t="s">
        <v>1330</v>
      </c>
      <c r="E781" s="6" t="b">
        <v>0</v>
      </c>
      <c r="F781" s="6" t="b">
        <v>0</v>
      </c>
      <c r="G781" s="6" t="b">
        <v>0</v>
      </c>
      <c r="H781" s="6" t="b">
        <v>0</v>
      </c>
      <c r="I781" s="6" t="b">
        <v>0</v>
      </c>
      <c r="J781" s="6" t="b">
        <v>0</v>
      </c>
      <c r="K781" s="6" t="b">
        <v>0</v>
      </c>
      <c r="L781" s="6" t="b">
        <v>1</v>
      </c>
      <c r="M781" s="6" t="b">
        <v>0</v>
      </c>
      <c r="N781" s="6" t="b">
        <v>0</v>
      </c>
      <c r="O781" s="6" t="b">
        <v>0</v>
      </c>
      <c r="P781" s="6" t="b">
        <v>0</v>
      </c>
      <c r="Q781" s="6" t="s">
        <v>4316</v>
      </c>
    </row>
    <row r="782" spans="1:17" x14ac:dyDescent="0.2">
      <c r="A782" s="2">
        <v>1354</v>
      </c>
      <c r="B782" s="6" t="s">
        <v>4317</v>
      </c>
      <c r="C782" s="97" t="s">
        <v>5529</v>
      </c>
      <c r="D782" s="6" t="s">
        <v>4318</v>
      </c>
      <c r="E782" s="6" t="b">
        <v>0</v>
      </c>
      <c r="F782" s="6" t="b">
        <v>0</v>
      </c>
      <c r="G782" s="6" t="b">
        <v>0</v>
      </c>
      <c r="H782" s="6" t="b">
        <v>0</v>
      </c>
      <c r="I782" s="6" t="b">
        <v>0</v>
      </c>
      <c r="J782" s="6" t="b">
        <v>0</v>
      </c>
      <c r="K782" s="6" t="b">
        <v>0</v>
      </c>
      <c r="L782" s="6" t="b">
        <v>0</v>
      </c>
      <c r="M782" s="6" t="b">
        <v>0</v>
      </c>
      <c r="N782" s="6" t="b">
        <v>0</v>
      </c>
      <c r="O782" s="6" t="b">
        <v>0</v>
      </c>
      <c r="P782" s="6" t="b">
        <v>0</v>
      </c>
      <c r="Q782" s="6" t="s">
        <v>4319</v>
      </c>
    </row>
    <row r="783" spans="1:17" x14ac:dyDescent="0.2">
      <c r="A783" s="2">
        <v>1356</v>
      </c>
      <c r="B783" s="6" t="s">
        <v>4323</v>
      </c>
      <c r="C783" s="97" t="s">
        <v>5529</v>
      </c>
      <c r="D783" s="6" t="s">
        <v>4324</v>
      </c>
      <c r="E783" s="6" t="b">
        <v>0</v>
      </c>
      <c r="F783" s="6" t="b">
        <v>0</v>
      </c>
      <c r="G783" s="6" t="b">
        <v>0</v>
      </c>
      <c r="H783" s="6" t="b">
        <v>0</v>
      </c>
      <c r="I783" s="6" t="b">
        <v>0</v>
      </c>
      <c r="J783" s="6" t="b">
        <v>0</v>
      </c>
      <c r="K783" s="6" t="b">
        <v>0</v>
      </c>
      <c r="L783" s="6" t="b">
        <v>0</v>
      </c>
      <c r="M783" s="6" t="b">
        <v>0</v>
      </c>
      <c r="N783" s="6" t="b">
        <v>0</v>
      </c>
      <c r="O783" s="6" t="b">
        <v>0</v>
      </c>
      <c r="P783" s="6" t="b">
        <v>0</v>
      </c>
      <c r="Q783" s="6" t="s">
        <v>4325</v>
      </c>
    </row>
    <row r="784" spans="1:17" x14ac:dyDescent="0.2">
      <c r="A784" s="2">
        <v>1359</v>
      </c>
      <c r="B784" s="6" t="s">
        <v>4336</v>
      </c>
      <c r="C784" s="97" t="s">
        <v>5529</v>
      </c>
      <c r="D784" s="6" t="s">
        <v>60</v>
      </c>
      <c r="E784" s="6" t="b">
        <v>0</v>
      </c>
      <c r="F784" s="6" t="b">
        <v>0</v>
      </c>
      <c r="G784" s="6" t="b">
        <v>0</v>
      </c>
      <c r="H784" s="6" t="b">
        <v>0</v>
      </c>
      <c r="I784" s="6" t="b">
        <v>0</v>
      </c>
      <c r="J784" s="6" t="b">
        <v>0</v>
      </c>
      <c r="K784" s="6" t="b">
        <v>0</v>
      </c>
      <c r="L784" s="6" t="b">
        <v>0</v>
      </c>
      <c r="M784" s="6" t="b">
        <v>0</v>
      </c>
      <c r="N784" s="6" t="b">
        <v>0</v>
      </c>
      <c r="O784" s="6" t="b">
        <v>0</v>
      </c>
      <c r="P784" s="6" t="b">
        <v>0</v>
      </c>
      <c r="Q784" s="6" t="s">
        <v>4337</v>
      </c>
    </row>
    <row r="785" spans="1:17" x14ac:dyDescent="0.2">
      <c r="A785" s="2">
        <v>1360</v>
      </c>
      <c r="B785" s="6" t="s">
        <v>4340</v>
      </c>
      <c r="C785" s="97" t="s">
        <v>5529</v>
      </c>
      <c r="D785" s="6" t="s">
        <v>4341</v>
      </c>
      <c r="E785" s="6" t="b">
        <v>1</v>
      </c>
      <c r="F785" s="6" t="b">
        <v>1</v>
      </c>
      <c r="G785" s="6" t="b">
        <v>0</v>
      </c>
      <c r="H785" s="6" t="b">
        <v>0</v>
      </c>
      <c r="I785" s="6" t="b">
        <v>0</v>
      </c>
      <c r="J785" s="6" t="b">
        <v>0</v>
      </c>
      <c r="K785" s="6" t="b">
        <v>0</v>
      </c>
      <c r="L785" s="6" t="b">
        <v>1</v>
      </c>
      <c r="M785" s="6" t="b">
        <v>0</v>
      </c>
      <c r="N785" s="6" t="b">
        <v>0</v>
      </c>
      <c r="O785" s="6" t="b">
        <v>0</v>
      </c>
      <c r="P785" s="6" t="b">
        <v>0</v>
      </c>
      <c r="Q785" s="6" t="s">
        <v>4342</v>
      </c>
    </row>
    <row r="786" spans="1:17" x14ac:dyDescent="0.2">
      <c r="A786" s="2">
        <v>1361</v>
      </c>
      <c r="B786" s="6" t="s">
        <v>4343</v>
      </c>
      <c r="C786" s="97" t="s">
        <v>5529</v>
      </c>
      <c r="D786" s="6" t="s">
        <v>4344</v>
      </c>
      <c r="E786" s="6" t="b">
        <v>0</v>
      </c>
      <c r="F786" s="6" t="b">
        <v>0</v>
      </c>
      <c r="G786" s="6" t="b">
        <v>1</v>
      </c>
      <c r="H786" s="6" t="b">
        <v>0</v>
      </c>
      <c r="I786" s="6" t="b">
        <v>0</v>
      </c>
      <c r="J786" s="6" t="b">
        <v>0</v>
      </c>
      <c r="K786" s="6" t="b">
        <v>0</v>
      </c>
      <c r="L786" s="6" t="b">
        <v>0</v>
      </c>
      <c r="M786" s="6" t="b">
        <v>0</v>
      </c>
      <c r="N786" s="6" t="b">
        <v>0</v>
      </c>
      <c r="O786" s="6" t="b">
        <v>0</v>
      </c>
      <c r="P786" s="6" t="b">
        <v>0</v>
      </c>
      <c r="Q786" s="6" t="s">
        <v>4345</v>
      </c>
    </row>
    <row r="787" spans="1:17" x14ac:dyDescent="0.2">
      <c r="A787" s="2">
        <v>1362</v>
      </c>
      <c r="B787" s="6" t="s">
        <v>4346</v>
      </c>
      <c r="C787" s="97" t="s">
        <v>5529</v>
      </c>
      <c r="D787" s="6" t="s">
        <v>4347</v>
      </c>
      <c r="E787" s="6" t="b">
        <v>0</v>
      </c>
      <c r="F787" s="6" t="b">
        <v>0</v>
      </c>
      <c r="G787" s="6" t="b">
        <v>0</v>
      </c>
      <c r="H787" s="6" t="b">
        <v>0</v>
      </c>
      <c r="I787" s="6" t="b">
        <v>0</v>
      </c>
      <c r="J787" s="6" t="b">
        <v>0</v>
      </c>
      <c r="K787" s="6" t="b">
        <v>0</v>
      </c>
      <c r="L787" s="6" t="b">
        <v>0</v>
      </c>
      <c r="M787" s="6" t="b">
        <v>0</v>
      </c>
      <c r="N787" s="6" t="b">
        <v>0</v>
      </c>
      <c r="O787" s="6" t="b">
        <v>0</v>
      </c>
      <c r="P787" s="6" t="b">
        <v>0</v>
      </c>
      <c r="Q787" s="6" t="s">
        <v>4348</v>
      </c>
    </row>
    <row r="788" spans="1:17" x14ac:dyDescent="0.2">
      <c r="A788" s="2">
        <v>1364</v>
      </c>
      <c r="B788" s="6" t="s">
        <v>4350</v>
      </c>
      <c r="C788" s="97" t="s">
        <v>5529</v>
      </c>
      <c r="D788" s="6" t="s">
        <v>4351</v>
      </c>
      <c r="E788" s="6" t="b">
        <v>1</v>
      </c>
      <c r="F788" s="6" t="b">
        <v>0</v>
      </c>
      <c r="G788" s="6" t="b">
        <v>1</v>
      </c>
      <c r="H788" s="6" t="b">
        <v>0</v>
      </c>
      <c r="I788" s="6" t="b">
        <v>1</v>
      </c>
      <c r="J788" s="6" t="b">
        <v>1</v>
      </c>
      <c r="K788" s="6" t="b">
        <v>0</v>
      </c>
      <c r="L788" s="6" t="b">
        <v>0</v>
      </c>
      <c r="M788" s="6" t="b">
        <v>1</v>
      </c>
      <c r="N788" s="6" t="b">
        <v>1</v>
      </c>
      <c r="O788" s="6" t="b">
        <v>1</v>
      </c>
      <c r="P788" s="6" t="b">
        <v>1</v>
      </c>
      <c r="Q788" s="6" t="s">
        <v>4352</v>
      </c>
    </row>
    <row r="789" spans="1:17" x14ac:dyDescent="0.2">
      <c r="A789" s="2">
        <v>1366</v>
      </c>
      <c r="B789" s="6" t="s">
        <v>4354</v>
      </c>
      <c r="C789" s="97" t="s">
        <v>5529</v>
      </c>
      <c r="D789" s="6" t="s">
        <v>4355</v>
      </c>
      <c r="E789" s="6" t="b">
        <v>0</v>
      </c>
      <c r="F789" s="6" t="b">
        <v>0</v>
      </c>
      <c r="G789" s="6" t="b">
        <v>0</v>
      </c>
      <c r="H789" s="6" t="b">
        <v>0</v>
      </c>
      <c r="I789" s="6" t="b">
        <v>0</v>
      </c>
      <c r="J789" s="6" t="b">
        <v>0</v>
      </c>
      <c r="K789" s="6" t="b">
        <v>0</v>
      </c>
      <c r="L789" s="6" t="b">
        <v>0</v>
      </c>
      <c r="M789" s="6" t="b">
        <v>0</v>
      </c>
      <c r="N789" s="6" t="b">
        <v>0</v>
      </c>
      <c r="O789" s="6" t="b">
        <v>0</v>
      </c>
      <c r="P789" s="6" t="b">
        <v>0</v>
      </c>
      <c r="Q789" s="6" t="s">
        <v>4356</v>
      </c>
    </row>
    <row r="790" spans="1:17" x14ac:dyDescent="0.2">
      <c r="A790" s="2">
        <v>1368</v>
      </c>
      <c r="B790" s="6" t="s">
        <v>4360</v>
      </c>
      <c r="C790" s="97" t="s">
        <v>5529</v>
      </c>
      <c r="D790" s="6" t="s">
        <v>4361</v>
      </c>
      <c r="E790" s="6" t="b">
        <v>0</v>
      </c>
      <c r="F790" s="6" t="b">
        <v>0</v>
      </c>
      <c r="G790" s="6" t="b">
        <v>0</v>
      </c>
      <c r="H790" s="6" t="b">
        <v>0</v>
      </c>
      <c r="I790" s="6" t="b">
        <v>0</v>
      </c>
      <c r="J790" s="6" t="b">
        <v>0</v>
      </c>
      <c r="K790" s="6" t="b">
        <v>0</v>
      </c>
      <c r="L790" s="6" t="b">
        <v>0</v>
      </c>
      <c r="M790" s="6" t="b">
        <v>0</v>
      </c>
      <c r="N790" s="6" t="b">
        <v>0</v>
      </c>
      <c r="O790" s="6" t="b">
        <v>0</v>
      </c>
      <c r="P790" s="6" t="b">
        <v>0</v>
      </c>
      <c r="Q790" s="6" t="s">
        <v>4362</v>
      </c>
    </row>
    <row r="791" spans="1:17" x14ac:dyDescent="0.2">
      <c r="A791" s="2">
        <v>1369</v>
      </c>
      <c r="B791" s="6" t="s">
        <v>4363</v>
      </c>
      <c r="C791" s="97" t="s">
        <v>5529</v>
      </c>
      <c r="D791" s="6" t="s">
        <v>4364</v>
      </c>
      <c r="E791" s="6" t="b">
        <v>0</v>
      </c>
      <c r="F791" s="6" t="b">
        <v>0</v>
      </c>
      <c r="G791" s="6" t="b">
        <v>0</v>
      </c>
      <c r="H791" s="6" t="b">
        <v>0</v>
      </c>
      <c r="I791" s="6" t="b">
        <v>0</v>
      </c>
      <c r="J791" s="6" t="b">
        <v>0</v>
      </c>
      <c r="K791" s="6" t="b">
        <v>0</v>
      </c>
      <c r="L791" s="6" t="b">
        <v>0</v>
      </c>
      <c r="M791" s="6" t="b">
        <v>0</v>
      </c>
      <c r="N791" s="6" t="b">
        <v>0</v>
      </c>
      <c r="O791" s="6" t="b">
        <v>0</v>
      </c>
      <c r="P791" s="6" t="b">
        <v>0</v>
      </c>
      <c r="Q791" s="6" t="s">
        <v>4365</v>
      </c>
    </row>
    <row r="792" spans="1:17" x14ac:dyDescent="0.2">
      <c r="A792" s="2">
        <v>1370</v>
      </c>
      <c r="B792" s="6" t="s">
        <v>4366</v>
      </c>
      <c r="C792" s="97" t="s">
        <v>5529</v>
      </c>
      <c r="D792" s="6" t="s">
        <v>4367</v>
      </c>
      <c r="E792" s="6" t="b">
        <v>0</v>
      </c>
      <c r="F792" s="6" t="b">
        <v>0</v>
      </c>
      <c r="G792" s="6" t="b">
        <v>0</v>
      </c>
      <c r="H792" s="6" t="b">
        <v>0</v>
      </c>
      <c r="I792" s="6" t="b">
        <v>0</v>
      </c>
      <c r="J792" s="6" t="b">
        <v>0</v>
      </c>
      <c r="K792" s="6" t="b">
        <v>0</v>
      </c>
      <c r="L792" s="6" t="b">
        <v>0</v>
      </c>
      <c r="M792" s="6" t="b">
        <v>0</v>
      </c>
      <c r="N792" s="6" t="b">
        <v>0</v>
      </c>
      <c r="O792" s="6" t="b">
        <v>1</v>
      </c>
      <c r="P792" s="6" t="b">
        <v>0</v>
      </c>
      <c r="Q792" s="6" t="s">
        <v>4368</v>
      </c>
    </row>
    <row r="793" spans="1:17" x14ac:dyDescent="0.2">
      <c r="A793" s="2">
        <v>1371</v>
      </c>
      <c r="B793" s="6" t="s">
        <v>4369</v>
      </c>
      <c r="C793" s="97" t="s">
        <v>5529</v>
      </c>
      <c r="D793" s="6" t="s">
        <v>4370</v>
      </c>
      <c r="E793" s="6" t="b">
        <v>0</v>
      </c>
      <c r="F793" s="6" t="b">
        <v>0</v>
      </c>
      <c r="G793" s="6" t="b">
        <v>0</v>
      </c>
      <c r="H793" s="6" t="b">
        <v>0</v>
      </c>
      <c r="I793" s="6" t="b">
        <v>0</v>
      </c>
      <c r="J793" s="6" t="b">
        <v>0</v>
      </c>
      <c r="K793" s="6" t="b">
        <v>0</v>
      </c>
      <c r="L793" s="6" t="b">
        <v>0</v>
      </c>
      <c r="M793" s="6" t="b">
        <v>0</v>
      </c>
      <c r="N793" s="6" t="b">
        <v>0</v>
      </c>
      <c r="O793" s="6" t="b">
        <v>0</v>
      </c>
      <c r="P793" s="6" t="b">
        <v>0</v>
      </c>
      <c r="Q793" s="6" t="s">
        <v>4371</v>
      </c>
    </row>
    <row r="794" spans="1:17" x14ac:dyDescent="0.2">
      <c r="A794" s="2">
        <v>1373</v>
      </c>
      <c r="B794" s="6" t="s">
        <v>4375</v>
      </c>
      <c r="C794" s="97" t="s">
        <v>5529</v>
      </c>
      <c r="D794" s="6" t="s">
        <v>4376</v>
      </c>
      <c r="E794" s="6" t="b">
        <v>0</v>
      </c>
      <c r="F794" s="6" t="b">
        <v>0</v>
      </c>
      <c r="G794" s="6" t="b">
        <v>1</v>
      </c>
      <c r="H794" s="6" t="b">
        <v>0</v>
      </c>
      <c r="I794" s="6" t="b">
        <v>0</v>
      </c>
      <c r="J794" s="6" t="b">
        <v>0</v>
      </c>
      <c r="K794" s="6" t="b">
        <v>0</v>
      </c>
      <c r="L794" s="6" t="b">
        <v>0</v>
      </c>
      <c r="M794" s="6" t="b">
        <v>0</v>
      </c>
      <c r="N794" s="6" t="b">
        <v>1</v>
      </c>
      <c r="O794" s="6" t="b">
        <v>0</v>
      </c>
      <c r="P794" s="6" t="b">
        <v>0</v>
      </c>
      <c r="Q794" s="6" t="s">
        <v>4377</v>
      </c>
    </row>
    <row r="795" spans="1:17" x14ac:dyDescent="0.2">
      <c r="A795" s="2">
        <v>1376</v>
      </c>
      <c r="B795" s="6" t="s">
        <v>4383</v>
      </c>
      <c r="C795" s="97" t="s">
        <v>5529</v>
      </c>
      <c r="D795" s="6" t="s">
        <v>4384</v>
      </c>
      <c r="E795" s="6" t="b">
        <v>0</v>
      </c>
      <c r="F795" s="6" t="b">
        <v>0</v>
      </c>
      <c r="G795" s="6" t="b">
        <v>1</v>
      </c>
      <c r="H795" s="6" t="b">
        <v>0</v>
      </c>
      <c r="I795" s="6" t="b">
        <v>0</v>
      </c>
      <c r="J795" s="6" t="b">
        <v>0</v>
      </c>
      <c r="K795" s="6" t="b">
        <v>0</v>
      </c>
      <c r="L795" s="6" t="b">
        <v>0</v>
      </c>
      <c r="M795" s="6" t="b">
        <v>0</v>
      </c>
      <c r="N795" s="6" t="b">
        <v>0</v>
      </c>
      <c r="O795" s="6" t="b">
        <v>0</v>
      </c>
      <c r="P795" s="6" t="b">
        <v>0</v>
      </c>
      <c r="Q795" s="6" t="s">
        <v>4385</v>
      </c>
    </row>
    <row r="796" spans="1:17" x14ac:dyDescent="0.2">
      <c r="A796" s="2">
        <v>1380</v>
      </c>
      <c r="B796" s="6" t="s">
        <v>4391</v>
      </c>
      <c r="C796" s="97" t="s">
        <v>5529</v>
      </c>
      <c r="D796" s="6" t="s">
        <v>4392</v>
      </c>
      <c r="E796" s="6" t="b">
        <v>0</v>
      </c>
      <c r="F796" s="6" t="b">
        <v>0</v>
      </c>
      <c r="G796" s="6" t="b">
        <v>0</v>
      </c>
      <c r="H796" s="6" t="b">
        <v>0</v>
      </c>
      <c r="I796" s="6" t="b">
        <v>0</v>
      </c>
      <c r="J796" s="6" t="b">
        <v>0</v>
      </c>
      <c r="K796" s="6" t="b">
        <v>0</v>
      </c>
      <c r="L796" s="6" t="b">
        <v>0</v>
      </c>
      <c r="M796" s="6" t="b">
        <v>0</v>
      </c>
      <c r="N796" s="6" t="b">
        <v>0</v>
      </c>
      <c r="O796" s="6" t="b">
        <v>0</v>
      </c>
      <c r="P796" s="6" t="b">
        <v>0</v>
      </c>
      <c r="Q796" s="6" t="s">
        <v>4393</v>
      </c>
    </row>
    <row r="797" spans="1:17" x14ac:dyDescent="0.2">
      <c r="A797" s="2">
        <v>1381</v>
      </c>
      <c r="B797" s="6" t="s">
        <v>4394</v>
      </c>
      <c r="C797" s="97" t="s">
        <v>5529</v>
      </c>
      <c r="D797" s="6" t="s">
        <v>4395</v>
      </c>
      <c r="E797" s="6" t="b">
        <v>0</v>
      </c>
      <c r="F797" s="6" t="b">
        <v>0</v>
      </c>
      <c r="G797" s="6" t="b">
        <v>0</v>
      </c>
      <c r="H797" s="6" t="b">
        <v>0</v>
      </c>
      <c r="I797" s="6" t="b">
        <v>0</v>
      </c>
      <c r="J797" s="6" t="b">
        <v>0</v>
      </c>
      <c r="K797" s="6" t="b">
        <v>0</v>
      </c>
      <c r="L797" s="6" t="b">
        <v>0</v>
      </c>
      <c r="M797" s="6" t="b">
        <v>0</v>
      </c>
      <c r="N797" s="6" t="b">
        <v>0</v>
      </c>
      <c r="O797" s="6" t="b">
        <v>0</v>
      </c>
      <c r="P797" s="6" t="b">
        <v>0</v>
      </c>
      <c r="Q797" s="6" t="s">
        <v>4396</v>
      </c>
    </row>
    <row r="798" spans="1:17" x14ac:dyDescent="0.2">
      <c r="A798" s="2">
        <v>1382</v>
      </c>
      <c r="B798" s="6" t="s">
        <v>4397</v>
      </c>
      <c r="C798" s="97" t="s">
        <v>5529</v>
      </c>
      <c r="D798" s="6" t="s">
        <v>4398</v>
      </c>
      <c r="E798" s="6" t="b">
        <v>0</v>
      </c>
      <c r="F798" s="6" t="b">
        <v>0</v>
      </c>
      <c r="G798" s="6" t="b">
        <v>0</v>
      </c>
      <c r="H798" s="6" t="b">
        <v>0</v>
      </c>
      <c r="I798" s="6" t="b">
        <v>0</v>
      </c>
      <c r="J798" s="6" t="b">
        <v>0</v>
      </c>
      <c r="K798" s="6" t="b">
        <v>0</v>
      </c>
      <c r="L798" s="6" t="b">
        <v>0</v>
      </c>
      <c r="M798" s="6" t="b">
        <v>0</v>
      </c>
      <c r="N798" s="6" t="b">
        <v>0</v>
      </c>
      <c r="O798" s="6" t="b">
        <v>0</v>
      </c>
      <c r="P798" s="6" t="b">
        <v>0</v>
      </c>
      <c r="Q798" s="6" t="s">
        <v>4399</v>
      </c>
    </row>
    <row r="799" spans="1:17" x14ac:dyDescent="0.2">
      <c r="A799" s="2">
        <v>1383</v>
      </c>
      <c r="B799" s="6" t="s">
        <v>4400</v>
      </c>
      <c r="C799" s="97" t="s">
        <v>5529</v>
      </c>
      <c r="D799" s="6" t="s">
        <v>692</v>
      </c>
      <c r="E799" s="6" t="b">
        <v>0</v>
      </c>
      <c r="F799" s="6" t="b">
        <v>0</v>
      </c>
      <c r="G799" s="6" t="b">
        <v>0</v>
      </c>
      <c r="H799" s="6" t="b">
        <v>0</v>
      </c>
      <c r="I799" s="6" t="b">
        <v>0</v>
      </c>
      <c r="J799" s="6" t="b">
        <v>0</v>
      </c>
      <c r="K799" s="6" t="b">
        <v>0</v>
      </c>
      <c r="L799" s="6" t="b">
        <v>0</v>
      </c>
      <c r="M799" s="6" t="b">
        <v>0</v>
      </c>
      <c r="N799" s="6" t="b">
        <v>0</v>
      </c>
      <c r="O799" s="6" t="b">
        <v>0</v>
      </c>
      <c r="P799" s="6" t="b">
        <v>0</v>
      </c>
      <c r="Q799" s="6" t="s">
        <v>4401</v>
      </c>
    </row>
    <row r="800" spans="1:17" x14ac:dyDescent="0.2">
      <c r="A800" s="2">
        <v>1384</v>
      </c>
      <c r="B800" s="6" t="s">
        <v>4402</v>
      </c>
      <c r="C800" s="97" t="s">
        <v>5529</v>
      </c>
      <c r="D800" s="6" t="s">
        <v>4403</v>
      </c>
      <c r="E800" s="6" t="b">
        <v>0</v>
      </c>
      <c r="F800" s="6" t="b">
        <v>0</v>
      </c>
      <c r="G800" s="6" t="b">
        <v>0</v>
      </c>
      <c r="H800" s="6" t="b">
        <v>0</v>
      </c>
      <c r="I800" s="6" t="b">
        <v>0</v>
      </c>
      <c r="J800" s="6" t="b">
        <v>0</v>
      </c>
      <c r="K800" s="6" t="b">
        <v>0</v>
      </c>
      <c r="L800" s="6" t="b">
        <v>0</v>
      </c>
      <c r="M800" s="6" t="b">
        <v>0</v>
      </c>
      <c r="N800" s="6" t="b">
        <v>0</v>
      </c>
      <c r="O800" s="6" t="b">
        <v>0</v>
      </c>
      <c r="P800" s="6" t="b">
        <v>0</v>
      </c>
      <c r="Q800" s="6" t="s">
        <v>4404</v>
      </c>
    </row>
    <row r="801" spans="1:17" x14ac:dyDescent="0.2">
      <c r="A801" s="2">
        <v>1386</v>
      </c>
      <c r="B801" s="6" t="s">
        <v>4408</v>
      </c>
      <c r="C801" s="97" t="s">
        <v>5529</v>
      </c>
      <c r="D801" s="6" t="s">
        <v>4409</v>
      </c>
      <c r="E801" s="6" t="b">
        <v>0</v>
      </c>
      <c r="F801" s="6" t="b">
        <v>0</v>
      </c>
      <c r="G801" s="6" t="b">
        <v>0</v>
      </c>
      <c r="H801" s="6" t="b">
        <v>0</v>
      </c>
      <c r="I801" s="6" t="b">
        <v>0</v>
      </c>
      <c r="J801" s="6" t="b">
        <v>0</v>
      </c>
      <c r="K801" s="6" t="b">
        <v>0</v>
      </c>
      <c r="L801" s="6" t="b">
        <v>0</v>
      </c>
      <c r="M801" s="6" t="b">
        <v>0</v>
      </c>
      <c r="N801" s="6" t="b">
        <v>0</v>
      </c>
      <c r="O801" s="6" t="b">
        <v>0</v>
      </c>
      <c r="P801" s="6" t="b">
        <v>0</v>
      </c>
      <c r="Q801" s="6" t="s">
        <v>4410</v>
      </c>
    </row>
    <row r="802" spans="1:17" x14ac:dyDescent="0.2">
      <c r="A802" s="2">
        <v>1387</v>
      </c>
      <c r="B802" s="6" t="s">
        <v>4411</v>
      </c>
      <c r="C802" s="97" t="s">
        <v>5529</v>
      </c>
      <c r="D802" s="6" t="s">
        <v>4412</v>
      </c>
      <c r="E802" s="6" t="b">
        <v>0</v>
      </c>
      <c r="F802" s="6" t="b">
        <v>0</v>
      </c>
      <c r="G802" s="6" t="b">
        <v>0</v>
      </c>
      <c r="H802" s="6" t="b">
        <v>0</v>
      </c>
      <c r="I802" s="6" t="b">
        <v>0</v>
      </c>
      <c r="J802" s="6" t="b">
        <v>0</v>
      </c>
      <c r="K802" s="6" t="b">
        <v>0</v>
      </c>
      <c r="L802" s="6" t="b">
        <v>0</v>
      </c>
      <c r="M802" s="6" t="b">
        <v>0</v>
      </c>
      <c r="N802" s="6" t="b">
        <v>0</v>
      </c>
      <c r="O802" s="6" t="b">
        <v>0</v>
      </c>
      <c r="P802" s="6" t="b">
        <v>0</v>
      </c>
      <c r="Q802" s="6" t="s">
        <v>4413</v>
      </c>
    </row>
    <row r="803" spans="1:17" x14ac:dyDescent="0.2">
      <c r="A803" s="2">
        <v>1389</v>
      </c>
      <c r="B803" s="6" t="s">
        <v>4415</v>
      </c>
      <c r="C803" s="97" t="s">
        <v>5529</v>
      </c>
      <c r="D803" s="6" t="s">
        <v>4416</v>
      </c>
      <c r="E803" s="6" t="b">
        <v>0</v>
      </c>
      <c r="F803" s="6" t="b">
        <v>0</v>
      </c>
      <c r="G803" s="6" t="b">
        <v>0</v>
      </c>
      <c r="H803" s="6" t="b">
        <v>0</v>
      </c>
      <c r="I803" s="6" t="b">
        <v>0</v>
      </c>
      <c r="J803" s="6" t="b">
        <v>0</v>
      </c>
      <c r="K803" s="6" t="b">
        <v>0</v>
      </c>
      <c r="L803" s="6" t="b">
        <v>0</v>
      </c>
      <c r="M803" s="6" t="b">
        <v>0</v>
      </c>
      <c r="N803" s="6" t="b">
        <v>0</v>
      </c>
      <c r="O803" s="6" t="b">
        <v>0</v>
      </c>
      <c r="P803" s="6" t="b">
        <v>0</v>
      </c>
      <c r="Q803" s="6" t="s">
        <v>4417</v>
      </c>
    </row>
    <row r="804" spans="1:17" x14ac:dyDescent="0.2">
      <c r="A804" s="2">
        <v>1390</v>
      </c>
      <c r="B804" s="6" t="s">
        <v>4420</v>
      </c>
      <c r="C804" s="97" t="s">
        <v>5529</v>
      </c>
      <c r="D804" s="6" t="s">
        <v>4421</v>
      </c>
      <c r="E804" s="6" t="b">
        <v>0</v>
      </c>
      <c r="F804" s="6" t="b">
        <v>0</v>
      </c>
      <c r="G804" s="6" t="b">
        <v>0</v>
      </c>
      <c r="H804" s="6" t="b">
        <v>0</v>
      </c>
      <c r="I804" s="6" t="b">
        <v>0</v>
      </c>
      <c r="J804" s="6" t="b">
        <v>0</v>
      </c>
      <c r="K804" s="6" t="b">
        <v>0</v>
      </c>
      <c r="L804" s="6" t="b">
        <v>0</v>
      </c>
      <c r="M804" s="6" t="b">
        <v>0</v>
      </c>
      <c r="N804" s="6" t="b">
        <v>0</v>
      </c>
      <c r="O804" s="6" t="b">
        <v>0</v>
      </c>
      <c r="P804" s="6" t="b">
        <v>0</v>
      </c>
      <c r="Q804" s="6" t="s">
        <v>4422</v>
      </c>
    </row>
    <row r="805" spans="1:17" x14ac:dyDescent="0.2">
      <c r="A805" s="2">
        <v>1392</v>
      </c>
      <c r="B805" s="6" t="s">
        <v>4426</v>
      </c>
      <c r="C805" s="97" t="s">
        <v>5529</v>
      </c>
      <c r="D805" s="6" t="s">
        <v>4427</v>
      </c>
      <c r="E805" s="6" t="b">
        <v>0</v>
      </c>
      <c r="F805" s="6" t="b">
        <v>0</v>
      </c>
      <c r="G805" s="6" t="b">
        <v>0</v>
      </c>
      <c r="H805" s="6" t="b">
        <v>0</v>
      </c>
      <c r="I805" s="6" t="b">
        <v>0</v>
      </c>
      <c r="J805" s="6" t="b">
        <v>0</v>
      </c>
      <c r="K805" s="6" t="b">
        <v>0</v>
      </c>
      <c r="L805" s="6" t="b">
        <v>0</v>
      </c>
      <c r="M805" s="6" t="b">
        <v>0</v>
      </c>
      <c r="N805" s="6" t="b">
        <v>0</v>
      </c>
      <c r="O805" s="6" t="b">
        <v>0</v>
      </c>
      <c r="P805" s="6" t="b">
        <v>0</v>
      </c>
      <c r="Q805" s="6" t="s">
        <v>4428</v>
      </c>
    </row>
    <row r="806" spans="1:17" x14ac:dyDescent="0.2">
      <c r="A806" s="2">
        <v>1393</v>
      </c>
      <c r="B806" s="6" t="s">
        <v>4429</v>
      </c>
      <c r="C806" s="97" t="s">
        <v>5529</v>
      </c>
      <c r="D806" s="6" t="s">
        <v>4430</v>
      </c>
      <c r="E806" s="6" t="b">
        <v>0</v>
      </c>
      <c r="F806" s="6" t="b">
        <v>0</v>
      </c>
      <c r="G806" s="6" t="b">
        <v>0</v>
      </c>
      <c r="H806" s="6" t="b">
        <v>0</v>
      </c>
      <c r="I806" s="6" t="b">
        <v>0</v>
      </c>
      <c r="J806" s="6" t="b">
        <v>0</v>
      </c>
      <c r="K806" s="6" t="b">
        <v>0</v>
      </c>
      <c r="L806" s="6" t="b">
        <v>0</v>
      </c>
      <c r="M806" s="6" t="b">
        <v>0</v>
      </c>
      <c r="N806" s="6" t="b">
        <v>0</v>
      </c>
      <c r="O806" s="6" t="b">
        <v>0</v>
      </c>
      <c r="P806" s="6" t="b">
        <v>0</v>
      </c>
      <c r="Q806" s="6" t="s">
        <v>4431</v>
      </c>
    </row>
    <row r="807" spans="1:17" x14ac:dyDescent="0.2">
      <c r="A807" s="2">
        <v>1394</v>
      </c>
      <c r="B807" s="6" t="s">
        <v>2451</v>
      </c>
      <c r="C807" s="97" t="s">
        <v>5529</v>
      </c>
      <c r="D807" s="6" t="s">
        <v>2121</v>
      </c>
      <c r="E807" s="6" t="b">
        <v>0</v>
      </c>
      <c r="F807" s="6" t="b">
        <v>0</v>
      </c>
      <c r="G807" s="6" t="b">
        <v>0</v>
      </c>
      <c r="H807" s="6" t="b">
        <v>0</v>
      </c>
      <c r="I807" s="6" t="b">
        <v>0</v>
      </c>
      <c r="J807" s="6" t="b">
        <v>0</v>
      </c>
      <c r="K807" s="6" t="b">
        <v>0</v>
      </c>
      <c r="L807" s="6" t="b">
        <v>0</v>
      </c>
      <c r="M807" s="6" t="b">
        <v>0</v>
      </c>
      <c r="N807" s="6" t="b">
        <v>0</v>
      </c>
      <c r="O807" s="6" t="b">
        <v>0</v>
      </c>
      <c r="P807" s="6" t="b">
        <v>0</v>
      </c>
      <c r="Q807" s="6" t="s">
        <v>4432</v>
      </c>
    </row>
    <row r="808" spans="1:17" x14ac:dyDescent="0.2">
      <c r="A808" s="2">
        <v>1395</v>
      </c>
      <c r="B808" s="6" t="s">
        <v>4433</v>
      </c>
      <c r="C808" s="97" t="s">
        <v>5529</v>
      </c>
      <c r="D808" s="6" t="s">
        <v>4434</v>
      </c>
      <c r="E808" s="6" t="b">
        <v>0</v>
      </c>
      <c r="F808" s="6" t="b">
        <v>0</v>
      </c>
      <c r="G808" s="6" t="b">
        <v>0</v>
      </c>
      <c r="H808" s="6" t="b">
        <v>0</v>
      </c>
      <c r="I808" s="6" t="b">
        <v>0</v>
      </c>
      <c r="J808" s="6" t="b">
        <v>0</v>
      </c>
      <c r="K808" s="6" t="b">
        <v>0</v>
      </c>
      <c r="L808" s="6" t="b">
        <v>0</v>
      </c>
      <c r="M808" s="6" t="b">
        <v>0</v>
      </c>
      <c r="N808" s="6" t="b">
        <v>0</v>
      </c>
      <c r="O808" s="6" t="b">
        <v>0</v>
      </c>
      <c r="P808" s="6" t="b">
        <v>0</v>
      </c>
      <c r="Q808" s="6" t="s">
        <v>4435</v>
      </c>
    </row>
    <row r="809" spans="1:17" x14ac:dyDescent="0.2">
      <c r="A809" s="2">
        <v>1396</v>
      </c>
      <c r="B809" s="6" t="s">
        <v>4436</v>
      </c>
      <c r="C809" s="97" t="s">
        <v>5529</v>
      </c>
      <c r="D809" s="6" t="s">
        <v>4437</v>
      </c>
      <c r="E809" s="6" t="b">
        <v>0</v>
      </c>
      <c r="F809" s="6" t="b">
        <v>0</v>
      </c>
      <c r="G809" s="6" t="b">
        <v>0</v>
      </c>
      <c r="H809" s="6" t="b">
        <v>0</v>
      </c>
      <c r="I809" s="6" t="b">
        <v>0</v>
      </c>
      <c r="J809" s="6" t="b">
        <v>0</v>
      </c>
      <c r="K809" s="6" t="b">
        <v>0</v>
      </c>
      <c r="L809" s="6" t="b">
        <v>0</v>
      </c>
      <c r="M809" s="6" t="b">
        <v>0</v>
      </c>
      <c r="N809" s="6" t="b">
        <v>0</v>
      </c>
      <c r="O809" s="6" t="b">
        <v>0</v>
      </c>
      <c r="P809" s="6" t="b">
        <v>0</v>
      </c>
      <c r="Q809" s="6" t="s">
        <v>4438</v>
      </c>
    </row>
    <row r="810" spans="1:17" x14ac:dyDescent="0.2">
      <c r="A810" s="2">
        <v>1397</v>
      </c>
      <c r="B810" s="6" t="s">
        <v>4439</v>
      </c>
      <c r="C810" s="97" t="s">
        <v>5529</v>
      </c>
      <c r="D810" s="6" t="s">
        <v>692</v>
      </c>
      <c r="E810" s="6" t="b">
        <v>0</v>
      </c>
      <c r="F810" s="6" t="b">
        <v>0</v>
      </c>
      <c r="G810" s="6" t="b">
        <v>0</v>
      </c>
      <c r="H810" s="6" t="b">
        <v>0</v>
      </c>
      <c r="I810" s="6" t="b">
        <v>0</v>
      </c>
      <c r="J810" s="6" t="b">
        <v>0</v>
      </c>
      <c r="K810" s="6" t="b">
        <v>0</v>
      </c>
      <c r="L810" s="6" t="b">
        <v>0</v>
      </c>
      <c r="M810" s="6" t="b">
        <v>0</v>
      </c>
      <c r="N810" s="6" t="b">
        <v>0</v>
      </c>
      <c r="O810" s="6" t="b">
        <v>0</v>
      </c>
      <c r="P810" s="6" t="b">
        <v>0</v>
      </c>
      <c r="Q810" s="6" t="s">
        <v>4440</v>
      </c>
    </row>
    <row r="811" spans="1:17" x14ac:dyDescent="0.2">
      <c r="A811" s="2">
        <v>1399</v>
      </c>
      <c r="B811" s="6" t="s">
        <v>4442</v>
      </c>
      <c r="C811" s="97" t="s">
        <v>5529</v>
      </c>
      <c r="D811" s="6" t="s">
        <v>4443</v>
      </c>
      <c r="E811" s="6" t="b">
        <v>0</v>
      </c>
      <c r="F811" s="6" t="b">
        <v>0</v>
      </c>
      <c r="G811" s="6" t="b">
        <v>0</v>
      </c>
      <c r="H811" s="6" t="b">
        <v>0</v>
      </c>
      <c r="I811" s="6" t="b">
        <v>0</v>
      </c>
      <c r="J811" s="6" t="b">
        <v>0</v>
      </c>
      <c r="K811" s="6" t="b">
        <v>0</v>
      </c>
      <c r="L811" s="6" t="b">
        <v>0</v>
      </c>
      <c r="M811" s="6" t="b">
        <v>0</v>
      </c>
      <c r="N811" s="6" t="b">
        <v>0</v>
      </c>
      <c r="O811" s="6" t="b">
        <v>0</v>
      </c>
      <c r="P811" s="6" t="b">
        <v>0</v>
      </c>
      <c r="Q811" s="6" t="s">
        <v>4444</v>
      </c>
    </row>
    <row r="812" spans="1:17" x14ac:dyDescent="0.2">
      <c r="A812" s="2">
        <v>1400</v>
      </c>
      <c r="B812" s="6" t="s">
        <v>4445</v>
      </c>
      <c r="C812" s="97" t="s">
        <v>5529</v>
      </c>
      <c r="D812" s="6" t="s">
        <v>4446</v>
      </c>
      <c r="E812" s="6" t="b">
        <v>0</v>
      </c>
      <c r="F812" s="6" t="b">
        <v>0</v>
      </c>
      <c r="G812" s="6" t="b">
        <v>0</v>
      </c>
      <c r="H812" s="6" t="b">
        <v>0</v>
      </c>
      <c r="I812" s="6" t="b">
        <v>0</v>
      </c>
      <c r="J812" s="6" t="b">
        <v>0</v>
      </c>
      <c r="K812" s="6" t="b">
        <v>0</v>
      </c>
      <c r="L812" s="6" t="b">
        <v>0</v>
      </c>
      <c r="M812" s="6" t="b">
        <v>0</v>
      </c>
      <c r="N812" s="6" t="b">
        <v>0</v>
      </c>
      <c r="O812" s="6" t="b">
        <v>0</v>
      </c>
      <c r="P812" s="6" t="b">
        <v>0</v>
      </c>
      <c r="Q812" s="6" t="s">
        <v>4447</v>
      </c>
    </row>
    <row r="813" spans="1:17" x14ac:dyDescent="0.2">
      <c r="A813" s="2">
        <v>1401</v>
      </c>
      <c r="B813" s="6" t="s">
        <v>4448</v>
      </c>
      <c r="C813" s="97" t="s">
        <v>5529</v>
      </c>
      <c r="D813" s="6" t="s">
        <v>4449</v>
      </c>
      <c r="E813" s="6" t="b">
        <v>0</v>
      </c>
      <c r="F813" s="6" t="b">
        <v>0</v>
      </c>
      <c r="G813" s="6" t="b">
        <v>0</v>
      </c>
      <c r="H813" s="6" t="b">
        <v>0</v>
      </c>
      <c r="I813" s="6" t="b">
        <v>0</v>
      </c>
      <c r="J813" s="6" t="b">
        <v>0</v>
      </c>
      <c r="K813" s="6" t="b">
        <v>0</v>
      </c>
      <c r="L813" s="6" t="b">
        <v>0</v>
      </c>
      <c r="M813" s="6" t="b">
        <v>0</v>
      </c>
      <c r="N813" s="6" t="b">
        <v>0</v>
      </c>
      <c r="O813" s="6" t="b">
        <v>0</v>
      </c>
      <c r="P813" s="6" t="b">
        <v>0</v>
      </c>
      <c r="Q813" s="6" t="s">
        <v>4450</v>
      </c>
    </row>
    <row r="814" spans="1:17" x14ac:dyDescent="0.2">
      <c r="A814" s="2">
        <v>1403</v>
      </c>
      <c r="B814" s="6" t="s">
        <v>4452</v>
      </c>
      <c r="C814" s="97" t="s">
        <v>5529</v>
      </c>
      <c r="D814" s="6" t="s">
        <v>4453</v>
      </c>
      <c r="E814" s="6" t="b">
        <v>0</v>
      </c>
      <c r="F814" s="6" t="b">
        <v>0</v>
      </c>
      <c r="G814" s="6" t="b">
        <v>0</v>
      </c>
      <c r="H814" s="6" t="b">
        <v>0</v>
      </c>
      <c r="I814" s="6" t="b">
        <v>0</v>
      </c>
      <c r="J814" s="6" t="b">
        <v>0</v>
      </c>
      <c r="K814" s="6" t="b">
        <v>0</v>
      </c>
      <c r="L814" s="6" t="b">
        <v>0</v>
      </c>
      <c r="M814" s="6" t="b">
        <v>0</v>
      </c>
      <c r="N814" s="6" t="b">
        <v>0</v>
      </c>
      <c r="O814" s="6" t="b">
        <v>0</v>
      </c>
      <c r="P814" s="6" t="b">
        <v>0</v>
      </c>
      <c r="Q814" s="6" t="s">
        <v>4454</v>
      </c>
    </row>
    <row r="815" spans="1:17" x14ac:dyDescent="0.2">
      <c r="A815" s="2">
        <v>1406</v>
      </c>
      <c r="B815" s="6" t="s">
        <v>4463</v>
      </c>
      <c r="C815" s="97" t="s">
        <v>5529</v>
      </c>
      <c r="D815" s="6" t="s">
        <v>4464</v>
      </c>
      <c r="E815" s="6" t="b">
        <v>0</v>
      </c>
      <c r="F815" s="6" t="b">
        <v>0</v>
      </c>
      <c r="G815" s="6" t="b">
        <v>0</v>
      </c>
      <c r="H815" s="6" t="b">
        <v>0</v>
      </c>
      <c r="I815" s="6" t="b">
        <v>0</v>
      </c>
      <c r="J815" s="6" t="b">
        <v>0</v>
      </c>
      <c r="K815" s="6" t="b">
        <v>0</v>
      </c>
      <c r="L815" s="6" t="b">
        <v>0</v>
      </c>
      <c r="M815" s="6" t="b">
        <v>0</v>
      </c>
      <c r="N815" s="6" t="b">
        <v>0</v>
      </c>
      <c r="O815" s="6" t="b">
        <v>0</v>
      </c>
      <c r="P815" s="6" t="b">
        <v>0</v>
      </c>
      <c r="Q815" s="6" t="s">
        <v>4465</v>
      </c>
    </row>
    <row r="816" spans="1:17" x14ac:dyDescent="0.2">
      <c r="A816" s="2">
        <v>1408</v>
      </c>
      <c r="B816" s="6" t="s">
        <v>4469</v>
      </c>
      <c r="C816" s="97" t="s">
        <v>5529</v>
      </c>
      <c r="D816" s="6" t="s">
        <v>4469</v>
      </c>
      <c r="E816" s="6" t="b">
        <v>0</v>
      </c>
      <c r="F816" s="6" t="b">
        <v>0</v>
      </c>
      <c r="G816" s="6" t="b">
        <v>1</v>
      </c>
      <c r="H816" s="6" t="b">
        <v>0</v>
      </c>
      <c r="I816" s="6" t="b">
        <v>0</v>
      </c>
      <c r="J816" s="6" t="b">
        <v>0</v>
      </c>
      <c r="K816" s="6" t="b">
        <v>0</v>
      </c>
      <c r="L816" s="6" t="b">
        <v>0</v>
      </c>
      <c r="M816" s="6" t="b">
        <v>0</v>
      </c>
      <c r="N816" s="6" t="b">
        <v>0</v>
      </c>
      <c r="O816" s="6" t="b">
        <v>0</v>
      </c>
      <c r="P816" s="6" t="b">
        <v>0</v>
      </c>
      <c r="Q816" s="6" t="s">
        <v>4470</v>
      </c>
    </row>
    <row r="817" spans="1:17" x14ac:dyDescent="0.2">
      <c r="A817" s="2">
        <v>1411</v>
      </c>
      <c r="B817" s="6" t="s">
        <v>4475</v>
      </c>
      <c r="C817" s="97" t="s">
        <v>5529</v>
      </c>
      <c r="D817" s="6" t="s">
        <v>4476</v>
      </c>
      <c r="E817" s="6" t="b">
        <v>0</v>
      </c>
      <c r="F817" s="6" t="b">
        <v>0</v>
      </c>
      <c r="G817" s="6" t="b">
        <v>0</v>
      </c>
      <c r="H817" s="6" t="b">
        <v>0</v>
      </c>
      <c r="I817" s="6" t="b">
        <v>0</v>
      </c>
      <c r="J817" s="6" t="b">
        <v>0</v>
      </c>
      <c r="K817" s="6" t="b">
        <v>0</v>
      </c>
      <c r="L817" s="6" t="b">
        <v>0</v>
      </c>
      <c r="M817" s="6" t="b">
        <v>0</v>
      </c>
      <c r="N817" s="6" t="b">
        <v>0</v>
      </c>
      <c r="O817" s="6" t="b">
        <v>0</v>
      </c>
      <c r="P817" s="6" t="b">
        <v>0</v>
      </c>
      <c r="Q817" s="6" t="s">
        <v>4477</v>
      </c>
    </row>
    <row r="818" spans="1:17" x14ac:dyDescent="0.2">
      <c r="A818" s="2">
        <v>1414</v>
      </c>
      <c r="B818" s="6" t="s">
        <v>4484</v>
      </c>
      <c r="C818" s="97" t="s">
        <v>5529</v>
      </c>
      <c r="D818" s="6" t="s">
        <v>4485</v>
      </c>
      <c r="E818" s="6" t="b">
        <v>0</v>
      </c>
      <c r="F818" s="6" t="b">
        <v>0</v>
      </c>
      <c r="G818" s="6" t="b">
        <v>0</v>
      </c>
      <c r="H818" s="6" t="b">
        <v>0</v>
      </c>
      <c r="I818" s="6" t="b">
        <v>0</v>
      </c>
      <c r="J818" s="6" t="b">
        <v>0</v>
      </c>
      <c r="K818" s="6" t="b">
        <v>0</v>
      </c>
      <c r="L818" s="6" t="b">
        <v>0</v>
      </c>
      <c r="M818" s="6" t="b">
        <v>0</v>
      </c>
      <c r="N818" s="6" t="b">
        <v>0</v>
      </c>
      <c r="O818" s="6" t="b">
        <v>0</v>
      </c>
      <c r="P818" s="6" t="b">
        <v>0</v>
      </c>
      <c r="Q818" s="6" t="s">
        <v>4486</v>
      </c>
    </row>
    <row r="819" spans="1:17" x14ac:dyDescent="0.2">
      <c r="A819" s="2">
        <v>1415</v>
      </c>
      <c r="B819" s="6" t="s">
        <v>4487</v>
      </c>
      <c r="C819" s="97" t="s">
        <v>5529</v>
      </c>
      <c r="D819" s="6" t="s">
        <v>4488</v>
      </c>
      <c r="E819" s="6" t="b">
        <v>0</v>
      </c>
      <c r="F819" s="6" t="b">
        <v>0</v>
      </c>
      <c r="G819" s="6" t="b">
        <v>0</v>
      </c>
      <c r="H819" s="6" t="b">
        <v>1</v>
      </c>
      <c r="I819" s="6" t="b">
        <v>0</v>
      </c>
      <c r="J819" s="6" t="b">
        <v>0</v>
      </c>
      <c r="K819" s="6" t="b">
        <v>0</v>
      </c>
      <c r="L819" s="6" t="b">
        <v>0</v>
      </c>
      <c r="M819" s="6" t="b">
        <v>0</v>
      </c>
      <c r="N819" s="6" t="b">
        <v>0</v>
      </c>
      <c r="O819" s="6" t="b">
        <v>0</v>
      </c>
      <c r="P819" s="6" t="b">
        <v>0</v>
      </c>
      <c r="Q819" s="6" t="s">
        <v>4489</v>
      </c>
    </row>
    <row r="820" spans="1:17" x14ac:dyDescent="0.2">
      <c r="A820" s="2">
        <v>1417</v>
      </c>
      <c r="B820" s="6" t="s">
        <v>4492</v>
      </c>
      <c r="C820" s="97" t="s">
        <v>5529</v>
      </c>
      <c r="D820" s="6" t="s">
        <v>4493</v>
      </c>
      <c r="E820" s="6" t="b">
        <v>0</v>
      </c>
      <c r="F820" s="6" t="b">
        <v>0</v>
      </c>
      <c r="G820" s="6" t="b">
        <v>1</v>
      </c>
      <c r="H820" s="6" t="b">
        <v>0</v>
      </c>
      <c r="I820" s="6" t="b">
        <v>0</v>
      </c>
      <c r="J820" s="6" t="b">
        <v>0</v>
      </c>
      <c r="K820" s="6" t="b">
        <v>0</v>
      </c>
      <c r="L820" s="6" t="b">
        <v>0</v>
      </c>
      <c r="M820" s="6" t="b">
        <v>0</v>
      </c>
      <c r="N820" s="6" t="b">
        <v>0</v>
      </c>
      <c r="O820" s="6" t="b">
        <v>0</v>
      </c>
      <c r="P820" s="6" t="b">
        <v>0</v>
      </c>
      <c r="Q820" s="6" t="s">
        <v>4494</v>
      </c>
    </row>
    <row r="821" spans="1:17" x14ac:dyDescent="0.2">
      <c r="A821" s="2">
        <v>1420</v>
      </c>
      <c r="B821" s="6" t="s">
        <v>4498</v>
      </c>
      <c r="C821" s="97" t="s">
        <v>5529</v>
      </c>
      <c r="D821" s="6" t="s">
        <v>4499</v>
      </c>
      <c r="E821" s="6" t="b">
        <v>0</v>
      </c>
      <c r="F821" s="6" t="b">
        <v>0</v>
      </c>
      <c r="G821" s="6" t="b">
        <v>0</v>
      </c>
      <c r="H821" s="6" t="b">
        <v>0</v>
      </c>
      <c r="I821" s="6" t="b">
        <v>0</v>
      </c>
      <c r="J821" s="6" t="b">
        <v>0</v>
      </c>
      <c r="K821" s="6" t="b">
        <v>0</v>
      </c>
      <c r="L821" s="6" t="b">
        <v>0</v>
      </c>
      <c r="M821" s="6" t="b">
        <v>0</v>
      </c>
      <c r="N821" s="6" t="b">
        <v>0</v>
      </c>
      <c r="O821" s="6" t="b">
        <v>0</v>
      </c>
      <c r="P821" s="6" t="b">
        <v>0</v>
      </c>
      <c r="Q821" s="6" t="s">
        <v>4500</v>
      </c>
    </row>
    <row r="822" spans="1:17" x14ac:dyDescent="0.2">
      <c r="A822" s="2">
        <v>1421</v>
      </c>
      <c r="B822" s="6" t="s">
        <v>4501</v>
      </c>
      <c r="C822" s="97" t="s">
        <v>5529</v>
      </c>
      <c r="D822" s="6" t="s">
        <v>4502</v>
      </c>
      <c r="E822" s="6" t="b">
        <v>0</v>
      </c>
      <c r="F822" s="6" t="b">
        <v>0</v>
      </c>
      <c r="G822" s="6" t="b">
        <v>0</v>
      </c>
      <c r="H822" s="6" t="b">
        <v>0</v>
      </c>
      <c r="I822" s="6" t="b">
        <v>0</v>
      </c>
      <c r="J822" s="6" t="b">
        <v>0</v>
      </c>
      <c r="K822" s="6" t="b">
        <v>0</v>
      </c>
      <c r="L822" s="6" t="b">
        <v>0</v>
      </c>
      <c r="M822" s="6" t="b">
        <v>0</v>
      </c>
      <c r="N822" s="6" t="b">
        <v>0</v>
      </c>
      <c r="O822" s="6" t="b">
        <v>0</v>
      </c>
      <c r="P822" s="6" t="b">
        <v>0</v>
      </c>
      <c r="Q822" s="6" t="s">
        <v>4503</v>
      </c>
    </row>
    <row r="823" spans="1:17" x14ac:dyDescent="0.2">
      <c r="A823" s="2">
        <v>1422</v>
      </c>
      <c r="B823" s="6" t="s">
        <v>4505</v>
      </c>
      <c r="C823" s="97" t="s">
        <v>5529</v>
      </c>
      <c r="D823" s="6" t="s">
        <v>4506</v>
      </c>
      <c r="E823" s="6" t="b">
        <v>0</v>
      </c>
      <c r="F823" s="6" t="b">
        <v>0</v>
      </c>
      <c r="G823" s="6" t="b">
        <v>0</v>
      </c>
      <c r="H823" s="6" t="b">
        <v>0</v>
      </c>
      <c r="I823" s="6" t="b">
        <v>0</v>
      </c>
      <c r="J823" s="6" t="b">
        <v>0</v>
      </c>
      <c r="K823" s="6" t="b">
        <v>0</v>
      </c>
      <c r="L823" s="6" t="b">
        <v>0</v>
      </c>
      <c r="M823" s="6" t="b">
        <v>0</v>
      </c>
      <c r="N823" s="6" t="b">
        <v>0</v>
      </c>
      <c r="O823" s="6" t="b">
        <v>0</v>
      </c>
      <c r="P823" s="6" t="b">
        <v>0</v>
      </c>
      <c r="Q823" s="6" t="s">
        <v>4507</v>
      </c>
    </row>
    <row r="824" spans="1:17" x14ac:dyDescent="0.2">
      <c r="A824" s="2">
        <v>1424</v>
      </c>
      <c r="B824" s="6" t="s">
        <v>4513</v>
      </c>
      <c r="C824" s="97" t="s">
        <v>5529</v>
      </c>
      <c r="D824" s="6" t="s">
        <v>4514</v>
      </c>
      <c r="E824" s="6" t="b">
        <v>0</v>
      </c>
      <c r="F824" s="6" t="b">
        <v>0</v>
      </c>
      <c r="G824" s="6" t="b">
        <v>0</v>
      </c>
      <c r="H824" s="6" t="b">
        <v>0</v>
      </c>
      <c r="I824" s="6" t="b">
        <v>0</v>
      </c>
      <c r="J824" s="6" t="b">
        <v>0</v>
      </c>
      <c r="K824" s="6" t="b">
        <v>0</v>
      </c>
      <c r="L824" s="6" t="b">
        <v>0</v>
      </c>
      <c r="M824" s="6" t="b">
        <v>0</v>
      </c>
      <c r="N824" s="6" t="b">
        <v>0</v>
      </c>
      <c r="O824" s="6" t="b">
        <v>1</v>
      </c>
      <c r="P824" s="6" t="b">
        <v>0</v>
      </c>
      <c r="Q824" s="6" t="s">
        <v>4515</v>
      </c>
    </row>
    <row r="825" spans="1:17" x14ac:dyDescent="0.2">
      <c r="A825" s="2">
        <v>1425</v>
      </c>
      <c r="B825" s="6" t="s">
        <v>4516</v>
      </c>
      <c r="C825" s="97" t="s">
        <v>5529</v>
      </c>
      <c r="D825" s="6" t="s">
        <v>4517</v>
      </c>
      <c r="E825" s="6" t="b">
        <v>0</v>
      </c>
      <c r="F825" s="6" t="b">
        <v>0</v>
      </c>
      <c r="G825" s="6" t="b">
        <v>1</v>
      </c>
      <c r="H825" s="6" t="b">
        <v>0</v>
      </c>
      <c r="I825" s="6" t="b">
        <v>0</v>
      </c>
      <c r="J825" s="6" t="b">
        <v>0</v>
      </c>
      <c r="K825" s="6" t="b">
        <v>0</v>
      </c>
      <c r="L825" s="6" t="b">
        <v>0</v>
      </c>
      <c r="M825" s="6" t="b">
        <v>0</v>
      </c>
      <c r="N825" s="6" t="b">
        <v>1</v>
      </c>
      <c r="O825" s="6" t="b">
        <v>1</v>
      </c>
      <c r="P825" s="6" t="b">
        <v>0</v>
      </c>
      <c r="Q825" s="6" t="s">
        <v>4518</v>
      </c>
    </row>
    <row r="826" spans="1:17" x14ac:dyDescent="0.2">
      <c r="A826" s="2">
        <v>1426</v>
      </c>
      <c r="B826" s="6" t="s">
        <v>4519</v>
      </c>
      <c r="C826" s="97" t="s">
        <v>5529</v>
      </c>
      <c r="D826" s="6" t="s">
        <v>4520</v>
      </c>
      <c r="E826" s="6" t="b">
        <v>0</v>
      </c>
      <c r="F826" s="6" t="b">
        <v>0</v>
      </c>
      <c r="G826" s="6" t="b">
        <v>0</v>
      </c>
      <c r="H826" s="6" t="b">
        <v>0</v>
      </c>
      <c r="I826" s="6" t="b">
        <v>0</v>
      </c>
      <c r="J826" s="6" t="b">
        <v>0</v>
      </c>
      <c r="K826" s="6" t="b">
        <v>0</v>
      </c>
      <c r="L826" s="6" t="b">
        <v>0</v>
      </c>
      <c r="M826" s="6" t="b">
        <v>0</v>
      </c>
      <c r="N826" s="6" t="b">
        <v>0</v>
      </c>
      <c r="O826" s="6" t="b">
        <v>0</v>
      </c>
      <c r="P826" s="6" t="b">
        <v>0</v>
      </c>
      <c r="Q826" s="6" t="s">
        <v>4521</v>
      </c>
    </row>
    <row r="827" spans="1:17" x14ac:dyDescent="0.2">
      <c r="A827" s="2">
        <v>1427</v>
      </c>
      <c r="B827" s="6" t="s">
        <v>4522</v>
      </c>
      <c r="C827" s="97" t="s">
        <v>5529</v>
      </c>
      <c r="D827" s="6" t="s">
        <v>4523</v>
      </c>
      <c r="E827" s="6" t="b">
        <v>0</v>
      </c>
      <c r="F827" s="6" t="b">
        <v>0</v>
      </c>
      <c r="G827" s="6" t="b">
        <v>0</v>
      </c>
      <c r="H827" s="6" t="b">
        <v>0</v>
      </c>
      <c r="I827" s="6" t="b">
        <v>0</v>
      </c>
      <c r="J827" s="6" t="b">
        <v>0</v>
      </c>
      <c r="K827" s="6" t="b">
        <v>0</v>
      </c>
      <c r="L827" s="6" t="b">
        <v>0</v>
      </c>
      <c r="M827" s="6" t="b">
        <v>0</v>
      </c>
      <c r="N827" s="6" t="b">
        <v>0</v>
      </c>
      <c r="O827" s="6" t="b">
        <v>0</v>
      </c>
      <c r="P827" s="6" t="b">
        <v>0</v>
      </c>
      <c r="Q827" s="6" t="s">
        <v>4524</v>
      </c>
    </row>
    <row r="828" spans="1:17" x14ac:dyDescent="0.2">
      <c r="A828" s="2">
        <v>1429</v>
      </c>
      <c r="B828" s="6" t="s">
        <v>4528</v>
      </c>
      <c r="C828" s="97" t="s">
        <v>5529</v>
      </c>
      <c r="D828" s="6" t="s">
        <v>4529</v>
      </c>
      <c r="E828" s="6" t="b">
        <v>0</v>
      </c>
      <c r="F828" s="6" t="b">
        <v>0</v>
      </c>
      <c r="G828" s="6" t="b">
        <v>0</v>
      </c>
      <c r="H828" s="6" t="b">
        <v>0</v>
      </c>
      <c r="I828" s="6" t="b">
        <v>0</v>
      </c>
      <c r="J828" s="6" t="b">
        <v>0</v>
      </c>
      <c r="K828" s="6" t="b">
        <v>0</v>
      </c>
      <c r="L828" s="6" t="b">
        <v>0</v>
      </c>
      <c r="M828" s="6" t="b">
        <v>0</v>
      </c>
      <c r="N828" s="6" t="b">
        <v>0</v>
      </c>
      <c r="O828" s="6" t="b">
        <v>0</v>
      </c>
      <c r="P828" s="6" t="b">
        <v>0</v>
      </c>
      <c r="Q828" s="6" t="s">
        <v>4530</v>
      </c>
    </row>
    <row r="829" spans="1:17" x14ac:dyDescent="0.2">
      <c r="A829" s="2">
        <v>1430</v>
      </c>
      <c r="B829" s="6" t="s">
        <v>4531</v>
      </c>
      <c r="C829" s="97" t="s">
        <v>5529</v>
      </c>
      <c r="D829" s="6" t="s">
        <v>4532</v>
      </c>
      <c r="E829" s="6" t="b">
        <v>0</v>
      </c>
      <c r="F829" s="6" t="b">
        <v>0</v>
      </c>
      <c r="G829" s="6" t="b">
        <v>0</v>
      </c>
      <c r="H829" s="6" t="b">
        <v>0</v>
      </c>
      <c r="I829" s="6" t="b">
        <v>0</v>
      </c>
      <c r="J829" s="6" t="b">
        <v>0</v>
      </c>
      <c r="K829" s="6" t="b">
        <v>0</v>
      </c>
      <c r="L829" s="6" t="b">
        <v>0</v>
      </c>
      <c r="M829" s="6" t="b">
        <v>0</v>
      </c>
      <c r="N829" s="6" t="b">
        <v>0</v>
      </c>
      <c r="O829" s="6" t="b">
        <v>0</v>
      </c>
      <c r="P829" s="6" t="b">
        <v>0</v>
      </c>
      <c r="Q829" s="6" t="s">
        <v>4533</v>
      </c>
    </row>
    <row r="830" spans="1:17" x14ac:dyDescent="0.2">
      <c r="A830" s="2">
        <v>1431</v>
      </c>
      <c r="B830" s="6" t="s">
        <v>4534</v>
      </c>
      <c r="C830" s="97" t="s">
        <v>5529</v>
      </c>
      <c r="D830" s="6" t="s">
        <v>4535</v>
      </c>
      <c r="E830" s="6" t="b">
        <v>1</v>
      </c>
      <c r="F830" s="6" t="b">
        <v>0</v>
      </c>
      <c r="G830" s="6" t="b">
        <v>0</v>
      </c>
      <c r="H830" s="6" t="b">
        <v>0</v>
      </c>
      <c r="I830" s="6" t="b">
        <v>0</v>
      </c>
      <c r="J830" s="6" t="b">
        <v>0</v>
      </c>
      <c r="K830" s="6" t="b">
        <v>0</v>
      </c>
      <c r="L830" s="6" t="b">
        <v>0</v>
      </c>
      <c r="M830" s="6" t="b">
        <v>0</v>
      </c>
      <c r="N830" s="6" t="b">
        <v>0</v>
      </c>
      <c r="O830" s="6" t="b">
        <v>0</v>
      </c>
      <c r="P830" s="6" t="b">
        <v>0</v>
      </c>
      <c r="Q830" s="6" t="s">
        <v>4536</v>
      </c>
    </row>
    <row r="831" spans="1:17" x14ac:dyDescent="0.2">
      <c r="A831" s="2">
        <v>1433</v>
      </c>
      <c r="B831" s="6" t="s">
        <v>4539</v>
      </c>
      <c r="C831" s="97" t="s">
        <v>5529</v>
      </c>
      <c r="D831" s="6" t="s">
        <v>4540</v>
      </c>
      <c r="E831" s="6" t="b">
        <v>0</v>
      </c>
      <c r="F831" s="6" t="b">
        <v>0</v>
      </c>
      <c r="G831" s="6" t="b">
        <v>0</v>
      </c>
      <c r="H831" s="6" t="b">
        <v>0</v>
      </c>
      <c r="I831" s="6" t="b">
        <v>0</v>
      </c>
      <c r="J831" s="6" t="b">
        <v>0</v>
      </c>
      <c r="K831" s="6" t="b">
        <v>0</v>
      </c>
      <c r="L831" s="6" t="b">
        <v>0</v>
      </c>
      <c r="M831" s="6" t="b">
        <v>0</v>
      </c>
      <c r="N831" s="6" t="b">
        <v>0</v>
      </c>
      <c r="O831" s="6" t="b">
        <v>0</v>
      </c>
      <c r="P831" s="6" t="b">
        <v>0</v>
      </c>
      <c r="Q831" s="6" t="s">
        <v>4541</v>
      </c>
    </row>
    <row r="832" spans="1:17" x14ac:dyDescent="0.2">
      <c r="A832" s="2">
        <v>1440</v>
      </c>
      <c r="B832" s="6" t="s">
        <v>4552</v>
      </c>
      <c r="C832" s="97" t="s">
        <v>5529</v>
      </c>
      <c r="D832" s="6" t="s">
        <v>4553</v>
      </c>
      <c r="E832" s="6" t="b">
        <v>0</v>
      </c>
      <c r="F832" s="6" t="b">
        <v>0</v>
      </c>
      <c r="G832" s="6" t="b">
        <v>1</v>
      </c>
      <c r="H832" s="6" t="b">
        <v>0</v>
      </c>
      <c r="I832" s="6" t="b">
        <v>0</v>
      </c>
      <c r="J832" s="6" t="b">
        <v>0</v>
      </c>
      <c r="K832" s="6" t="b">
        <v>0</v>
      </c>
      <c r="L832" s="6" t="b">
        <v>0</v>
      </c>
      <c r="M832" s="6" t="b">
        <v>0</v>
      </c>
      <c r="N832" s="6" t="b">
        <v>0</v>
      </c>
      <c r="O832" s="6" t="b">
        <v>0</v>
      </c>
      <c r="P832" s="6" t="b">
        <v>0</v>
      </c>
      <c r="Q832" s="6" t="s">
        <v>4554</v>
      </c>
    </row>
    <row r="833" spans="1:17" x14ac:dyDescent="0.2">
      <c r="A833" s="2">
        <v>1441</v>
      </c>
      <c r="B833" s="6" t="s">
        <v>4555</v>
      </c>
      <c r="C833" s="97" t="s">
        <v>5529</v>
      </c>
      <c r="D833" s="6" t="s">
        <v>4556</v>
      </c>
      <c r="E833" s="6" t="b">
        <v>0</v>
      </c>
      <c r="F833" s="6" t="b">
        <v>0</v>
      </c>
      <c r="G833" s="6" t="b">
        <v>0</v>
      </c>
      <c r="H833" s="6" t="b">
        <v>0</v>
      </c>
      <c r="I833" s="6" t="b">
        <v>0</v>
      </c>
      <c r="J833" s="6" t="b">
        <v>0</v>
      </c>
      <c r="K833" s="6" t="b">
        <v>0</v>
      </c>
      <c r="L833" s="6" t="b">
        <v>0</v>
      </c>
      <c r="M833" s="6" t="b">
        <v>0</v>
      </c>
      <c r="N833" s="6" t="b">
        <v>0</v>
      </c>
      <c r="O833" s="6" t="b">
        <v>0</v>
      </c>
      <c r="P833" s="6" t="b">
        <v>0</v>
      </c>
      <c r="Q833" s="6" t="s">
        <v>4557</v>
      </c>
    </row>
    <row r="834" spans="1:17" x14ac:dyDescent="0.2">
      <c r="A834" s="2">
        <v>1442</v>
      </c>
      <c r="B834" s="6" t="s">
        <v>4558</v>
      </c>
      <c r="C834" s="97" t="s">
        <v>5529</v>
      </c>
      <c r="D834" s="6" t="s">
        <v>60</v>
      </c>
      <c r="E834" s="6" t="b">
        <v>0</v>
      </c>
      <c r="F834" s="6" t="b">
        <v>0</v>
      </c>
      <c r="G834" s="6" t="b">
        <v>0</v>
      </c>
      <c r="H834" s="6" t="b">
        <v>0</v>
      </c>
      <c r="I834" s="6" t="b">
        <v>0</v>
      </c>
      <c r="J834" s="6" t="b">
        <v>0</v>
      </c>
      <c r="K834" s="6" t="b">
        <v>1</v>
      </c>
      <c r="L834" s="6" t="b">
        <v>0</v>
      </c>
      <c r="M834" s="6" t="b">
        <v>0</v>
      </c>
      <c r="N834" s="6" t="b">
        <v>0</v>
      </c>
      <c r="O834" s="6" t="b">
        <v>0</v>
      </c>
      <c r="P834" s="6" t="b">
        <v>0</v>
      </c>
      <c r="Q834" s="6" t="s">
        <v>4559</v>
      </c>
    </row>
    <row r="835" spans="1:17" x14ac:dyDescent="0.2">
      <c r="A835" s="2">
        <v>1443</v>
      </c>
      <c r="B835" s="6" t="s">
        <v>4560</v>
      </c>
      <c r="C835" s="97" t="s">
        <v>5529</v>
      </c>
      <c r="D835" s="6" t="s">
        <v>4120</v>
      </c>
      <c r="E835" s="6" t="b">
        <v>0</v>
      </c>
      <c r="F835" s="6" t="b">
        <v>0</v>
      </c>
      <c r="G835" s="6" t="b">
        <v>0</v>
      </c>
      <c r="H835" s="6" t="b">
        <v>0</v>
      </c>
      <c r="I835" s="6" t="b">
        <v>0</v>
      </c>
      <c r="J835" s="6" t="b">
        <v>0</v>
      </c>
      <c r="K835" s="6" t="b">
        <v>0</v>
      </c>
      <c r="L835" s="6" t="b">
        <v>0</v>
      </c>
      <c r="M835" s="6" t="b">
        <v>0</v>
      </c>
      <c r="N835" s="6" t="b">
        <v>0</v>
      </c>
      <c r="O835" s="6" t="b">
        <v>0</v>
      </c>
      <c r="P835" s="6" t="b">
        <v>0</v>
      </c>
      <c r="Q835" s="6" t="s">
        <v>4561</v>
      </c>
    </row>
    <row r="836" spans="1:17" x14ac:dyDescent="0.2">
      <c r="A836" s="2">
        <v>1444</v>
      </c>
      <c r="B836" s="6" t="s">
        <v>4562</v>
      </c>
      <c r="C836" s="97" t="s">
        <v>5529</v>
      </c>
      <c r="D836" s="6" t="s">
        <v>4563</v>
      </c>
      <c r="E836" s="6" t="b">
        <v>0</v>
      </c>
      <c r="F836" s="6" t="b">
        <v>0</v>
      </c>
      <c r="G836" s="6" t="b">
        <v>0</v>
      </c>
      <c r="H836" s="6" t="b">
        <v>0</v>
      </c>
      <c r="I836" s="6" t="b">
        <v>0</v>
      </c>
      <c r="J836" s="6" t="b">
        <v>0</v>
      </c>
      <c r="K836" s="6" t="b">
        <v>0</v>
      </c>
      <c r="L836" s="6" t="b">
        <v>0</v>
      </c>
      <c r="M836" s="6" t="b">
        <v>0</v>
      </c>
      <c r="N836" s="6" t="b">
        <v>0</v>
      </c>
      <c r="O836" s="6" t="b">
        <v>0</v>
      </c>
      <c r="P836" s="6" t="b">
        <v>0</v>
      </c>
      <c r="Q836" s="6" t="s">
        <v>4564</v>
      </c>
    </row>
    <row r="837" spans="1:17" x14ac:dyDescent="0.2">
      <c r="A837" s="2">
        <v>1445</v>
      </c>
      <c r="B837" s="6" t="s">
        <v>4565</v>
      </c>
      <c r="C837" s="97" t="s">
        <v>5529</v>
      </c>
      <c r="D837" s="6" t="s">
        <v>4566</v>
      </c>
      <c r="E837" s="6" t="b">
        <v>0</v>
      </c>
      <c r="F837" s="6" t="b">
        <v>0</v>
      </c>
      <c r="G837" s="6" t="b">
        <v>0</v>
      </c>
      <c r="H837" s="6" t="b">
        <v>0</v>
      </c>
      <c r="I837" s="6" t="b">
        <v>0</v>
      </c>
      <c r="J837" s="6" t="b">
        <v>0</v>
      </c>
      <c r="K837" s="6" t="b">
        <v>0</v>
      </c>
      <c r="L837" s="6" t="b">
        <v>0</v>
      </c>
      <c r="M837" s="6" t="b">
        <v>0</v>
      </c>
      <c r="N837" s="6" t="b">
        <v>0</v>
      </c>
      <c r="O837" s="6" t="b">
        <v>0</v>
      </c>
      <c r="P837" s="6" t="b">
        <v>0</v>
      </c>
      <c r="Q837" s="6" t="s">
        <v>4567</v>
      </c>
    </row>
    <row r="838" spans="1:17" x14ac:dyDescent="0.2">
      <c r="A838" s="2">
        <v>1448</v>
      </c>
      <c r="B838" s="6" t="s">
        <v>4572</v>
      </c>
      <c r="C838" s="97" t="s">
        <v>5529</v>
      </c>
      <c r="D838" s="6" t="s">
        <v>4573</v>
      </c>
      <c r="E838" s="6" t="b">
        <v>0</v>
      </c>
      <c r="F838" s="6" t="b">
        <v>0</v>
      </c>
      <c r="G838" s="6" t="b">
        <v>1</v>
      </c>
      <c r="H838" s="6" t="b">
        <v>0</v>
      </c>
      <c r="I838" s="6" t="b">
        <v>0</v>
      </c>
      <c r="J838" s="6" t="b">
        <v>0</v>
      </c>
      <c r="K838" s="6" t="b">
        <v>0</v>
      </c>
      <c r="L838" s="6" t="b">
        <v>0</v>
      </c>
      <c r="M838" s="6" t="b">
        <v>0</v>
      </c>
      <c r="N838" s="6" t="b">
        <v>0</v>
      </c>
      <c r="O838" s="6" t="b">
        <v>0</v>
      </c>
      <c r="P838" s="6" t="b">
        <v>0</v>
      </c>
      <c r="Q838" s="6" t="s">
        <v>4574</v>
      </c>
    </row>
    <row r="839" spans="1:17" x14ac:dyDescent="0.2">
      <c r="A839" s="2">
        <v>1449</v>
      </c>
      <c r="B839" s="6" t="s">
        <v>4575</v>
      </c>
      <c r="C839" s="97" t="s">
        <v>5529</v>
      </c>
      <c r="D839" s="6" t="s">
        <v>4576</v>
      </c>
      <c r="E839" s="6" t="b">
        <v>0</v>
      </c>
      <c r="F839" s="6" t="b">
        <v>0</v>
      </c>
      <c r="G839" s="6" t="b">
        <v>0</v>
      </c>
      <c r="H839" s="6" t="b">
        <v>0</v>
      </c>
      <c r="I839" s="6" t="b">
        <v>0</v>
      </c>
      <c r="J839" s="6" t="b">
        <v>0</v>
      </c>
      <c r="K839" s="6" t="b">
        <v>0</v>
      </c>
      <c r="L839" s="6" t="b">
        <v>0</v>
      </c>
      <c r="M839" s="6" t="b">
        <v>0</v>
      </c>
      <c r="N839" s="6" t="b">
        <v>0</v>
      </c>
      <c r="O839" s="6" t="b">
        <v>0</v>
      </c>
      <c r="P839" s="6" t="b">
        <v>0</v>
      </c>
      <c r="Q839" s="6" t="s">
        <v>4577</v>
      </c>
    </row>
    <row r="840" spans="1:17" x14ac:dyDescent="0.2">
      <c r="A840" s="2">
        <v>1450</v>
      </c>
      <c r="B840" s="6" t="s">
        <v>4578</v>
      </c>
      <c r="C840" s="97" t="s">
        <v>5529</v>
      </c>
      <c r="D840" s="6" t="s">
        <v>60</v>
      </c>
      <c r="E840" s="6" t="b">
        <v>0</v>
      </c>
      <c r="F840" s="6" t="b">
        <v>0</v>
      </c>
      <c r="G840" s="6" t="b">
        <v>0</v>
      </c>
      <c r="H840" s="6" t="b">
        <v>0</v>
      </c>
      <c r="I840" s="6" t="b">
        <v>0</v>
      </c>
      <c r="J840" s="6" t="b">
        <v>0</v>
      </c>
      <c r="K840" s="6" t="b">
        <v>0</v>
      </c>
      <c r="L840" s="6" t="b">
        <v>0</v>
      </c>
      <c r="M840" s="6" t="b">
        <v>0</v>
      </c>
      <c r="N840" s="6" t="b">
        <v>1</v>
      </c>
      <c r="O840" s="6" t="b">
        <v>0</v>
      </c>
      <c r="P840" s="6" t="b">
        <v>0</v>
      </c>
      <c r="Q840" s="6" t="s">
        <v>4579</v>
      </c>
    </row>
    <row r="841" spans="1:17" x14ac:dyDescent="0.2">
      <c r="A841" s="2">
        <v>1451</v>
      </c>
      <c r="B841" s="6" t="s">
        <v>4580</v>
      </c>
      <c r="C841" s="97" t="s">
        <v>5529</v>
      </c>
      <c r="D841" s="6" t="s">
        <v>4581</v>
      </c>
      <c r="E841" s="6" t="b">
        <v>0</v>
      </c>
      <c r="F841" s="6" t="b">
        <v>0</v>
      </c>
      <c r="G841" s="6" t="b">
        <v>0</v>
      </c>
      <c r="H841" s="6" t="b">
        <v>0</v>
      </c>
      <c r="I841" s="6" t="b">
        <v>0</v>
      </c>
      <c r="J841" s="6" t="b">
        <v>0</v>
      </c>
      <c r="K841" s="6" t="b">
        <v>0</v>
      </c>
      <c r="L841" s="6" t="b">
        <v>0</v>
      </c>
      <c r="M841" s="6" t="b">
        <v>0</v>
      </c>
      <c r="N841" s="6" t="b">
        <v>0</v>
      </c>
      <c r="O841" s="6" t="b">
        <v>0</v>
      </c>
      <c r="P841" s="6" t="b">
        <v>0</v>
      </c>
      <c r="Q841" s="6" t="s">
        <v>4582</v>
      </c>
    </row>
    <row r="842" spans="1:17" x14ac:dyDescent="0.2">
      <c r="A842" s="2">
        <v>1452</v>
      </c>
      <c r="B842" s="6" t="s">
        <v>4583</v>
      </c>
      <c r="C842" s="97" t="s">
        <v>5529</v>
      </c>
      <c r="D842" s="6" t="s">
        <v>4584</v>
      </c>
      <c r="E842" s="6" t="b">
        <v>0</v>
      </c>
      <c r="F842" s="6" t="b">
        <v>0</v>
      </c>
      <c r="G842" s="6" t="b">
        <v>0</v>
      </c>
      <c r="H842" s="6" t="b">
        <v>0</v>
      </c>
      <c r="I842" s="6" t="b">
        <v>0</v>
      </c>
      <c r="J842" s="6" t="b">
        <v>0</v>
      </c>
      <c r="K842" s="6" t="b">
        <v>0</v>
      </c>
      <c r="L842" s="6" t="b">
        <v>0</v>
      </c>
      <c r="M842" s="6" t="b">
        <v>0</v>
      </c>
      <c r="N842" s="6" t="b">
        <v>0</v>
      </c>
      <c r="O842" s="6" t="b">
        <v>0</v>
      </c>
      <c r="P842" s="6" t="b">
        <v>0</v>
      </c>
      <c r="Q842" s="6" t="s">
        <v>4585</v>
      </c>
    </row>
    <row r="843" spans="1:17" x14ac:dyDescent="0.2">
      <c r="A843" s="2">
        <v>1454</v>
      </c>
      <c r="B843" s="6" t="s">
        <v>4589</v>
      </c>
      <c r="C843" s="97" t="s">
        <v>5529</v>
      </c>
      <c r="D843" s="6" t="s">
        <v>4590</v>
      </c>
      <c r="E843" s="6" t="b">
        <v>0</v>
      </c>
      <c r="F843" s="6" t="b">
        <v>0</v>
      </c>
      <c r="G843" s="6" t="b">
        <v>0</v>
      </c>
      <c r="H843" s="6" t="b">
        <v>0</v>
      </c>
      <c r="I843" s="6" t="b">
        <v>0</v>
      </c>
      <c r="J843" s="6" t="b">
        <v>0</v>
      </c>
      <c r="K843" s="6" t="b">
        <v>0</v>
      </c>
      <c r="L843" s="6" t="b">
        <v>0</v>
      </c>
      <c r="M843" s="6" t="b">
        <v>0</v>
      </c>
      <c r="N843" s="6" t="b">
        <v>0</v>
      </c>
      <c r="O843" s="6" t="b">
        <v>0</v>
      </c>
      <c r="P843" s="6" t="b">
        <v>0</v>
      </c>
      <c r="Q843" s="6" t="s">
        <v>4591</v>
      </c>
    </row>
    <row r="844" spans="1:17" x14ac:dyDescent="0.2">
      <c r="A844" s="2">
        <v>1457</v>
      </c>
      <c r="B844" s="6" t="s">
        <v>4595</v>
      </c>
      <c r="C844" s="97" t="s">
        <v>5529</v>
      </c>
      <c r="D844" s="6" t="s">
        <v>4596</v>
      </c>
      <c r="E844" s="6" t="b">
        <v>0</v>
      </c>
      <c r="F844" s="6" t="b">
        <v>0</v>
      </c>
      <c r="G844" s="6" t="b">
        <v>0</v>
      </c>
      <c r="H844" s="6" t="b">
        <v>0</v>
      </c>
      <c r="I844" s="6" t="b">
        <v>0</v>
      </c>
      <c r="J844" s="6" t="b">
        <v>0</v>
      </c>
      <c r="K844" s="6" t="b">
        <v>0</v>
      </c>
      <c r="L844" s="6" t="b">
        <v>0</v>
      </c>
      <c r="M844" s="6" t="b">
        <v>0</v>
      </c>
      <c r="N844" s="6" t="b">
        <v>0</v>
      </c>
      <c r="O844" s="6" t="b">
        <v>0</v>
      </c>
      <c r="P844" s="6" t="b">
        <v>0</v>
      </c>
      <c r="Q844" s="6" t="s">
        <v>4597</v>
      </c>
    </row>
    <row r="845" spans="1:17" x14ac:dyDescent="0.2">
      <c r="A845" s="2">
        <v>1460</v>
      </c>
      <c r="B845" s="6" t="s">
        <v>4598</v>
      </c>
      <c r="C845" s="97" t="s">
        <v>5529</v>
      </c>
      <c r="D845" s="6" t="s">
        <v>4599</v>
      </c>
      <c r="E845" s="6" t="b">
        <v>1</v>
      </c>
      <c r="F845" s="6" t="b">
        <v>1</v>
      </c>
      <c r="G845" s="6" t="b">
        <v>0</v>
      </c>
      <c r="H845" s="6" t="b">
        <v>0</v>
      </c>
      <c r="I845" s="6" t="b">
        <v>0</v>
      </c>
      <c r="J845" s="6" t="b">
        <v>0</v>
      </c>
      <c r="K845" s="6" t="b">
        <v>0</v>
      </c>
      <c r="L845" s="6" t="b">
        <v>1</v>
      </c>
      <c r="M845" s="6" t="b">
        <v>0</v>
      </c>
      <c r="N845" s="6" t="b">
        <v>0</v>
      </c>
      <c r="O845" s="6" t="b">
        <v>0</v>
      </c>
      <c r="P845" s="6" t="b">
        <v>0</v>
      </c>
      <c r="Q845" s="6" t="s">
        <v>4600</v>
      </c>
    </row>
    <row r="846" spans="1:17" x14ac:dyDescent="0.2">
      <c r="A846" s="2">
        <v>1462</v>
      </c>
      <c r="B846" s="6" t="s">
        <v>4606</v>
      </c>
      <c r="C846" s="97" t="s">
        <v>5529</v>
      </c>
      <c r="D846" s="6" t="s">
        <v>2143</v>
      </c>
      <c r="E846" s="6" t="b">
        <v>0</v>
      </c>
      <c r="F846" s="6" t="b">
        <v>0</v>
      </c>
      <c r="G846" s="6" t="b">
        <v>0</v>
      </c>
      <c r="H846" s="6" t="b">
        <v>0</v>
      </c>
      <c r="I846" s="6" t="b">
        <v>0</v>
      </c>
      <c r="J846" s="6" t="b">
        <v>0</v>
      </c>
      <c r="K846" s="6" t="b">
        <v>0</v>
      </c>
      <c r="L846" s="6" t="b">
        <v>0</v>
      </c>
      <c r="M846" s="6" t="b">
        <v>0</v>
      </c>
      <c r="N846" s="6" t="b">
        <v>0</v>
      </c>
      <c r="O846" s="6" t="b">
        <v>0</v>
      </c>
      <c r="P846" s="6" t="b">
        <v>0</v>
      </c>
      <c r="Q846" s="6" t="s">
        <v>4607</v>
      </c>
    </row>
    <row r="847" spans="1:17" x14ac:dyDescent="0.2">
      <c r="A847" s="2">
        <v>1466</v>
      </c>
      <c r="B847" s="6" t="s">
        <v>4617</v>
      </c>
      <c r="C847" s="97" t="s">
        <v>5529</v>
      </c>
      <c r="D847" s="6" t="s">
        <v>4618</v>
      </c>
      <c r="E847" s="6" t="b">
        <v>0</v>
      </c>
      <c r="F847" s="6" t="b">
        <v>0</v>
      </c>
      <c r="G847" s="6" t="b">
        <v>1</v>
      </c>
      <c r="H847" s="6" t="b">
        <v>0</v>
      </c>
      <c r="I847" s="6" t="b">
        <v>0</v>
      </c>
      <c r="J847" s="6" t="b">
        <v>0</v>
      </c>
      <c r="K847" s="6" t="b">
        <v>0</v>
      </c>
      <c r="L847" s="6" t="b">
        <v>0</v>
      </c>
      <c r="M847" s="6" t="b">
        <v>0</v>
      </c>
      <c r="N847" s="6" t="b">
        <v>0</v>
      </c>
      <c r="O847" s="6" t="b">
        <v>0</v>
      </c>
      <c r="P847" s="6" t="b">
        <v>0</v>
      </c>
      <c r="Q847" s="6" t="s">
        <v>4619</v>
      </c>
    </row>
    <row r="848" spans="1:17" x14ac:dyDescent="0.2">
      <c r="A848" s="2">
        <v>1467</v>
      </c>
      <c r="B848" s="6" t="s">
        <v>4620</v>
      </c>
      <c r="C848" s="97" t="s">
        <v>5529</v>
      </c>
      <c r="D848" s="6" t="s">
        <v>4621</v>
      </c>
      <c r="E848" s="6" t="b">
        <v>0</v>
      </c>
      <c r="F848" s="6" t="b">
        <v>0</v>
      </c>
      <c r="G848" s="6" t="b">
        <v>0</v>
      </c>
      <c r="H848" s="6" t="b">
        <v>0</v>
      </c>
      <c r="I848" s="6" t="b">
        <v>1</v>
      </c>
      <c r="J848" s="6" t="b">
        <v>0</v>
      </c>
      <c r="K848" s="6" t="b">
        <v>0</v>
      </c>
      <c r="L848" s="6" t="b">
        <v>0</v>
      </c>
      <c r="M848" s="6" t="b">
        <v>0</v>
      </c>
      <c r="N848" s="6" t="b">
        <v>0</v>
      </c>
      <c r="O848" s="6" t="b">
        <v>1</v>
      </c>
      <c r="P848" s="6" t="b">
        <v>0</v>
      </c>
      <c r="Q848" s="6" t="s">
        <v>4622</v>
      </c>
    </row>
    <row r="849" spans="1:17" x14ac:dyDescent="0.2">
      <c r="A849" s="2">
        <v>1468</v>
      </c>
      <c r="B849" s="6" t="s">
        <v>4623</v>
      </c>
      <c r="C849" s="97" t="s">
        <v>5529</v>
      </c>
      <c r="D849" s="6" t="s">
        <v>4624</v>
      </c>
      <c r="E849" s="6" t="b">
        <v>0</v>
      </c>
      <c r="F849" s="6" t="b">
        <v>0</v>
      </c>
      <c r="G849" s="6" t="b">
        <v>0</v>
      </c>
      <c r="H849" s="6" t="b">
        <v>0</v>
      </c>
      <c r="I849" s="6" t="b">
        <v>0</v>
      </c>
      <c r="J849" s="6" t="b">
        <v>0</v>
      </c>
      <c r="K849" s="6" t="b">
        <v>0</v>
      </c>
      <c r="L849" s="6" t="b">
        <v>0</v>
      </c>
      <c r="M849" s="6" t="b">
        <v>0</v>
      </c>
      <c r="N849" s="6" t="b">
        <v>0</v>
      </c>
      <c r="O849" s="6" t="b">
        <v>0</v>
      </c>
      <c r="P849" s="6" t="b">
        <v>0</v>
      </c>
      <c r="Q849" s="6" t="s">
        <v>692</v>
      </c>
    </row>
    <row r="850" spans="1:17" x14ac:dyDescent="0.2">
      <c r="A850" s="2">
        <v>1470</v>
      </c>
      <c r="B850" s="6" t="s">
        <v>4630</v>
      </c>
      <c r="C850" s="97" t="s">
        <v>5529</v>
      </c>
      <c r="D850" s="6" t="s">
        <v>4631</v>
      </c>
      <c r="E850" s="6" t="b">
        <v>0</v>
      </c>
      <c r="F850" s="6" t="b">
        <v>0</v>
      </c>
      <c r="G850" s="6" t="b">
        <v>0</v>
      </c>
      <c r="H850" s="6" t="b">
        <v>1</v>
      </c>
      <c r="I850" s="6" t="b">
        <v>0</v>
      </c>
      <c r="J850" s="6" t="b">
        <v>0</v>
      </c>
      <c r="K850" s="6" t="b">
        <v>0</v>
      </c>
      <c r="L850" s="6" t="b">
        <v>0</v>
      </c>
      <c r="M850" s="6" t="b">
        <v>0</v>
      </c>
      <c r="N850" s="6" t="b">
        <v>0</v>
      </c>
      <c r="O850" s="6" t="b">
        <v>0</v>
      </c>
      <c r="P850" s="6" t="b">
        <v>0</v>
      </c>
      <c r="Q850" s="6" t="s">
        <v>4632</v>
      </c>
    </row>
    <row r="851" spans="1:17" x14ac:dyDescent="0.2">
      <c r="A851" s="2">
        <v>1472</v>
      </c>
      <c r="B851" s="6" t="s">
        <v>4636</v>
      </c>
      <c r="C851" s="97" t="s">
        <v>5529</v>
      </c>
      <c r="D851" s="6" t="s">
        <v>4637</v>
      </c>
      <c r="E851" s="6" t="b">
        <v>0</v>
      </c>
      <c r="F851" s="6" t="b">
        <v>0</v>
      </c>
      <c r="G851" s="6" t="b">
        <v>0</v>
      </c>
      <c r="H851" s="6" t="b">
        <v>0</v>
      </c>
      <c r="I851" s="6" t="b">
        <v>0</v>
      </c>
      <c r="J851" s="6" t="b">
        <v>0</v>
      </c>
      <c r="K851" s="6" t="b">
        <v>0</v>
      </c>
      <c r="L851" s="6" t="b">
        <v>1</v>
      </c>
      <c r="M851" s="6" t="b">
        <v>0</v>
      </c>
      <c r="N851" s="6" t="b">
        <v>0</v>
      </c>
      <c r="O851" s="6" t="b">
        <v>0</v>
      </c>
      <c r="P851" s="6" t="b">
        <v>0</v>
      </c>
      <c r="Q851" s="6" t="s">
        <v>4638</v>
      </c>
    </row>
    <row r="852" spans="1:17" x14ac:dyDescent="0.2">
      <c r="A852" s="2">
        <v>1473</v>
      </c>
      <c r="B852" s="6" t="s">
        <v>4639</v>
      </c>
      <c r="C852" s="97" t="s">
        <v>5529</v>
      </c>
      <c r="D852" s="6" t="s">
        <v>4640</v>
      </c>
      <c r="E852" s="6" t="b">
        <v>0</v>
      </c>
      <c r="F852" s="6" t="b">
        <v>0</v>
      </c>
      <c r="G852" s="6" t="b">
        <v>0</v>
      </c>
      <c r="H852" s="6" t="b">
        <v>0</v>
      </c>
      <c r="I852" s="6" t="b">
        <v>0</v>
      </c>
      <c r="J852" s="6" t="b">
        <v>0</v>
      </c>
      <c r="K852" s="6" t="b">
        <v>0</v>
      </c>
      <c r="L852" s="6" t="b">
        <v>0</v>
      </c>
      <c r="M852" s="6" t="b">
        <v>0</v>
      </c>
      <c r="N852" s="6" t="b">
        <v>0</v>
      </c>
      <c r="O852" s="6" t="b">
        <v>0</v>
      </c>
      <c r="P852" s="6" t="b">
        <v>0</v>
      </c>
      <c r="Q852" s="6" t="s">
        <v>4641</v>
      </c>
    </row>
    <row r="853" spans="1:17" x14ac:dyDescent="0.2">
      <c r="A853" s="2">
        <v>1474</v>
      </c>
      <c r="B853" s="6" t="s">
        <v>4642</v>
      </c>
      <c r="C853" s="97" t="s">
        <v>5529</v>
      </c>
      <c r="D853" s="6" t="s">
        <v>4643</v>
      </c>
      <c r="E853" s="6" t="b">
        <v>0</v>
      </c>
      <c r="F853" s="6" t="b">
        <v>0</v>
      </c>
      <c r="G853" s="6" t="b">
        <v>0</v>
      </c>
      <c r="H853" s="6" t="b">
        <v>0</v>
      </c>
      <c r="I853" s="6" t="b">
        <v>0</v>
      </c>
      <c r="J853" s="6" t="b">
        <v>0</v>
      </c>
      <c r="K853" s="6" t="b">
        <v>0</v>
      </c>
      <c r="L853" s="6" t="b">
        <v>0</v>
      </c>
      <c r="M853" s="6" t="b">
        <v>0</v>
      </c>
      <c r="N853" s="6" t="b">
        <v>0</v>
      </c>
      <c r="O853" s="6" t="b">
        <v>0</v>
      </c>
      <c r="P853" s="6" t="b">
        <v>0</v>
      </c>
      <c r="Q853" s="6" t="s">
        <v>4644</v>
      </c>
    </row>
    <row r="854" spans="1:17" x14ac:dyDescent="0.2">
      <c r="A854" s="2">
        <v>1475</v>
      </c>
      <c r="B854" s="6" t="s">
        <v>4645</v>
      </c>
      <c r="C854" s="97" t="s">
        <v>5529</v>
      </c>
      <c r="D854" s="6" t="s">
        <v>4646</v>
      </c>
      <c r="E854" s="6" t="b">
        <v>0</v>
      </c>
      <c r="F854" s="6" t="b">
        <v>0</v>
      </c>
      <c r="G854" s="6" t="b">
        <v>0</v>
      </c>
      <c r="H854" s="6" t="b">
        <v>0</v>
      </c>
      <c r="I854" s="6" t="b">
        <v>0</v>
      </c>
      <c r="J854" s="6" t="b">
        <v>0</v>
      </c>
      <c r="K854" s="6" t="b">
        <v>0</v>
      </c>
      <c r="L854" s="6" t="b">
        <v>0</v>
      </c>
      <c r="M854" s="6" t="b">
        <v>0</v>
      </c>
      <c r="N854" s="6" t="b">
        <v>0</v>
      </c>
      <c r="O854" s="6" t="b">
        <v>0</v>
      </c>
      <c r="P854" s="6" t="b">
        <v>0</v>
      </c>
      <c r="Q854" s="6" t="s">
        <v>4647</v>
      </c>
    </row>
    <row r="855" spans="1:17" x14ac:dyDescent="0.2">
      <c r="A855" s="2">
        <v>1476</v>
      </c>
      <c r="B855" s="6" t="s">
        <v>4648</v>
      </c>
      <c r="C855" s="97" t="s">
        <v>5529</v>
      </c>
      <c r="D855" s="6" t="s">
        <v>4649</v>
      </c>
      <c r="E855" s="6" t="b">
        <v>0</v>
      </c>
      <c r="F855" s="6" t="b">
        <v>0</v>
      </c>
      <c r="G855" s="6" t="b">
        <v>1</v>
      </c>
      <c r="H855" s="6" t="b">
        <v>0</v>
      </c>
      <c r="I855" s="6" t="b">
        <v>0</v>
      </c>
      <c r="J855" s="6" t="b">
        <v>0</v>
      </c>
      <c r="K855" s="6" t="b">
        <v>0</v>
      </c>
      <c r="L855" s="6" t="b">
        <v>0</v>
      </c>
      <c r="M855" s="6" t="b">
        <v>0</v>
      </c>
      <c r="N855" s="6" t="b">
        <v>1</v>
      </c>
      <c r="O855" s="6" t="b">
        <v>0</v>
      </c>
      <c r="P855" s="6" t="b">
        <v>0</v>
      </c>
      <c r="Q855" s="6" t="s">
        <v>4650</v>
      </c>
    </row>
    <row r="856" spans="1:17" x14ac:dyDescent="0.2">
      <c r="A856" s="2">
        <v>1477</v>
      </c>
      <c r="B856" s="6" t="s">
        <v>4651</v>
      </c>
      <c r="C856" s="97" t="s">
        <v>5529</v>
      </c>
      <c r="D856" s="6" t="s">
        <v>4652</v>
      </c>
      <c r="E856" s="6" t="b">
        <v>0</v>
      </c>
      <c r="F856" s="6" t="b">
        <v>0</v>
      </c>
      <c r="G856" s="6" t="b">
        <v>0</v>
      </c>
      <c r="H856" s="6" t="b">
        <v>0</v>
      </c>
      <c r="I856" s="6" t="b">
        <v>0</v>
      </c>
      <c r="J856" s="6" t="b">
        <v>0</v>
      </c>
      <c r="K856" s="6" t="b">
        <v>0</v>
      </c>
      <c r="L856" s="6" t="b">
        <v>0</v>
      </c>
      <c r="M856" s="6" t="b">
        <v>0</v>
      </c>
      <c r="N856" s="6" t="b">
        <v>0</v>
      </c>
      <c r="O856" s="6" t="b">
        <v>0</v>
      </c>
      <c r="P856" s="6" t="b">
        <v>0</v>
      </c>
      <c r="Q856" s="6" t="s">
        <v>4653</v>
      </c>
    </row>
    <row r="857" spans="1:17" x14ac:dyDescent="0.2">
      <c r="A857" s="2">
        <v>1478</v>
      </c>
      <c r="B857" s="6" t="s">
        <v>4654</v>
      </c>
      <c r="C857" s="97" t="s">
        <v>5529</v>
      </c>
      <c r="D857" s="6" t="s">
        <v>1287</v>
      </c>
      <c r="E857" s="6" t="b">
        <v>0</v>
      </c>
      <c r="F857" s="6" t="b">
        <v>0</v>
      </c>
      <c r="G857" s="6" t="b">
        <v>0</v>
      </c>
      <c r="H857" s="6" t="b">
        <v>0</v>
      </c>
      <c r="I857" s="6" t="b">
        <v>0</v>
      </c>
      <c r="J857" s="6" t="b">
        <v>0</v>
      </c>
      <c r="K857" s="6" t="b">
        <v>0</v>
      </c>
      <c r="L857" s="6" t="b">
        <v>0</v>
      </c>
      <c r="M857" s="6" t="b">
        <v>0</v>
      </c>
      <c r="N857" s="6" t="b">
        <v>0</v>
      </c>
      <c r="O857" s="6" t="b">
        <v>0</v>
      </c>
      <c r="P857" s="6" t="b">
        <v>0</v>
      </c>
      <c r="Q857" s="6" t="s">
        <v>4655</v>
      </c>
    </row>
    <row r="858" spans="1:17" x14ac:dyDescent="0.2">
      <c r="A858" s="2">
        <v>1479</v>
      </c>
      <c r="B858" s="6" t="s">
        <v>4657</v>
      </c>
      <c r="C858" s="97" t="s">
        <v>5529</v>
      </c>
      <c r="D858" s="6" t="s">
        <v>4658</v>
      </c>
      <c r="E858" s="6" t="b">
        <v>0</v>
      </c>
      <c r="F858" s="6" t="b">
        <v>0</v>
      </c>
      <c r="G858" s="6" t="b">
        <v>1</v>
      </c>
      <c r="H858" s="6" t="b">
        <v>0</v>
      </c>
      <c r="I858" s="6" t="b">
        <v>0</v>
      </c>
      <c r="J858" s="6" t="b">
        <v>0</v>
      </c>
      <c r="K858" s="6" t="b">
        <v>0</v>
      </c>
      <c r="L858" s="6" t="b">
        <v>0</v>
      </c>
      <c r="M858" s="6" t="b">
        <v>0</v>
      </c>
      <c r="N858" s="6" t="b">
        <v>0</v>
      </c>
      <c r="O858" s="6" t="b">
        <v>0</v>
      </c>
      <c r="P858" s="6" t="b">
        <v>0</v>
      </c>
      <c r="Q858" s="6" t="s">
        <v>4659</v>
      </c>
    </row>
    <row r="859" spans="1:17" x14ac:dyDescent="0.2">
      <c r="A859" s="2">
        <v>1480</v>
      </c>
      <c r="B859" s="6" t="s">
        <v>4660</v>
      </c>
      <c r="C859" s="97" t="s">
        <v>5529</v>
      </c>
      <c r="D859" s="6" t="s">
        <v>4661</v>
      </c>
      <c r="E859" s="6" t="b">
        <v>0</v>
      </c>
      <c r="F859" s="6" t="b">
        <v>0</v>
      </c>
      <c r="G859" s="6" t="b">
        <v>0</v>
      </c>
      <c r="H859" s="6" t="b">
        <v>0</v>
      </c>
      <c r="I859" s="6" t="b">
        <v>0</v>
      </c>
      <c r="J859" s="6" t="b">
        <v>0</v>
      </c>
      <c r="K859" s="6" t="b">
        <v>0</v>
      </c>
      <c r="L859" s="6" t="b">
        <v>0</v>
      </c>
      <c r="M859" s="6" t="b">
        <v>0</v>
      </c>
      <c r="N859" s="6" t="b">
        <v>0</v>
      </c>
      <c r="O859" s="6" t="b">
        <v>0</v>
      </c>
      <c r="P859" s="6" t="b">
        <v>0</v>
      </c>
      <c r="Q859" s="6" t="s">
        <v>4662</v>
      </c>
    </row>
    <row r="860" spans="1:17" x14ac:dyDescent="0.2">
      <c r="A860" s="2">
        <v>1481</v>
      </c>
      <c r="B860" s="6" t="s">
        <v>4663</v>
      </c>
      <c r="C860" s="97" t="s">
        <v>5529</v>
      </c>
      <c r="D860" s="6" t="s">
        <v>4664</v>
      </c>
      <c r="E860" s="6" t="b">
        <v>0</v>
      </c>
      <c r="F860" s="6" t="b">
        <v>0</v>
      </c>
      <c r="G860" s="6" t="b">
        <v>0</v>
      </c>
      <c r="H860" s="6" t="b">
        <v>0</v>
      </c>
      <c r="I860" s="6" t="b">
        <v>0</v>
      </c>
      <c r="J860" s="6" t="b">
        <v>0</v>
      </c>
      <c r="K860" s="6" t="b">
        <v>0</v>
      </c>
      <c r="L860" s="6" t="b">
        <v>0</v>
      </c>
      <c r="M860" s="6" t="b">
        <v>0</v>
      </c>
      <c r="N860" s="6" t="b">
        <v>0</v>
      </c>
      <c r="O860" s="6" t="b">
        <v>0</v>
      </c>
      <c r="P860" s="6" t="b">
        <v>0</v>
      </c>
      <c r="Q860" s="6" t="s">
        <v>4665</v>
      </c>
    </row>
    <row r="861" spans="1:17" x14ac:dyDescent="0.2">
      <c r="A861" s="2">
        <v>1483</v>
      </c>
      <c r="B861" s="6" t="s">
        <v>4666</v>
      </c>
      <c r="C861" s="97" t="s">
        <v>5529</v>
      </c>
      <c r="D861" s="6" t="s">
        <v>4667</v>
      </c>
      <c r="E861" s="6" t="b">
        <v>0</v>
      </c>
      <c r="F861" s="6" t="b">
        <v>0</v>
      </c>
      <c r="G861" s="6" t="b">
        <v>0</v>
      </c>
      <c r="H861" s="6" t="b">
        <v>0</v>
      </c>
      <c r="I861" s="6" t="b">
        <v>0</v>
      </c>
      <c r="J861" s="6" t="b">
        <v>0</v>
      </c>
      <c r="K861" s="6" t="b">
        <v>0</v>
      </c>
      <c r="L861" s="6" t="b">
        <v>0</v>
      </c>
      <c r="M861" s="6" t="b">
        <v>0</v>
      </c>
      <c r="N861" s="6" t="b">
        <v>0</v>
      </c>
      <c r="O861" s="6" t="b">
        <v>0</v>
      </c>
      <c r="P861" s="6" t="b">
        <v>0</v>
      </c>
      <c r="Q861" s="6" t="s">
        <v>4668</v>
      </c>
    </row>
    <row r="862" spans="1:17" x14ac:dyDescent="0.2">
      <c r="A862" s="2">
        <v>1487</v>
      </c>
      <c r="B862" s="6" t="s">
        <v>4678</v>
      </c>
      <c r="C862" s="97" t="s">
        <v>5529</v>
      </c>
      <c r="D862" s="6" t="s">
        <v>4679</v>
      </c>
      <c r="E862" s="6" t="b">
        <v>0</v>
      </c>
      <c r="F862" s="6" t="b">
        <v>0</v>
      </c>
      <c r="G862" s="6" t="b">
        <v>0</v>
      </c>
      <c r="H862" s="6" t="b">
        <v>0</v>
      </c>
      <c r="I862" s="6" t="b">
        <v>0</v>
      </c>
      <c r="J862" s="6" t="b">
        <v>0</v>
      </c>
      <c r="K862" s="6" t="b">
        <v>0</v>
      </c>
      <c r="L862" s="6" t="b">
        <v>0</v>
      </c>
      <c r="M862" s="6" t="b">
        <v>0</v>
      </c>
      <c r="N862" s="6" t="b">
        <v>0</v>
      </c>
      <c r="O862" s="6" t="b">
        <v>0</v>
      </c>
      <c r="P862" s="6" t="b">
        <v>0</v>
      </c>
      <c r="Q862" s="6" t="s">
        <v>4680</v>
      </c>
    </row>
    <row r="863" spans="1:17" x14ac:dyDescent="0.2">
      <c r="A863" s="2">
        <v>1488</v>
      </c>
      <c r="B863" s="6" t="s">
        <v>4683</v>
      </c>
      <c r="C863" s="97" t="s">
        <v>5529</v>
      </c>
      <c r="D863" s="6" t="s">
        <v>4684</v>
      </c>
      <c r="E863" s="6" t="b">
        <v>1</v>
      </c>
      <c r="F863" s="6" t="b">
        <v>0</v>
      </c>
      <c r="G863" s="6" t="b">
        <v>0</v>
      </c>
      <c r="H863" s="6" t="b">
        <v>0</v>
      </c>
      <c r="I863" s="6" t="b">
        <v>0</v>
      </c>
      <c r="J863" s="6" t="b">
        <v>0</v>
      </c>
      <c r="K863" s="6" t="b">
        <v>0</v>
      </c>
      <c r="L863" s="6" t="b">
        <v>0</v>
      </c>
      <c r="M863" s="6" t="b">
        <v>1</v>
      </c>
      <c r="N863" s="6" t="b">
        <v>0</v>
      </c>
      <c r="O863" s="6" t="b">
        <v>0</v>
      </c>
      <c r="P863" s="6" t="b">
        <v>1</v>
      </c>
      <c r="Q863" s="6" t="s">
        <v>60</v>
      </c>
    </row>
    <row r="864" spans="1:17" x14ac:dyDescent="0.2">
      <c r="A864" s="2">
        <v>1490</v>
      </c>
      <c r="B864" s="6" t="s">
        <v>4688</v>
      </c>
      <c r="C864" s="97" t="s">
        <v>5529</v>
      </c>
      <c r="D864" s="6" t="s">
        <v>4689</v>
      </c>
      <c r="E864" s="6" t="b">
        <v>0</v>
      </c>
      <c r="F864" s="6" t="b">
        <v>0</v>
      </c>
      <c r="G864" s="6" t="b">
        <v>0</v>
      </c>
      <c r="H864" s="6" t="b">
        <v>0</v>
      </c>
      <c r="I864" s="6" t="b">
        <v>0</v>
      </c>
      <c r="J864" s="6" t="b">
        <v>0</v>
      </c>
      <c r="K864" s="6" t="b">
        <v>0</v>
      </c>
      <c r="L864" s="6" t="b">
        <v>0</v>
      </c>
      <c r="M864" s="6" t="b">
        <v>0</v>
      </c>
      <c r="N864" s="6" t="b">
        <v>0</v>
      </c>
      <c r="O864" s="6" t="b">
        <v>0</v>
      </c>
      <c r="P864" s="6" t="b">
        <v>0</v>
      </c>
      <c r="Q864" s="6" t="s">
        <v>4690</v>
      </c>
    </row>
    <row r="865" spans="1:17" x14ac:dyDescent="0.2">
      <c r="A865" s="2">
        <v>1491</v>
      </c>
      <c r="B865" s="6" t="s">
        <v>4693</v>
      </c>
      <c r="C865" s="97" t="s">
        <v>5529</v>
      </c>
      <c r="D865" s="6" t="s">
        <v>4694</v>
      </c>
      <c r="E865" s="6" t="b">
        <v>0</v>
      </c>
      <c r="F865" s="6" t="b">
        <v>0</v>
      </c>
      <c r="G865" s="6" t="b">
        <v>0</v>
      </c>
      <c r="H865" s="6" t="b">
        <v>0</v>
      </c>
      <c r="I865" s="6" t="b">
        <v>0</v>
      </c>
      <c r="J865" s="6" t="b">
        <v>0</v>
      </c>
      <c r="K865" s="6" t="b">
        <v>0</v>
      </c>
      <c r="L865" s="6" t="b">
        <v>0</v>
      </c>
      <c r="M865" s="6" t="b">
        <v>0</v>
      </c>
      <c r="N865" s="6" t="b">
        <v>0</v>
      </c>
      <c r="O865" s="6" t="b">
        <v>0</v>
      </c>
      <c r="P865" s="6" t="b">
        <v>0</v>
      </c>
      <c r="Q865" s="6" t="s">
        <v>4695</v>
      </c>
    </row>
    <row r="866" spans="1:17" x14ac:dyDescent="0.2">
      <c r="A866" s="2">
        <v>1493</v>
      </c>
      <c r="B866" s="6" t="s">
        <v>4699</v>
      </c>
      <c r="C866" s="97" t="s">
        <v>5529</v>
      </c>
      <c r="D866" s="6" t="s">
        <v>60</v>
      </c>
      <c r="E866" s="6" t="b">
        <v>0</v>
      </c>
      <c r="F866" s="6" t="b">
        <v>0</v>
      </c>
      <c r="G866" s="6" t="b">
        <v>1</v>
      </c>
      <c r="H866" s="6" t="b">
        <v>0</v>
      </c>
      <c r="I866" s="6" t="b">
        <v>0</v>
      </c>
      <c r="J866" s="6" t="b">
        <v>0</v>
      </c>
      <c r="K866" s="6" t="b">
        <v>0</v>
      </c>
      <c r="L866" s="6" t="b">
        <v>0</v>
      </c>
      <c r="M866" s="6" t="b">
        <v>0</v>
      </c>
      <c r="N866" s="6" t="b">
        <v>0</v>
      </c>
      <c r="O866" s="6" t="b">
        <v>0</v>
      </c>
      <c r="P866" s="6" t="b">
        <v>0</v>
      </c>
      <c r="Q866" s="6" t="s">
        <v>4700</v>
      </c>
    </row>
    <row r="867" spans="1:17" x14ac:dyDescent="0.2">
      <c r="A867" s="2">
        <v>1496</v>
      </c>
      <c r="B867" s="6" t="s">
        <v>4706</v>
      </c>
      <c r="C867" s="97" t="s">
        <v>5529</v>
      </c>
      <c r="D867" s="6" t="s">
        <v>692</v>
      </c>
      <c r="E867" s="6" t="b">
        <v>0</v>
      </c>
      <c r="F867" s="6" t="b">
        <v>0</v>
      </c>
      <c r="G867" s="6" t="b">
        <v>0</v>
      </c>
      <c r="H867" s="6" t="b">
        <v>0</v>
      </c>
      <c r="I867" s="6" t="b">
        <v>0</v>
      </c>
      <c r="J867" s="6" t="b">
        <v>0</v>
      </c>
      <c r="K867" s="6" t="b">
        <v>0</v>
      </c>
      <c r="L867" s="6" t="b">
        <v>0</v>
      </c>
      <c r="M867" s="6" t="b">
        <v>0</v>
      </c>
      <c r="N867" s="6" t="b">
        <v>0</v>
      </c>
      <c r="O867" s="6" t="b">
        <v>0</v>
      </c>
      <c r="P867" s="6" t="b">
        <v>0</v>
      </c>
      <c r="Q867" s="6" t="s">
        <v>4707</v>
      </c>
    </row>
    <row r="868" spans="1:17" x14ac:dyDescent="0.2">
      <c r="A868" s="2">
        <v>1497</v>
      </c>
      <c r="B868" s="6" t="s">
        <v>60</v>
      </c>
      <c r="C868" s="97" t="s">
        <v>5529</v>
      </c>
      <c r="D868" s="6" t="s">
        <v>4708</v>
      </c>
      <c r="E868" s="6" t="b">
        <v>0</v>
      </c>
      <c r="F868" s="6" t="b">
        <v>0</v>
      </c>
      <c r="G868" s="6" t="b">
        <v>0</v>
      </c>
      <c r="H868" s="6" t="b">
        <v>0</v>
      </c>
      <c r="I868" s="6" t="b">
        <v>0</v>
      </c>
      <c r="J868" s="6" t="b">
        <v>1</v>
      </c>
      <c r="K868" s="6" t="b">
        <v>0</v>
      </c>
      <c r="L868" s="6" t="b">
        <v>0</v>
      </c>
      <c r="M868" s="6" t="b">
        <v>0</v>
      </c>
      <c r="N868" s="6" t="b">
        <v>0</v>
      </c>
      <c r="O868" s="6" t="b">
        <v>0</v>
      </c>
      <c r="P868" s="6" t="b">
        <v>0</v>
      </c>
      <c r="Q868" s="6" t="s">
        <v>4709</v>
      </c>
    </row>
    <row r="869" spans="1:17" x14ac:dyDescent="0.2">
      <c r="A869" s="2">
        <v>1505</v>
      </c>
      <c r="B869" s="6" t="s">
        <v>4725</v>
      </c>
      <c r="C869" s="97" t="s">
        <v>5529</v>
      </c>
      <c r="D869" s="6" t="s">
        <v>4726</v>
      </c>
      <c r="E869" s="6" t="b">
        <v>0</v>
      </c>
      <c r="F869" s="6" t="b">
        <v>0</v>
      </c>
      <c r="G869" s="6" t="b">
        <v>1</v>
      </c>
      <c r="H869" s="6" t="b">
        <v>0</v>
      </c>
      <c r="I869" s="6" t="b">
        <v>0</v>
      </c>
      <c r="J869" s="6" t="b">
        <v>0</v>
      </c>
      <c r="K869" s="6" t="b">
        <v>0</v>
      </c>
      <c r="L869" s="6" t="b">
        <v>0</v>
      </c>
      <c r="M869" s="6" t="b">
        <v>0</v>
      </c>
      <c r="N869" s="6" t="b">
        <v>0</v>
      </c>
      <c r="O869" s="6" t="b">
        <v>0</v>
      </c>
      <c r="P869" s="6" t="b">
        <v>0</v>
      </c>
      <c r="Q869" s="6" t="s">
        <v>4727</v>
      </c>
    </row>
    <row r="870" spans="1:17" x14ac:dyDescent="0.2">
      <c r="A870" s="2">
        <v>1507</v>
      </c>
      <c r="B870" s="6" t="s">
        <v>4730</v>
      </c>
      <c r="C870" s="97" t="s">
        <v>5529</v>
      </c>
      <c r="D870" s="6" t="s">
        <v>4731</v>
      </c>
      <c r="E870" s="6" t="b">
        <v>0</v>
      </c>
      <c r="F870" s="6" t="b">
        <v>0</v>
      </c>
      <c r="G870" s="6" t="b">
        <v>0</v>
      </c>
      <c r="H870" s="6" t="b">
        <v>0</v>
      </c>
      <c r="I870" s="6" t="b">
        <v>0</v>
      </c>
      <c r="J870" s="6" t="b">
        <v>0</v>
      </c>
      <c r="K870" s="6" t="b">
        <v>0</v>
      </c>
      <c r="L870" s="6" t="b">
        <v>0</v>
      </c>
      <c r="M870" s="6" t="b">
        <v>0</v>
      </c>
      <c r="N870" s="6" t="b">
        <v>0</v>
      </c>
      <c r="O870" s="6" t="b">
        <v>0</v>
      </c>
      <c r="P870" s="6" t="b">
        <v>0</v>
      </c>
      <c r="Q870" s="6" t="s">
        <v>1099</v>
      </c>
    </row>
    <row r="871" spans="1:17" x14ac:dyDescent="0.2">
      <c r="A871" s="2">
        <v>1508</v>
      </c>
      <c r="B871" s="6" t="s">
        <v>4732</v>
      </c>
      <c r="C871" s="97" t="s">
        <v>5529</v>
      </c>
      <c r="D871" s="6" t="s">
        <v>4733</v>
      </c>
      <c r="E871" s="6" t="b">
        <v>1</v>
      </c>
      <c r="F871" s="6" t="b">
        <v>0</v>
      </c>
      <c r="G871" s="6" t="b">
        <v>0</v>
      </c>
      <c r="H871" s="6" t="b">
        <v>0</v>
      </c>
      <c r="I871" s="6" t="b">
        <v>0</v>
      </c>
      <c r="J871" s="6" t="b">
        <v>1</v>
      </c>
      <c r="K871" s="6" t="b">
        <v>0</v>
      </c>
      <c r="L871" s="6" t="b">
        <v>0</v>
      </c>
      <c r="M871" s="6" t="b">
        <v>0</v>
      </c>
      <c r="N871" s="6" t="b">
        <v>0</v>
      </c>
      <c r="O871" s="6" t="b">
        <v>0</v>
      </c>
      <c r="P871" s="6" t="b">
        <v>0</v>
      </c>
      <c r="Q871" s="6" t="s">
        <v>4734</v>
      </c>
    </row>
    <row r="872" spans="1:17" x14ac:dyDescent="0.2">
      <c r="A872" s="2">
        <v>1512</v>
      </c>
      <c r="B872" s="6" t="s">
        <v>4740</v>
      </c>
      <c r="C872" s="97" t="s">
        <v>5529</v>
      </c>
      <c r="D872" s="6" t="s">
        <v>4741</v>
      </c>
      <c r="E872" s="6" t="b">
        <v>0</v>
      </c>
      <c r="F872" s="6" t="b">
        <v>0</v>
      </c>
      <c r="G872" s="6" t="b">
        <v>0</v>
      </c>
      <c r="H872" s="6" t="b">
        <v>0</v>
      </c>
      <c r="I872" s="6" t="b">
        <v>0</v>
      </c>
      <c r="J872" s="6" t="b">
        <v>0</v>
      </c>
      <c r="K872" s="6" t="b">
        <v>0</v>
      </c>
      <c r="L872" s="6" t="b">
        <v>0</v>
      </c>
      <c r="M872" s="6" t="b">
        <v>0</v>
      </c>
      <c r="N872" s="6" t="b">
        <v>0</v>
      </c>
      <c r="O872" s="6" t="b">
        <v>0</v>
      </c>
      <c r="P872" s="6" t="b">
        <v>0</v>
      </c>
      <c r="Q872" s="6" t="s">
        <v>60</v>
      </c>
    </row>
    <row r="873" spans="1:17" x14ac:dyDescent="0.2">
      <c r="A873" s="2">
        <v>1518</v>
      </c>
      <c r="B873" s="6" t="s">
        <v>4756</v>
      </c>
      <c r="C873" s="97" t="s">
        <v>5529</v>
      </c>
      <c r="D873" s="6" t="s">
        <v>4757</v>
      </c>
      <c r="E873" s="6" t="b">
        <v>0</v>
      </c>
      <c r="F873" s="6" t="b">
        <v>0</v>
      </c>
      <c r="G873" s="6" t="b">
        <v>0</v>
      </c>
      <c r="H873" s="6" t="b">
        <v>0</v>
      </c>
      <c r="I873" s="6" t="b">
        <v>0</v>
      </c>
      <c r="J873" s="6" t="b">
        <v>0</v>
      </c>
      <c r="K873" s="6" t="b">
        <v>0</v>
      </c>
      <c r="L873" s="6" t="b">
        <v>0</v>
      </c>
      <c r="M873" s="6" t="b">
        <v>0</v>
      </c>
      <c r="N873" s="6" t="b">
        <v>0</v>
      </c>
      <c r="O873" s="6" t="b">
        <v>0</v>
      </c>
      <c r="P873" s="6" t="b">
        <v>0</v>
      </c>
      <c r="Q873" s="6" t="s">
        <v>4758</v>
      </c>
    </row>
    <row r="874" spans="1:17" x14ac:dyDescent="0.2">
      <c r="A874" s="2">
        <v>1519</v>
      </c>
      <c r="B874" s="6" t="s">
        <v>4759</v>
      </c>
      <c r="C874" s="97" t="s">
        <v>5529</v>
      </c>
      <c r="D874" s="6" t="s">
        <v>4760</v>
      </c>
      <c r="E874" s="6" t="b">
        <v>0</v>
      </c>
      <c r="F874" s="6" t="b">
        <v>0</v>
      </c>
      <c r="G874" s="6" t="b">
        <v>0</v>
      </c>
      <c r="H874" s="6" t="b">
        <v>0</v>
      </c>
      <c r="I874" s="6" t="b">
        <v>0</v>
      </c>
      <c r="J874" s="6" t="b">
        <v>0</v>
      </c>
      <c r="K874" s="6" t="b">
        <v>0</v>
      </c>
      <c r="L874" s="6" t="b">
        <v>1</v>
      </c>
      <c r="M874" s="6" t="b">
        <v>0</v>
      </c>
      <c r="N874" s="6" t="b">
        <v>0</v>
      </c>
      <c r="O874" s="6" t="b">
        <v>0</v>
      </c>
      <c r="P874" s="6" t="b">
        <v>0</v>
      </c>
      <c r="Q874" s="6" t="s">
        <v>4761</v>
      </c>
    </row>
    <row r="875" spans="1:17" x14ac:dyDescent="0.2">
      <c r="A875" s="2">
        <v>1520</v>
      </c>
      <c r="B875" s="6" t="s">
        <v>4762</v>
      </c>
      <c r="C875" s="97" t="s">
        <v>5529</v>
      </c>
      <c r="D875" s="6" t="s">
        <v>4763</v>
      </c>
      <c r="E875" s="6" t="b">
        <v>0</v>
      </c>
      <c r="F875" s="6" t="b">
        <v>0</v>
      </c>
      <c r="G875" s="6" t="b">
        <v>0</v>
      </c>
      <c r="H875" s="6" t="b">
        <v>0</v>
      </c>
      <c r="I875" s="6" t="b">
        <v>0</v>
      </c>
      <c r="J875" s="6" t="b">
        <v>0</v>
      </c>
      <c r="K875" s="6" t="b">
        <v>0</v>
      </c>
      <c r="L875" s="6" t="b">
        <v>0</v>
      </c>
      <c r="M875" s="6" t="b">
        <v>0</v>
      </c>
      <c r="N875" s="6" t="b">
        <v>0</v>
      </c>
      <c r="O875" s="6" t="b">
        <v>0</v>
      </c>
      <c r="P875" s="6" t="b">
        <v>0</v>
      </c>
      <c r="Q875" s="6" t="s">
        <v>4764</v>
      </c>
    </row>
    <row r="876" spans="1:17" x14ac:dyDescent="0.2">
      <c r="A876" s="2">
        <v>1521</v>
      </c>
      <c r="B876" s="6" t="s">
        <v>4765</v>
      </c>
      <c r="C876" s="97" t="s">
        <v>5529</v>
      </c>
      <c r="D876" s="6" t="s">
        <v>4766</v>
      </c>
      <c r="E876" s="6" t="b">
        <v>0</v>
      </c>
      <c r="F876" s="6" t="b">
        <v>0</v>
      </c>
      <c r="G876" s="6" t="b">
        <v>0</v>
      </c>
      <c r="H876" s="6" t="b">
        <v>0</v>
      </c>
      <c r="I876" s="6" t="b">
        <v>0</v>
      </c>
      <c r="J876" s="6" t="b">
        <v>0</v>
      </c>
      <c r="K876" s="6" t="b">
        <v>0</v>
      </c>
      <c r="L876" s="6" t="b">
        <v>0</v>
      </c>
      <c r="M876" s="6" t="b">
        <v>0</v>
      </c>
      <c r="N876" s="6" t="b">
        <v>0</v>
      </c>
      <c r="O876" s="6" t="b">
        <v>0</v>
      </c>
      <c r="P876" s="6" t="b">
        <v>0</v>
      </c>
      <c r="Q876" s="6" t="s">
        <v>4767</v>
      </c>
    </row>
    <row r="877" spans="1:17" x14ac:dyDescent="0.2">
      <c r="A877" s="2">
        <v>1522</v>
      </c>
      <c r="B877" s="6" t="s">
        <v>4768</v>
      </c>
      <c r="C877" s="97" t="s">
        <v>5529</v>
      </c>
      <c r="D877" s="6" t="s">
        <v>4769</v>
      </c>
      <c r="E877" s="6" t="b">
        <v>0</v>
      </c>
      <c r="F877" s="6" t="b">
        <v>0</v>
      </c>
      <c r="G877" s="6" t="b">
        <v>0</v>
      </c>
      <c r="H877" s="6" t="b">
        <v>0</v>
      </c>
      <c r="I877" s="6" t="b">
        <v>0</v>
      </c>
      <c r="J877" s="6" t="b">
        <v>0</v>
      </c>
      <c r="K877" s="6" t="b">
        <v>0</v>
      </c>
      <c r="L877" s="6" t="b">
        <v>0</v>
      </c>
      <c r="M877" s="6" t="b">
        <v>0</v>
      </c>
      <c r="N877" s="6" t="b">
        <v>0</v>
      </c>
      <c r="O877" s="6" t="b">
        <v>0</v>
      </c>
      <c r="P877" s="6" t="b">
        <v>0</v>
      </c>
      <c r="Q877" s="6" t="s">
        <v>4770</v>
      </c>
    </row>
    <row r="878" spans="1:17" x14ac:dyDescent="0.2">
      <c r="A878" s="2">
        <v>1524</v>
      </c>
      <c r="B878" s="6" t="s">
        <v>4774</v>
      </c>
      <c r="C878" s="97" t="s">
        <v>5529</v>
      </c>
      <c r="D878" s="6" t="s">
        <v>4775</v>
      </c>
      <c r="E878" s="6" t="b">
        <v>0</v>
      </c>
      <c r="F878" s="6" t="b">
        <v>0</v>
      </c>
      <c r="G878" s="6" t="b">
        <v>0</v>
      </c>
      <c r="H878" s="6" t="b">
        <v>0</v>
      </c>
      <c r="I878" s="6" t="b">
        <v>0</v>
      </c>
      <c r="J878" s="6" t="b">
        <v>0</v>
      </c>
      <c r="K878" s="6" t="b">
        <v>0</v>
      </c>
      <c r="L878" s="6" t="b">
        <v>0</v>
      </c>
      <c r="M878" s="6" t="b">
        <v>0</v>
      </c>
      <c r="N878" s="6" t="b">
        <v>0</v>
      </c>
      <c r="O878" s="6" t="b">
        <v>0</v>
      </c>
      <c r="P878" s="6" t="b">
        <v>0</v>
      </c>
      <c r="Q878" s="6" t="s">
        <v>4776</v>
      </c>
    </row>
    <row r="879" spans="1:17" x14ac:dyDescent="0.2">
      <c r="A879" s="2">
        <v>1525</v>
      </c>
      <c r="B879" s="6" t="s">
        <v>4777</v>
      </c>
      <c r="C879" s="97" t="s">
        <v>5529</v>
      </c>
      <c r="D879" s="6" t="s">
        <v>4778</v>
      </c>
      <c r="E879" s="6" t="b">
        <v>0</v>
      </c>
      <c r="F879" s="6" t="b">
        <v>0</v>
      </c>
      <c r="G879" s="6" t="b">
        <v>1</v>
      </c>
      <c r="H879" s="6" t="b">
        <v>0</v>
      </c>
      <c r="I879" s="6" t="b">
        <v>0</v>
      </c>
      <c r="J879" s="6" t="b">
        <v>0</v>
      </c>
      <c r="K879" s="6" t="b">
        <v>1</v>
      </c>
      <c r="L879" s="6" t="b">
        <v>0</v>
      </c>
      <c r="M879" s="6" t="b">
        <v>0</v>
      </c>
      <c r="N879" s="6" t="b">
        <v>0</v>
      </c>
      <c r="O879" s="6" t="b">
        <v>0</v>
      </c>
      <c r="P879" s="6" t="b">
        <v>0</v>
      </c>
      <c r="Q879" s="6" t="s">
        <v>4779</v>
      </c>
    </row>
    <row r="880" spans="1:17" x14ac:dyDescent="0.2">
      <c r="A880" s="2">
        <v>1527</v>
      </c>
      <c r="B880" s="6" t="s">
        <v>4783</v>
      </c>
      <c r="C880" s="97" t="s">
        <v>5529</v>
      </c>
      <c r="D880" s="6" t="s">
        <v>4784</v>
      </c>
      <c r="E880" s="6" t="b">
        <v>0</v>
      </c>
      <c r="F880" s="6" t="b">
        <v>0</v>
      </c>
      <c r="G880" s="6" t="b">
        <v>0</v>
      </c>
      <c r="H880" s="6" t="b">
        <v>0</v>
      </c>
      <c r="I880" s="6" t="b">
        <v>0</v>
      </c>
      <c r="J880" s="6" t="b">
        <v>0</v>
      </c>
      <c r="K880" s="6" t="b">
        <v>0</v>
      </c>
      <c r="L880" s="6" t="b">
        <v>0</v>
      </c>
      <c r="M880" s="6" t="b">
        <v>0</v>
      </c>
      <c r="N880" s="6" t="b">
        <v>0</v>
      </c>
      <c r="O880" s="6" t="b">
        <v>0</v>
      </c>
      <c r="P880" s="6" t="b">
        <v>0</v>
      </c>
      <c r="Q880" s="6" t="s">
        <v>4785</v>
      </c>
    </row>
    <row r="881" spans="1:17" x14ac:dyDescent="0.2">
      <c r="A881" s="2">
        <v>1529</v>
      </c>
      <c r="B881" s="6" t="s">
        <v>4788</v>
      </c>
      <c r="C881" s="97" t="s">
        <v>5529</v>
      </c>
      <c r="D881" s="6" t="s">
        <v>4789</v>
      </c>
      <c r="E881" s="6" t="b">
        <v>1</v>
      </c>
      <c r="F881" s="6" t="b">
        <v>0</v>
      </c>
      <c r="G881" s="6" t="b">
        <v>0</v>
      </c>
      <c r="H881" s="6" t="b">
        <v>0</v>
      </c>
      <c r="I881" s="6" t="b">
        <v>0</v>
      </c>
      <c r="J881" s="6" t="b">
        <v>0</v>
      </c>
      <c r="K881" s="6" t="b">
        <v>0</v>
      </c>
      <c r="L881" s="6" t="b">
        <v>0</v>
      </c>
      <c r="M881" s="6" t="b">
        <v>0</v>
      </c>
      <c r="N881" s="6" t="b">
        <v>0</v>
      </c>
      <c r="O881" s="6" t="b">
        <v>0</v>
      </c>
      <c r="P881" s="6" t="b">
        <v>0</v>
      </c>
      <c r="Q881" s="6" t="s">
        <v>4790</v>
      </c>
    </row>
    <row r="882" spans="1:17" x14ac:dyDescent="0.2">
      <c r="A882" s="2">
        <v>1530</v>
      </c>
      <c r="B882" s="6" t="s">
        <v>4791</v>
      </c>
      <c r="C882" s="97" t="s">
        <v>5529</v>
      </c>
      <c r="D882" s="6" t="s">
        <v>4792</v>
      </c>
      <c r="E882" s="6" t="b">
        <v>0</v>
      </c>
      <c r="F882" s="6" t="b">
        <v>0</v>
      </c>
      <c r="G882" s="6" t="b">
        <v>0</v>
      </c>
      <c r="H882" s="6" t="b">
        <v>0</v>
      </c>
      <c r="I882" s="6" t="b">
        <v>0</v>
      </c>
      <c r="J882" s="6" t="b">
        <v>0</v>
      </c>
      <c r="K882" s="6" t="b">
        <v>0</v>
      </c>
      <c r="L882" s="6" t="b">
        <v>0</v>
      </c>
      <c r="M882" s="6" t="b">
        <v>0</v>
      </c>
      <c r="N882" s="6" t="b">
        <v>0</v>
      </c>
      <c r="O882" s="6" t="b">
        <v>0</v>
      </c>
      <c r="P882" s="6" t="b">
        <v>0</v>
      </c>
      <c r="Q882" s="6" t="s">
        <v>4793</v>
      </c>
    </row>
    <row r="883" spans="1:17" x14ac:dyDescent="0.2">
      <c r="A883" s="2">
        <v>1534</v>
      </c>
      <c r="B883" s="6" t="s">
        <v>4801</v>
      </c>
      <c r="C883" s="97" t="s">
        <v>5529</v>
      </c>
      <c r="D883" s="6" t="s">
        <v>4802</v>
      </c>
      <c r="E883" s="6" t="b">
        <v>0</v>
      </c>
      <c r="F883" s="6" t="b">
        <v>0</v>
      </c>
      <c r="G883" s="6" t="b">
        <v>0</v>
      </c>
      <c r="H883" s="6" t="b">
        <v>0</v>
      </c>
      <c r="I883" s="6" t="b">
        <v>0</v>
      </c>
      <c r="J883" s="6" t="b">
        <v>0</v>
      </c>
      <c r="K883" s="6" t="b">
        <v>0</v>
      </c>
      <c r="L883" s="6" t="b">
        <v>0</v>
      </c>
      <c r="M883" s="6" t="b">
        <v>0</v>
      </c>
      <c r="N883" s="6" t="b">
        <v>0</v>
      </c>
      <c r="O883" s="6" t="b">
        <v>0</v>
      </c>
      <c r="P883" s="6" t="b">
        <v>0</v>
      </c>
      <c r="Q883" s="6" t="s">
        <v>4803</v>
      </c>
    </row>
    <row r="884" spans="1:17" x14ac:dyDescent="0.2">
      <c r="A884" s="2">
        <v>1536</v>
      </c>
      <c r="B884" s="6" t="s">
        <v>4805</v>
      </c>
      <c r="C884" s="97" t="s">
        <v>5529</v>
      </c>
      <c r="D884" s="6" t="s">
        <v>4806</v>
      </c>
      <c r="E884" s="6" t="b">
        <v>0</v>
      </c>
      <c r="F884" s="6" t="b">
        <v>0</v>
      </c>
      <c r="G884" s="6" t="b">
        <v>1</v>
      </c>
      <c r="H884" s="6" t="b">
        <v>0</v>
      </c>
      <c r="I884" s="6" t="b">
        <v>0</v>
      </c>
      <c r="J884" s="6" t="b">
        <v>0</v>
      </c>
      <c r="K884" s="6" t="b">
        <v>0</v>
      </c>
      <c r="L884" s="6" t="b">
        <v>0</v>
      </c>
      <c r="M884" s="6" t="b">
        <v>0</v>
      </c>
      <c r="N884" s="6" t="b">
        <v>0</v>
      </c>
      <c r="O884" s="6" t="b">
        <v>0</v>
      </c>
      <c r="P884" s="6" t="b">
        <v>0</v>
      </c>
      <c r="Q884" s="6" t="s">
        <v>4807</v>
      </c>
    </row>
    <row r="885" spans="1:17" x14ac:dyDescent="0.2">
      <c r="A885" s="2">
        <v>1539</v>
      </c>
      <c r="B885" s="6" t="s">
        <v>4814</v>
      </c>
      <c r="C885" s="97" t="s">
        <v>5529</v>
      </c>
      <c r="D885" s="6" t="s">
        <v>4815</v>
      </c>
      <c r="E885" s="6" t="b">
        <v>0</v>
      </c>
      <c r="F885" s="6" t="b">
        <v>0</v>
      </c>
      <c r="G885" s="6" t="b">
        <v>1</v>
      </c>
      <c r="H885" s="6" t="b">
        <v>0</v>
      </c>
      <c r="I885" s="6" t="b">
        <v>0</v>
      </c>
      <c r="J885" s="6" t="b">
        <v>0</v>
      </c>
      <c r="K885" s="6" t="b">
        <v>0</v>
      </c>
      <c r="L885" s="6" t="b">
        <v>0</v>
      </c>
      <c r="M885" s="6" t="b">
        <v>0</v>
      </c>
      <c r="N885" s="6" t="b">
        <v>1</v>
      </c>
      <c r="O885" s="6" t="b">
        <v>1</v>
      </c>
      <c r="P885" s="6" t="b">
        <v>0</v>
      </c>
      <c r="Q885" s="6" t="s">
        <v>4816</v>
      </c>
    </row>
    <row r="886" spans="1:17" x14ac:dyDescent="0.2">
      <c r="A886" s="2">
        <v>1540</v>
      </c>
      <c r="B886" s="6" t="s">
        <v>4817</v>
      </c>
      <c r="C886" s="97" t="s">
        <v>5529</v>
      </c>
      <c r="D886" s="6" t="s">
        <v>4818</v>
      </c>
      <c r="E886" s="6" t="b">
        <v>1</v>
      </c>
      <c r="F886" s="6" t="b">
        <v>0</v>
      </c>
      <c r="G886" s="6" t="b">
        <v>0</v>
      </c>
      <c r="H886" s="6" t="b">
        <v>0</v>
      </c>
      <c r="I886" s="6" t="b">
        <v>0</v>
      </c>
      <c r="J886" s="6" t="b">
        <v>0</v>
      </c>
      <c r="K886" s="6" t="b">
        <v>0</v>
      </c>
      <c r="L886" s="6" t="b">
        <v>0</v>
      </c>
      <c r="M886" s="6" t="b">
        <v>0</v>
      </c>
      <c r="N886" s="6" t="b">
        <v>0</v>
      </c>
      <c r="O886" s="6" t="b">
        <v>0</v>
      </c>
      <c r="P886" s="6" t="b">
        <v>0</v>
      </c>
      <c r="Q886" s="6" t="s">
        <v>4819</v>
      </c>
    </row>
    <row r="887" spans="1:17" x14ac:dyDescent="0.2">
      <c r="A887" s="2">
        <v>1541</v>
      </c>
      <c r="B887" s="6" t="s">
        <v>4820</v>
      </c>
      <c r="C887" s="97" t="s">
        <v>5529</v>
      </c>
      <c r="D887" s="6" t="s">
        <v>4821</v>
      </c>
      <c r="E887" s="6" t="b">
        <v>0</v>
      </c>
      <c r="F887" s="6" t="b">
        <v>0</v>
      </c>
      <c r="G887" s="6" t="b">
        <v>0</v>
      </c>
      <c r="H887" s="6" t="b">
        <v>0</v>
      </c>
      <c r="I887" s="6" t="b">
        <v>0</v>
      </c>
      <c r="J887" s="6" t="b">
        <v>0</v>
      </c>
      <c r="K887" s="6" t="b">
        <v>0</v>
      </c>
      <c r="L887" s="6" t="b">
        <v>0</v>
      </c>
      <c r="M887" s="6" t="b">
        <v>0</v>
      </c>
      <c r="N887" s="6" t="b">
        <v>0</v>
      </c>
      <c r="O887" s="6" t="b">
        <v>0</v>
      </c>
      <c r="P887" s="6" t="b">
        <v>0</v>
      </c>
      <c r="Q887" s="6" t="s">
        <v>4822</v>
      </c>
    </row>
    <row r="888" spans="1:17" x14ac:dyDescent="0.2">
      <c r="A888" s="2">
        <v>1543</v>
      </c>
      <c r="B888" s="6" t="s">
        <v>4823</v>
      </c>
      <c r="C888" s="97" t="s">
        <v>5529</v>
      </c>
      <c r="D888" s="6" t="s">
        <v>4824</v>
      </c>
      <c r="E888" s="6" t="b">
        <v>0</v>
      </c>
      <c r="F888" s="6" t="b">
        <v>0</v>
      </c>
      <c r="G888" s="6" t="b">
        <v>0</v>
      </c>
      <c r="H888" s="6" t="b">
        <v>0</v>
      </c>
      <c r="I888" s="6" t="b">
        <v>0</v>
      </c>
      <c r="J888" s="6" t="b">
        <v>0</v>
      </c>
      <c r="K888" s="6" t="b">
        <v>0</v>
      </c>
      <c r="L888" s="6" t="b">
        <v>0</v>
      </c>
      <c r="M888" s="6" t="b">
        <v>0</v>
      </c>
      <c r="N888" s="6" t="b">
        <v>0</v>
      </c>
      <c r="O888" s="6" t="b">
        <v>0</v>
      </c>
      <c r="P888" s="6" t="b">
        <v>0</v>
      </c>
      <c r="Q888" s="6" t="s">
        <v>4825</v>
      </c>
    </row>
    <row r="889" spans="1:17" x14ac:dyDescent="0.2">
      <c r="A889" s="2">
        <v>1544</v>
      </c>
      <c r="B889" s="6" t="s">
        <v>4826</v>
      </c>
      <c r="C889" s="97" t="s">
        <v>5529</v>
      </c>
      <c r="D889" s="6" t="s">
        <v>4827</v>
      </c>
      <c r="E889" s="6" t="b">
        <v>0</v>
      </c>
      <c r="F889" s="6" t="b">
        <v>0</v>
      </c>
      <c r="G889" s="6" t="b">
        <v>0</v>
      </c>
      <c r="H889" s="6" t="b">
        <v>0</v>
      </c>
      <c r="I889" s="6" t="b">
        <v>0</v>
      </c>
      <c r="J889" s="6" t="b">
        <v>0</v>
      </c>
      <c r="K889" s="6" t="b">
        <v>0</v>
      </c>
      <c r="L889" s="6" t="b">
        <v>0</v>
      </c>
      <c r="M889" s="6" t="b">
        <v>0</v>
      </c>
      <c r="N889" s="6" t="b">
        <v>0</v>
      </c>
      <c r="O889" s="6" t="b">
        <v>0</v>
      </c>
      <c r="P889" s="6" t="b">
        <v>0</v>
      </c>
      <c r="Q889" s="6" t="s">
        <v>4828</v>
      </c>
    </row>
    <row r="890" spans="1:17" x14ac:dyDescent="0.2">
      <c r="A890" s="2">
        <v>1545</v>
      </c>
      <c r="B890" s="6" t="s">
        <v>4829</v>
      </c>
      <c r="C890" s="97" t="s">
        <v>5529</v>
      </c>
      <c r="D890" s="6" t="s">
        <v>4830</v>
      </c>
      <c r="E890" s="6" t="b">
        <v>0</v>
      </c>
      <c r="F890" s="6" t="b">
        <v>0</v>
      </c>
      <c r="G890" s="6" t="b">
        <v>0</v>
      </c>
      <c r="H890" s="6" t="b">
        <v>0</v>
      </c>
      <c r="I890" s="6" t="b">
        <v>0</v>
      </c>
      <c r="J890" s="6" t="b">
        <v>0</v>
      </c>
      <c r="K890" s="6" t="b">
        <v>0</v>
      </c>
      <c r="L890" s="6" t="b">
        <v>0</v>
      </c>
      <c r="M890" s="6" t="b">
        <v>0</v>
      </c>
      <c r="N890" s="6" t="b">
        <v>0</v>
      </c>
      <c r="O890" s="6" t="b">
        <v>0</v>
      </c>
      <c r="P890" s="6" t="b">
        <v>0</v>
      </c>
      <c r="Q890" s="6" t="s">
        <v>60</v>
      </c>
    </row>
    <row r="891" spans="1:17" x14ac:dyDescent="0.2">
      <c r="A891" s="2">
        <v>1546</v>
      </c>
      <c r="B891" s="6" t="s">
        <v>4831</v>
      </c>
      <c r="C891" s="97" t="s">
        <v>5529</v>
      </c>
      <c r="D891" s="6" t="s">
        <v>4832</v>
      </c>
      <c r="E891" s="6" t="b">
        <v>0</v>
      </c>
      <c r="F891" s="6" t="b">
        <v>0</v>
      </c>
      <c r="G891" s="6" t="b">
        <v>0</v>
      </c>
      <c r="H891" s="6" t="b">
        <v>1</v>
      </c>
      <c r="I891" s="6" t="b">
        <v>0</v>
      </c>
      <c r="J891" s="6" t="b">
        <v>0</v>
      </c>
      <c r="K891" s="6" t="b">
        <v>0</v>
      </c>
      <c r="L891" s="6" t="b">
        <v>0</v>
      </c>
      <c r="M891" s="6" t="b">
        <v>0</v>
      </c>
      <c r="N891" s="6" t="b">
        <v>0</v>
      </c>
      <c r="O891" s="6" t="b">
        <v>0</v>
      </c>
      <c r="P891" s="6" t="b">
        <v>0</v>
      </c>
      <c r="Q891" s="6" t="s">
        <v>4833</v>
      </c>
    </row>
    <row r="892" spans="1:17" x14ac:dyDescent="0.2">
      <c r="A892" s="2">
        <v>1547</v>
      </c>
      <c r="B892" s="6" t="s">
        <v>4834</v>
      </c>
      <c r="C892" s="97" t="s">
        <v>5529</v>
      </c>
      <c r="D892" s="6" t="s">
        <v>4835</v>
      </c>
      <c r="E892" s="6" t="b">
        <v>0</v>
      </c>
      <c r="F892" s="6" t="b">
        <v>0</v>
      </c>
      <c r="G892" s="6" t="b">
        <v>0</v>
      </c>
      <c r="H892" s="6" t="b">
        <v>0</v>
      </c>
      <c r="I892" s="6" t="b">
        <v>0</v>
      </c>
      <c r="J892" s="6" t="b">
        <v>0</v>
      </c>
      <c r="K892" s="6" t="b">
        <v>0</v>
      </c>
      <c r="L892" s="6" t="b">
        <v>0</v>
      </c>
      <c r="M892" s="6" t="b">
        <v>0</v>
      </c>
      <c r="N892" s="6" t="b">
        <v>0</v>
      </c>
      <c r="O892" s="6" t="b">
        <v>0</v>
      </c>
      <c r="P892" s="6" t="b">
        <v>0</v>
      </c>
      <c r="Q892" s="6" t="s">
        <v>60</v>
      </c>
    </row>
    <row r="893" spans="1:17" x14ac:dyDescent="0.2">
      <c r="A893" s="2">
        <v>1548</v>
      </c>
      <c r="B893" s="6" t="s">
        <v>4836</v>
      </c>
      <c r="C893" s="97" t="s">
        <v>5529</v>
      </c>
      <c r="D893" s="6" t="s">
        <v>4837</v>
      </c>
      <c r="E893" s="6" t="b">
        <v>0</v>
      </c>
      <c r="F893" s="6" t="b">
        <v>0</v>
      </c>
      <c r="G893" s="6" t="b">
        <v>1</v>
      </c>
      <c r="H893" s="6" t="b">
        <v>0</v>
      </c>
      <c r="I893" s="6" t="b">
        <v>0</v>
      </c>
      <c r="J893" s="6" t="b">
        <v>0</v>
      </c>
      <c r="K893" s="6" t="b">
        <v>0</v>
      </c>
      <c r="L893" s="6" t="b">
        <v>0</v>
      </c>
      <c r="M893" s="6" t="b">
        <v>0</v>
      </c>
      <c r="N893" s="6" t="b">
        <v>0</v>
      </c>
      <c r="O893" s="6" t="b">
        <v>0</v>
      </c>
      <c r="P893" s="6" t="b">
        <v>0</v>
      </c>
      <c r="Q893" s="6" t="s">
        <v>4838</v>
      </c>
    </row>
    <row r="894" spans="1:17" x14ac:dyDescent="0.2">
      <c r="A894" s="2">
        <v>1550</v>
      </c>
      <c r="B894" s="6" t="s">
        <v>4839</v>
      </c>
      <c r="C894" s="97" t="s">
        <v>5529</v>
      </c>
      <c r="D894" s="6" t="s">
        <v>4840</v>
      </c>
      <c r="E894" s="6" t="b">
        <v>0</v>
      </c>
      <c r="F894" s="6" t="b">
        <v>0</v>
      </c>
      <c r="G894" s="6" t="b">
        <v>0</v>
      </c>
      <c r="H894" s="6" t="b">
        <v>0</v>
      </c>
      <c r="I894" s="6" t="b">
        <v>0</v>
      </c>
      <c r="J894" s="6" t="b">
        <v>0</v>
      </c>
      <c r="K894" s="6" t="b">
        <v>0</v>
      </c>
      <c r="L894" s="6" t="b">
        <v>0</v>
      </c>
      <c r="M894" s="6" t="b">
        <v>0</v>
      </c>
      <c r="N894" s="6" t="b">
        <v>0</v>
      </c>
      <c r="O894" s="6" t="b">
        <v>0</v>
      </c>
      <c r="P894" s="6" t="b">
        <v>0</v>
      </c>
      <c r="Q894" s="6" t="s">
        <v>4841</v>
      </c>
    </row>
    <row r="895" spans="1:17" x14ac:dyDescent="0.2">
      <c r="A895" s="2">
        <v>1551</v>
      </c>
      <c r="B895" s="6" t="s">
        <v>4842</v>
      </c>
      <c r="C895" s="97" t="s">
        <v>5529</v>
      </c>
      <c r="D895" s="6" t="s">
        <v>4843</v>
      </c>
      <c r="E895" s="6" t="b">
        <v>0</v>
      </c>
      <c r="F895" s="6" t="b">
        <v>0</v>
      </c>
      <c r="G895" s="6" t="b">
        <v>1</v>
      </c>
      <c r="H895" s="6" t="b">
        <v>0</v>
      </c>
      <c r="I895" s="6" t="b">
        <v>0</v>
      </c>
      <c r="J895" s="6" t="b">
        <v>0</v>
      </c>
      <c r="K895" s="6" t="b">
        <v>0</v>
      </c>
      <c r="L895" s="6" t="b">
        <v>0</v>
      </c>
      <c r="M895" s="6" t="b">
        <v>0</v>
      </c>
      <c r="N895" s="6" t="b">
        <v>0</v>
      </c>
      <c r="O895" s="6" t="b">
        <v>0</v>
      </c>
      <c r="P895" s="6" t="b">
        <v>0</v>
      </c>
      <c r="Q895" s="6" t="s">
        <v>4844</v>
      </c>
    </row>
    <row r="896" spans="1:17" x14ac:dyDescent="0.2">
      <c r="A896" s="2">
        <v>1552</v>
      </c>
      <c r="B896" s="6" t="s">
        <v>4845</v>
      </c>
      <c r="C896" s="97" t="s">
        <v>5529</v>
      </c>
      <c r="D896" s="6" t="s">
        <v>4846</v>
      </c>
      <c r="E896" s="6" t="b">
        <v>0</v>
      </c>
      <c r="F896" s="6" t="b">
        <v>0</v>
      </c>
      <c r="G896" s="6" t="b">
        <v>0</v>
      </c>
      <c r="H896" s="6" t="b">
        <v>0</v>
      </c>
      <c r="I896" s="6" t="b">
        <v>0</v>
      </c>
      <c r="J896" s="6" t="b">
        <v>0</v>
      </c>
      <c r="K896" s="6" t="b">
        <v>0</v>
      </c>
      <c r="L896" s="6" t="b">
        <v>0</v>
      </c>
      <c r="M896" s="6" t="b">
        <v>0</v>
      </c>
      <c r="N896" s="6" t="b">
        <v>0</v>
      </c>
      <c r="O896" s="6" t="b">
        <v>0</v>
      </c>
      <c r="P896" s="6" t="b">
        <v>0</v>
      </c>
      <c r="Q896" s="6" t="s">
        <v>4847</v>
      </c>
    </row>
    <row r="897" spans="1:17" x14ac:dyDescent="0.2">
      <c r="A897" s="2">
        <v>1554</v>
      </c>
      <c r="B897" s="6" t="s">
        <v>4851</v>
      </c>
      <c r="C897" s="97" t="s">
        <v>5529</v>
      </c>
      <c r="D897" s="6" t="s">
        <v>4852</v>
      </c>
      <c r="E897" s="6" t="b">
        <v>1</v>
      </c>
      <c r="F897" s="6" t="b">
        <v>0</v>
      </c>
      <c r="G897" s="6" t="b">
        <v>1</v>
      </c>
      <c r="H897" s="6" t="b">
        <v>0</v>
      </c>
      <c r="I897" s="6" t="b">
        <v>0</v>
      </c>
      <c r="J897" s="6" t="b">
        <v>0</v>
      </c>
      <c r="K897" s="6" t="b">
        <v>0</v>
      </c>
      <c r="L897" s="6" t="b">
        <v>0</v>
      </c>
      <c r="M897" s="6" t="b">
        <v>0</v>
      </c>
      <c r="N897" s="6" t="b">
        <v>0</v>
      </c>
      <c r="O897" s="6" t="b">
        <v>0</v>
      </c>
      <c r="P897" s="6" t="b">
        <v>0</v>
      </c>
      <c r="Q897" s="6" t="s">
        <v>4853</v>
      </c>
    </row>
    <row r="898" spans="1:17" x14ac:dyDescent="0.2">
      <c r="A898" s="2">
        <v>1555</v>
      </c>
      <c r="B898" s="6" t="s">
        <v>4854</v>
      </c>
      <c r="C898" s="97" t="s">
        <v>5529</v>
      </c>
      <c r="D898" s="6" t="s">
        <v>4855</v>
      </c>
      <c r="E898" s="6" t="b">
        <v>0</v>
      </c>
      <c r="F898" s="6" t="b">
        <v>0</v>
      </c>
      <c r="G898" s="6" t="b">
        <v>0</v>
      </c>
      <c r="H898" s="6" t="b">
        <v>0</v>
      </c>
      <c r="I898" s="6" t="b">
        <v>0</v>
      </c>
      <c r="J898" s="6" t="b">
        <v>0</v>
      </c>
      <c r="K898" s="6" t="b">
        <v>0</v>
      </c>
      <c r="L898" s="6" t="b">
        <v>0</v>
      </c>
      <c r="M898" s="6" t="b">
        <v>0</v>
      </c>
      <c r="N898" s="6" t="b">
        <v>0</v>
      </c>
      <c r="O898" s="6" t="b">
        <v>0</v>
      </c>
      <c r="P898" s="6" t="b">
        <v>0</v>
      </c>
      <c r="Q898" s="6" t="s">
        <v>4856</v>
      </c>
    </row>
    <row r="899" spans="1:17" x14ac:dyDescent="0.2">
      <c r="A899" s="2">
        <v>1556</v>
      </c>
      <c r="B899" s="6" t="s">
        <v>4857</v>
      </c>
      <c r="C899" s="97" t="s">
        <v>5529</v>
      </c>
      <c r="D899" s="6" t="s">
        <v>4858</v>
      </c>
      <c r="E899" s="6" t="b">
        <v>0</v>
      </c>
      <c r="F899" s="6" t="b">
        <v>0</v>
      </c>
      <c r="G899" s="6" t="b">
        <v>0</v>
      </c>
      <c r="H899" s="6" t="b">
        <v>0</v>
      </c>
      <c r="I899" s="6" t="b">
        <v>0</v>
      </c>
      <c r="J899" s="6" t="b">
        <v>0</v>
      </c>
      <c r="K899" s="6" t="b">
        <v>0</v>
      </c>
      <c r="L899" s="6" t="b">
        <v>0</v>
      </c>
      <c r="M899" s="6" t="b">
        <v>0</v>
      </c>
      <c r="N899" s="6" t="b">
        <v>0</v>
      </c>
      <c r="O899" s="6" t="b">
        <v>0</v>
      </c>
      <c r="P899" s="6" t="b">
        <v>0</v>
      </c>
      <c r="Q899" s="6" t="s">
        <v>4859</v>
      </c>
    </row>
    <row r="900" spans="1:17" x14ac:dyDescent="0.2">
      <c r="A900" s="2">
        <v>1557</v>
      </c>
      <c r="B900" s="6" t="s">
        <v>4860</v>
      </c>
      <c r="C900" s="97" t="s">
        <v>5529</v>
      </c>
      <c r="D900" s="6" t="s">
        <v>4861</v>
      </c>
      <c r="E900" s="6" t="b">
        <v>0</v>
      </c>
      <c r="F900" s="6" t="b">
        <v>0</v>
      </c>
      <c r="G900" s="6" t="b">
        <v>0</v>
      </c>
      <c r="H900" s="6" t="b">
        <v>0</v>
      </c>
      <c r="I900" s="6" t="b">
        <v>0</v>
      </c>
      <c r="J900" s="6" t="b">
        <v>0</v>
      </c>
      <c r="K900" s="6" t="b">
        <v>0</v>
      </c>
      <c r="L900" s="6" t="b">
        <v>0</v>
      </c>
      <c r="M900" s="6" t="b">
        <v>0</v>
      </c>
      <c r="N900" s="6" t="b">
        <v>0</v>
      </c>
      <c r="O900" s="6" t="b">
        <v>0</v>
      </c>
      <c r="P900" s="6" t="b">
        <v>0</v>
      </c>
      <c r="Q900" s="6" t="s">
        <v>4862</v>
      </c>
    </row>
    <row r="901" spans="1:17" x14ac:dyDescent="0.2">
      <c r="A901" s="2">
        <v>1558</v>
      </c>
      <c r="B901" s="6" t="s">
        <v>4863</v>
      </c>
      <c r="C901" s="97" t="s">
        <v>5529</v>
      </c>
      <c r="D901" s="6" t="s">
        <v>4864</v>
      </c>
      <c r="E901" s="6" t="b">
        <v>0</v>
      </c>
      <c r="F901" s="6" t="b">
        <v>0</v>
      </c>
      <c r="G901" s="6" t="b">
        <v>0</v>
      </c>
      <c r="H901" s="6" t="b">
        <v>0</v>
      </c>
      <c r="I901" s="6" t="b">
        <v>0</v>
      </c>
      <c r="J901" s="6" t="b">
        <v>0</v>
      </c>
      <c r="K901" s="6" t="b">
        <v>0</v>
      </c>
      <c r="L901" s="6" t="b">
        <v>0</v>
      </c>
      <c r="M901" s="6" t="b">
        <v>0</v>
      </c>
      <c r="N901" s="6" t="b">
        <v>1</v>
      </c>
      <c r="O901" s="6" t="b">
        <v>0</v>
      </c>
      <c r="P901" s="6" t="b">
        <v>0</v>
      </c>
      <c r="Q901" s="6" t="s">
        <v>4865</v>
      </c>
    </row>
    <row r="902" spans="1:17" x14ac:dyDescent="0.2">
      <c r="A902" s="2">
        <v>1562</v>
      </c>
      <c r="B902" s="6" t="s">
        <v>4867</v>
      </c>
      <c r="C902" s="97" t="s">
        <v>5529</v>
      </c>
      <c r="D902" s="6" t="s">
        <v>4868</v>
      </c>
      <c r="E902" s="6" t="b">
        <v>0</v>
      </c>
      <c r="F902" s="6" t="b">
        <v>0</v>
      </c>
      <c r="G902" s="6" t="b">
        <v>0</v>
      </c>
      <c r="H902" s="6" t="b">
        <v>0</v>
      </c>
      <c r="I902" s="6" t="b">
        <v>0</v>
      </c>
      <c r="J902" s="6" t="b">
        <v>0</v>
      </c>
      <c r="K902" s="6" t="b">
        <v>0</v>
      </c>
      <c r="L902" s="6" t="b">
        <v>0</v>
      </c>
      <c r="M902" s="6" t="b">
        <v>0</v>
      </c>
      <c r="N902" s="6" t="b">
        <v>0</v>
      </c>
      <c r="O902" s="6" t="b">
        <v>0</v>
      </c>
      <c r="P902" s="6" t="b">
        <v>0</v>
      </c>
      <c r="Q902" s="6" t="s">
        <v>4869</v>
      </c>
    </row>
    <row r="903" spans="1:17" x14ac:dyDescent="0.2">
      <c r="A903" s="2">
        <v>1563</v>
      </c>
      <c r="B903" s="6" t="s">
        <v>4870</v>
      </c>
      <c r="C903" s="97" t="s">
        <v>5529</v>
      </c>
      <c r="D903" s="6" t="s">
        <v>4871</v>
      </c>
      <c r="E903" s="6" t="b">
        <v>0</v>
      </c>
      <c r="F903" s="6" t="b">
        <v>0</v>
      </c>
      <c r="G903" s="6" t="b">
        <v>1</v>
      </c>
      <c r="H903" s="6" t="b">
        <v>0</v>
      </c>
      <c r="I903" s="6" t="b">
        <v>0</v>
      </c>
      <c r="J903" s="6" t="b">
        <v>0</v>
      </c>
      <c r="K903" s="6" t="b">
        <v>0</v>
      </c>
      <c r="L903" s="6" t="b">
        <v>0</v>
      </c>
      <c r="M903" s="6" t="b">
        <v>0</v>
      </c>
      <c r="N903" s="6" t="b">
        <v>0</v>
      </c>
      <c r="O903" s="6" t="b">
        <v>0</v>
      </c>
      <c r="P903" s="6" t="b">
        <v>0</v>
      </c>
      <c r="Q903" s="6" t="s">
        <v>4872</v>
      </c>
    </row>
    <row r="904" spans="1:17" x14ac:dyDescent="0.2">
      <c r="A904" s="2">
        <v>1564</v>
      </c>
      <c r="B904" s="6" t="s">
        <v>4873</v>
      </c>
      <c r="C904" s="97" t="s">
        <v>5529</v>
      </c>
      <c r="D904" s="6" t="s">
        <v>4874</v>
      </c>
      <c r="E904" s="6" t="b">
        <v>0</v>
      </c>
      <c r="F904" s="6" t="b">
        <v>0</v>
      </c>
      <c r="G904" s="6" t="b">
        <v>0</v>
      </c>
      <c r="H904" s="6" t="b">
        <v>0</v>
      </c>
      <c r="I904" s="6" t="b">
        <v>0</v>
      </c>
      <c r="J904" s="6" t="b">
        <v>0</v>
      </c>
      <c r="K904" s="6" t="b">
        <v>0</v>
      </c>
      <c r="L904" s="6" t="b">
        <v>0</v>
      </c>
      <c r="M904" s="6" t="b">
        <v>0</v>
      </c>
      <c r="N904" s="6" t="b">
        <v>0</v>
      </c>
      <c r="O904" s="6" t="b">
        <v>0</v>
      </c>
      <c r="P904" s="6" t="b">
        <v>0</v>
      </c>
      <c r="Q904" s="6" t="s">
        <v>4875</v>
      </c>
    </row>
    <row r="905" spans="1:17" x14ac:dyDescent="0.2">
      <c r="A905" s="2">
        <v>1565</v>
      </c>
      <c r="B905" s="6" t="s">
        <v>3174</v>
      </c>
      <c r="C905" s="97" t="s">
        <v>5529</v>
      </c>
      <c r="D905" s="6" t="s">
        <v>4876</v>
      </c>
      <c r="E905" s="6" t="b">
        <v>0</v>
      </c>
      <c r="F905" s="6" t="b">
        <v>0</v>
      </c>
      <c r="G905" s="6" t="b">
        <v>0</v>
      </c>
      <c r="H905" s="6" t="b">
        <v>0</v>
      </c>
      <c r="I905" s="6" t="b">
        <v>0</v>
      </c>
      <c r="J905" s="6" t="b">
        <v>0</v>
      </c>
      <c r="K905" s="6" t="b">
        <v>0</v>
      </c>
      <c r="L905" s="6" t="b">
        <v>0</v>
      </c>
      <c r="M905" s="6" t="b">
        <v>0</v>
      </c>
      <c r="N905" s="6" t="b">
        <v>0</v>
      </c>
      <c r="O905" s="6" t="b">
        <v>0</v>
      </c>
      <c r="P905" s="6" t="b">
        <v>0</v>
      </c>
      <c r="Q905" s="6" t="s">
        <v>4877</v>
      </c>
    </row>
    <row r="906" spans="1:17" x14ac:dyDescent="0.2">
      <c r="A906" s="2">
        <v>1570</v>
      </c>
      <c r="B906" s="6" t="s">
        <v>4888</v>
      </c>
      <c r="C906" s="97" t="s">
        <v>5529</v>
      </c>
      <c r="D906" s="6" t="s">
        <v>4889</v>
      </c>
      <c r="E906" s="6" t="b">
        <v>0</v>
      </c>
      <c r="F906" s="6" t="b">
        <v>0</v>
      </c>
      <c r="G906" s="6" t="b">
        <v>0</v>
      </c>
      <c r="H906" s="6" t="b">
        <v>0</v>
      </c>
      <c r="I906" s="6" t="b">
        <v>0</v>
      </c>
      <c r="J906" s="6" t="b">
        <v>0</v>
      </c>
      <c r="K906" s="6" t="b">
        <v>0</v>
      </c>
      <c r="L906" s="6" t="b">
        <v>0</v>
      </c>
      <c r="M906" s="6" t="b">
        <v>0</v>
      </c>
      <c r="N906" s="6" t="b">
        <v>0</v>
      </c>
      <c r="O906" s="6" t="b">
        <v>0</v>
      </c>
      <c r="P906" s="6" t="b">
        <v>0</v>
      </c>
      <c r="Q906" s="6" t="s">
        <v>4890</v>
      </c>
    </row>
    <row r="907" spans="1:17" x14ac:dyDescent="0.2">
      <c r="A907" s="2">
        <v>1571</v>
      </c>
      <c r="B907" s="6" t="s">
        <v>4891</v>
      </c>
      <c r="C907" s="97" t="s">
        <v>5529</v>
      </c>
      <c r="D907" s="6" t="s">
        <v>4892</v>
      </c>
      <c r="E907" s="6" t="b">
        <v>0</v>
      </c>
      <c r="F907" s="6" t="b">
        <v>0</v>
      </c>
      <c r="G907" s="6" t="b">
        <v>0</v>
      </c>
      <c r="H907" s="6" t="b">
        <v>0</v>
      </c>
      <c r="I907" s="6" t="b">
        <v>0</v>
      </c>
      <c r="J907" s="6" t="b">
        <v>0</v>
      </c>
      <c r="K907" s="6" t="b">
        <v>0</v>
      </c>
      <c r="L907" s="6" t="b">
        <v>0</v>
      </c>
      <c r="M907" s="6" t="b">
        <v>0</v>
      </c>
      <c r="N907" s="6" t="b">
        <v>0</v>
      </c>
      <c r="O907" s="6" t="b">
        <v>0</v>
      </c>
      <c r="P907" s="6" t="b">
        <v>0</v>
      </c>
      <c r="Q907" s="6" t="s">
        <v>4893</v>
      </c>
    </row>
    <row r="908" spans="1:17" x14ac:dyDescent="0.2">
      <c r="A908" s="2">
        <v>1572</v>
      </c>
      <c r="B908" s="6" t="s">
        <v>4894</v>
      </c>
      <c r="C908" s="97" t="s">
        <v>5529</v>
      </c>
      <c r="D908" s="6" t="s">
        <v>4895</v>
      </c>
      <c r="E908" s="6" t="b">
        <v>0</v>
      </c>
      <c r="F908" s="6" t="b">
        <v>0</v>
      </c>
      <c r="G908" s="6" t="b">
        <v>0</v>
      </c>
      <c r="H908" s="6" t="b">
        <v>0</v>
      </c>
      <c r="I908" s="6" t="b">
        <v>0</v>
      </c>
      <c r="J908" s="6" t="b">
        <v>0</v>
      </c>
      <c r="K908" s="6" t="b">
        <v>0</v>
      </c>
      <c r="L908" s="6" t="b">
        <v>0</v>
      </c>
      <c r="M908" s="6" t="b">
        <v>0</v>
      </c>
      <c r="N908" s="6" t="b">
        <v>0</v>
      </c>
      <c r="O908" s="6" t="b">
        <v>0</v>
      </c>
      <c r="P908" s="6" t="b">
        <v>0</v>
      </c>
      <c r="Q908" s="6" t="s">
        <v>4896</v>
      </c>
    </row>
    <row r="909" spans="1:17" x14ac:dyDescent="0.2">
      <c r="A909" s="2">
        <v>1573</v>
      </c>
      <c r="B909" s="6" t="s">
        <v>4897</v>
      </c>
      <c r="C909" s="97" t="s">
        <v>5529</v>
      </c>
      <c r="D909" s="6" t="s">
        <v>4898</v>
      </c>
      <c r="E909" s="6" t="b">
        <v>0</v>
      </c>
      <c r="F909" s="6" t="b">
        <v>0</v>
      </c>
      <c r="G909" s="6" t="b">
        <v>0</v>
      </c>
      <c r="H909" s="6" t="b">
        <v>0</v>
      </c>
      <c r="I909" s="6" t="b">
        <v>0</v>
      </c>
      <c r="J909" s="6" t="b">
        <v>0</v>
      </c>
      <c r="K909" s="6" t="b">
        <v>0</v>
      </c>
      <c r="L909" s="6" t="b">
        <v>0</v>
      </c>
      <c r="M909" s="6" t="b">
        <v>0</v>
      </c>
      <c r="N909" s="6" t="b">
        <v>0</v>
      </c>
      <c r="O909" s="6" t="b">
        <v>0</v>
      </c>
      <c r="P909" s="6" t="b">
        <v>0</v>
      </c>
      <c r="Q909" s="6" t="s">
        <v>4899</v>
      </c>
    </row>
    <row r="910" spans="1:17" x14ac:dyDescent="0.2">
      <c r="A910" s="2">
        <v>1574</v>
      </c>
      <c r="B910" s="6" t="s">
        <v>4900</v>
      </c>
      <c r="C910" s="97" t="s">
        <v>5529</v>
      </c>
      <c r="D910" s="6" t="s">
        <v>4901</v>
      </c>
      <c r="E910" s="6" t="b">
        <v>0</v>
      </c>
      <c r="F910" s="6" t="b">
        <v>0</v>
      </c>
      <c r="G910" s="6" t="b">
        <v>0</v>
      </c>
      <c r="H910" s="6" t="b">
        <v>0</v>
      </c>
      <c r="I910" s="6" t="b">
        <v>0</v>
      </c>
      <c r="J910" s="6" t="b">
        <v>0</v>
      </c>
      <c r="K910" s="6" t="b">
        <v>0</v>
      </c>
      <c r="L910" s="6" t="b">
        <v>0</v>
      </c>
      <c r="M910" s="6" t="b">
        <v>0</v>
      </c>
      <c r="N910" s="6" t="b">
        <v>0</v>
      </c>
      <c r="O910" s="6" t="b">
        <v>1</v>
      </c>
      <c r="P910" s="6" t="b">
        <v>0</v>
      </c>
      <c r="Q910" s="6" t="s">
        <v>4902</v>
      </c>
    </row>
    <row r="911" spans="1:17" x14ac:dyDescent="0.2">
      <c r="A911" s="2">
        <v>1576</v>
      </c>
      <c r="B911" s="6" t="s">
        <v>4907</v>
      </c>
      <c r="C911" s="97" t="s">
        <v>5529</v>
      </c>
      <c r="D911" s="6" t="s">
        <v>4908</v>
      </c>
      <c r="E911" s="6" t="b">
        <v>0</v>
      </c>
      <c r="F911" s="6" t="b">
        <v>0</v>
      </c>
      <c r="G911" s="6" t="b">
        <v>0</v>
      </c>
      <c r="H911" s="6" t="b">
        <v>0</v>
      </c>
      <c r="I911" s="6" t="b">
        <v>0</v>
      </c>
      <c r="J911" s="6" t="b">
        <v>1</v>
      </c>
      <c r="K911" s="6" t="b">
        <v>0</v>
      </c>
      <c r="L911" s="6" t="b">
        <v>0</v>
      </c>
      <c r="M911" s="6" t="b">
        <v>0</v>
      </c>
      <c r="N911" s="6" t="b">
        <v>0</v>
      </c>
      <c r="O911" s="6" t="b">
        <v>0</v>
      </c>
      <c r="P911" s="6" t="b">
        <v>0</v>
      </c>
      <c r="Q911" s="6" t="s">
        <v>4909</v>
      </c>
    </row>
    <row r="912" spans="1:17" x14ac:dyDescent="0.2">
      <c r="A912" s="2">
        <v>1579</v>
      </c>
      <c r="B912" s="6" t="s">
        <v>4914</v>
      </c>
      <c r="C912" s="97" t="s">
        <v>5529</v>
      </c>
      <c r="D912" s="6" t="s">
        <v>4915</v>
      </c>
      <c r="E912" s="6" t="b">
        <v>0</v>
      </c>
      <c r="F912" s="6" t="b">
        <v>0</v>
      </c>
      <c r="G912" s="6" t="b">
        <v>0</v>
      </c>
      <c r="H912" s="6" t="b">
        <v>0</v>
      </c>
      <c r="I912" s="6" t="b">
        <v>0</v>
      </c>
      <c r="J912" s="6" t="b">
        <v>0</v>
      </c>
      <c r="K912" s="6" t="b">
        <v>0</v>
      </c>
      <c r="L912" s="6" t="b">
        <v>0</v>
      </c>
      <c r="M912" s="6" t="b">
        <v>0</v>
      </c>
      <c r="N912" s="6" t="b">
        <v>0</v>
      </c>
      <c r="O912" s="6" t="b">
        <v>0</v>
      </c>
      <c r="P912" s="6" t="b">
        <v>0</v>
      </c>
      <c r="Q912" s="6" t="s">
        <v>4916</v>
      </c>
    </row>
    <row r="913" spans="1:17" x14ac:dyDescent="0.2">
      <c r="A913" s="2">
        <v>1581</v>
      </c>
      <c r="B913" s="6" t="s">
        <v>4921</v>
      </c>
      <c r="C913" s="97" t="s">
        <v>5529</v>
      </c>
      <c r="D913" s="6" t="s">
        <v>4922</v>
      </c>
      <c r="E913" s="6" t="b">
        <v>0</v>
      </c>
      <c r="F913" s="6" t="b">
        <v>0</v>
      </c>
      <c r="G913" s="6" t="b">
        <v>0</v>
      </c>
      <c r="H913" s="6" t="b">
        <v>0</v>
      </c>
      <c r="I913" s="6" t="b">
        <v>0</v>
      </c>
      <c r="J913" s="6" t="b">
        <v>0</v>
      </c>
      <c r="K913" s="6" t="b">
        <v>0</v>
      </c>
      <c r="L913" s="6" t="b">
        <v>0</v>
      </c>
      <c r="M913" s="6" t="b">
        <v>1</v>
      </c>
      <c r="N913" s="6" t="b">
        <v>0</v>
      </c>
      <c r="O913" s="6" t="b">
        <v>1</v>
      </c>
      <c r="P913" s="6" t="b">
        <v>0</v>
      </c>
      <c r="Q913" s="6" t="s">
        <v>4923</v>
      </c>
    </row>
    <row r="914" spans="1:17" x14ac:dyDescent="0.2">
      <c r="A914" s="2">
        <v>1582</v>
      </c>
      <c r="B914" s="6" t="s">
        <v>4924</v>
      </c>
      <c r="C914" s="97" t="s">
        <v>5529</v>
      </c>
      <c r="D914" s="6" t="s">
        <v>4925</v>
      </c>
      <c r="E914" s="6" t="b">
        <v>0</v>
      </c>
      <c r="F914" s="6" t="b">
        <v>0</v>
      </c>
      <c r="G914" s="6" t="b">
        <v>0</v>
      </c>
      <c r="H914" s="6" t="b">
        <v>1</v>
      </c>
      <c r="I914" s="6" t="b">
        <v>1</v>
      </c>
      <c r="J914" s="6" t="b">
        <v>0</v>
      </c>
      <c r="K914" s="6" t="b">
        <v>0</v>
      </c>
      <c r="L914" s="6" t="b">
        <v>0</v>
      </c>
      <c r="M914" s="6" t="b">
        <v>0</v>
      </c>
      <c r="N914" s="6" t="b">
        <v>0</v>
      </c>
      <c r="O914" s="6" t="b">
        <v>0</v>
      </c>
      <c r="P914" s="6" t="b">
        <v>0</v>
      </c>
      <c r="Q914" s="6" t="s">
        <v>4926</v>
      </c>
    </row>
    <row r="915" spans="1:17" x14ac:dyDescent="0.2">
      <c r="A915" s="2">
        <v>1583</v>
      </c>
      <c r="B915" s="6" t="s">
        <v>4927</v>
      </c>
      <c r="C915" s="97" t="s">
        <v>5529</v>
      </c>
      <c r="D915" s="6" t="s">
        <v>4928</v>
      </c>
      <c r="E915" s="6" t="b">
        <v>0</v>
      </c>
      <c r="F915" s="6" t="b">
        <v>0</v>
      </c>
      <c r="G915" s="6" t="b">
        <v>0</v>
      </c>
      <c r="H915" s="6" t="b">
        <v>0</v>
      </c>
      <c r="I915" s="6" t="b">
        <v>0</v>
      </c>
      <c r="J915" s="6" t="b">
        <v>0</v>
      </c>
      <c r="K915" s="6" t="b">
        <v>0</v>
      </c>
      <c r="L915" s="6" t="b">
        <v>0</v>
      </c>
      <c r="M915" s="6" t="b">
        <v>0</v>
      </c>
      <c r="N915" s="6" t="b">
        <v>0</v>
      </c>
      <c r="O915" s="6" t="b">
        <v>0</v>
      </c>
      <c r="P915" s="6" t="b">
        <v>0</v>
      </c>
      <c r="Q915" s="6" t="s">
        <v>4929</v>
      </c>
    </row>
    <row r="916" spans="1:17" x14ac:dyDescent="0.2">
      <c r="A916" s="2">
        <v>1585</v>
      </c>
      <c r="B916" s="6" t="s">
        <v>4930</v>
      </c>
      <c r="C916" s="97" t="s">
        <v>5529</v>
      </c>
      <c r="D916" s="6" t="s">
        <v>4931</v>
      </c>
      <c r="E916" s="6" t="b">
        <v>0</v>
      </c>
      <c r="F916" s="6" t="b">
        <v>0</v>
      </c>
      <c r="G916" s="6" t="b">
        <v>0</v>
      </c>
      <c r="H916" s="6" t="b">
        <v>0</v>
      </c>
      <c r="I916" s="6" t="b">
        <v>0</v>
      </c>
      <c r="J916" s="6" t="b">
        <v>0</v>
      </c>
      <c r="K916" s="6" t="b">
        <v>0</v>
      </c>
      <c r="L916" s="6" t="b">
        <v>0</v>
      </c>
      <c r="M916" s="6" t="b">
        <v>0</v>
      </c>
      <c r="N916" s="6" t="b">
        <v>0</v>
      </c>
      <c r="O916" s="6" t="b">
        <v>0</v>
      </c>
      <c r="P916" s="6" t="b">
        <v>0</v>
      </c>
      <c r="Q916" s="6" t="s">
        <v>4932</v>
      </c>
    </row>
    <row r="917" spans="1:17" x14ac:dyDescent="0.2">
      <c r="A917" s="2">
        <v>1587</v>
      </c>
      <c r="B917" s="6" t="s">
        <v>4933</v>
      </c>
      <c r="C917" s="97" t="s">
        <v>5529</v>
      </c>
      <c r="D917" s="6" t="s">
        <v>4934</v>
      </c>
      <c r="E917" s="6" t="b">
        <v>0</v>
      </c>
      <c r="F917" s="6" t="b">
        <v>0</v>
      </c>
      <c r="G917" s="6" t="b">
        <v>0</v>
      </c>
      <c r="H917" s="6" t="b">
        <v>0</v>
      </c>
      <c r="I917" s="6" t="b">
        <v>0</v>
      </c>
      <c r="J917" s="6" t="b">
        <v>0</v>
      </c>
      <c r="K917" s="6" t="b">
        <v>0</v>
      </c>
      <c r="L917" s="6" t="b">
        <v>0</v>
      </c>
      <c r="M917" s="6" t="b">
        <v>0</v>
      </c>
      <c r="N917" s="6" t="b">
        <v>0</v>
      </c>
      <c r="O917" s="6" t="b">
        <v>0</v>
      </c>
      <c r="P917" s="6" t="b">
        <v>0</v>
      </c>
      <c r="Q917" s="6" t="s">
        <v>4935</v>
      </c>
    </row>
    <row r="918" spans="1:17" x14ac:dyDescent="0.2">
      <c r="A918" s="2">
        <v>1588</v>
      </c>
      <c r="B918" s="6" t="s">
        <v>4936</v>
      </c>
      <c r="C918" s="97" t="s">
        <v>5529</v>
      </c>
      <c r="D918" s="6" t="s">
        <v>4937</v>
      </c>
      <c r="E918" s="6" t="b">
        <v>0</v>
      </c>
      <c r="F918" s="6" t="b">
        <v>0</v>
      </c>
      <c r="G918" s="6" t="b">
        <v>0</v>
      </c>
      <c r="H918" s="6" t="b">
        <v>0</v>
      </c>
      <c r="I918" s="6" t="b">
        <v>0</v>
      </c>
      <c r="J918" s="6" t="b">
        <v>0</v>
      </c>
      <c r="K918" s="6" t="b">
        <v>0</v>
      </c>
      <c r="L918" s="6" t="b">
        <v>0</v>
      </c>
      <c r="M918" s="6" t="b">
        <v>0</v>
      </c>
      <c r="N918" s="6" t="b">
        <v>0</v>
      </c>
      <c r="O918" s="6" t="b">
        <v>0</v>
      </c>
      <c r="P918" s="6" t="b">
        <v>0</v>
      </c>
      <c r="Q918" s="6" t="s">
        <v>4938</v>
      </c>
    </row>
    <row r="919" spans="1:17" x14ac:dyDescent="0.2">
      <c r="A919" s="2">
        <v>1589</v>
      </c>
      <c r="B919" s="6" t="s">
        <v>4939</v>
      </c>
      <c r="C919" s="97" t="s">
        <v>5529</v>
      </c>
      <c r="D919" s="6" t="s">
        <v>4940</v>
      </c>
      <c r="E919" s="6" t="b">
        <v>0</v>
      </c>
      <c r="F919" s="6" t="b">
        <v>0</v>
      </c>
      <c r="G919" s="6" t="b">
        <v>0</v>
      </c>
      <c r="H919" s="6" t="b">
        <v>0</v>
      </c>
      <c r="I919" s="6" t="b">
        <v>0</v>
      </c>
      <c r="J919" s="6" t="b">
        <v>0</v>
      </c>
      <c r="K919" s="6" t="b">
        <v>0</v>
      </c>
      <c r="L919" s="6" t="b">
        <v>0</v>
      </c>
      <c r="M919" s="6" t="b">
        <v>0</v>
      </c>
      <c r="N919" s="6" t="b">
        <v>0</v>
      </c>
      <c r="O919" s="6" t="b">
        <v>0</v>
      </c>
      <c r="P919" s="6" t="b">
        <v>0</v>
      </c>
      <c r="Q919" s="6" t="s">
        <v>4941</v>
      </c>
    </row>
    <row r="920" spans="1:17" x14ac:dyDescent="0.2">
      <c r="A920" s="2">
        <v>1590</v>
      </c>
      <c r="B920" s="6" t="s">
        <v>4942</v>
      </c>
      <c r="C920" s="97" t="s">
        <v>5529</v>
      </c>
      <c r="D920" s="6" t="s">
        <v>4943</v>
      </c>
      <c r="E920" s="6" t="b">
        <v>0</v>
      </c>
      <c r="F920" s="6" t="b">
        <v>0</v>
      </c>
      <c r="G920" s="6" t="b">
        <v>0</v>
      </c>
      <c r="H920" s="6" t="b">
        <v>0</v>
      </c>
      <c r="I920" s="6" t="b">
        <v>0</v>
      </c>
      <c r="J920" s="6" t="b">
        <v>0</v>
      </c>
      <c r="K920" s="6" t="b">
        <v>0</v>
      </c>
      <c r="L920" s="6" t="b">
        <v>0</v>
      </c>
      <c r="M920" s="6" t="b">
        <v>0</v>
      </c>
      <c r="N920" s="6" t="b">
        <v>0</v>
      </c>
      <c r="O920" s="6" t="b">
        <v>0</v>
      </c>
      <c r="P920" s="6" t="b">
        <v>0</v>
      </c>
      <c r="Q920" s="6" t="s">
        <v>4944</v>
      </c>
    </row>
    <row r="921" spans="1:17" x14ac:dyDescent="0.2">
      <c r="A921" s="2">
        <v>1591</v>
      </c>
      <c r="B921" s="6" t="s">
        <v>4945</v>
      </c>
      <c r="C921" s="97" t="s">
        <v>5529</v>
      </c>
      <c r="D921" s="6" t="s">
        <v>4946</v>
      </c>
      <c r="E921" s="6" t="b">
        <v>0</v>
      </c>
      <c r="F921" s="6" t="b">
        <v>0</v>
      </c>
      <c r="G921" s="6" t="b">
        <v>1</v>
      </c>
      <c r="H921" s="6" t="b">
        <v>0</v>
      </c>
      <c r="I921" s="6" t="b">
        <v>0</v>
      </c>
      <c r="J921" s="6" t="b">
        <v>0</v>
      </c>
      <c r="K921" s="6" t="b">
        <v>0</v>
      </c>
      <c r="L921" s="6" t="b">
        <v>0</v>
      </c>
      <c r="M921" s="6" t="b">
        <v>0</v>
      </c>
      <c r="N921" s="6" t="b">
        <v>0</v>
      </c>
      <c r="O921" s="6" t="b">
        <v>0</v>
      </c>
      <c r="P921" s="6" t="b">
        <v>0</v>
      </c>
      <c r="Q921" s="6" t="s">
        <v>4947</v>
      </c>
    </row>
    <row r="922" spans="1:17" x14ac:dyDescent="0.2">
      <c r="A922" s="2">
        <v>1592</v>
      </c>
      <c r="B922" s="6" t="s">
        <v>4948</v>
      </c>
      <c r="C922" s="97" t="s">
        <v>5529</v>
      </c>
      <c r="D922" s="6" t="s">
        <v>4949</v>
      </c>
      <c r="E922" s="6" t="b">
        <v>1</v>
      </c>
      <c r="F922" s="6" t="b">
        <v>0</v>
      </c>
      <c r="G922" s="6" t="b">
        <v>0</v>
      </c>
      <c r="H922" s="6" t="b">
        <v>1</v>
      </c>
      <c r="I922" s="6" t="b">
        <v>0</v>
      </c>
      <c r="J922" s="6" t="b">
        <v>0</v>
      </c>
      <c r="K922" s="6" t="b">
        <v>0</v>
      </c>
      <c r="L922" s="6" t="b">
        <v>0</v>
      </c>
      <c r="M922" s="6" t="b">
        <v>0</v>
      </c>
      <c r="N922" s="6" t="b">
        <v>0</v>
      </c>
      <c r="O922" s="6" t="b">
        <v>0</v>
      </c>
      <c r="P922" s="6" t="b">
        <v>1</v>
      </c>
      <c r="Q922" s="6" t="s">
        <v>4950</v>
      </c>
    </row>
    <row r="923" spans="1:17" x14ac:dyDescent="0.2">
      <c r="A923" s="2">
        <v>1593</v>
      </c>
      <c r="B923" s="6" t="s">
        <v>4951</v>
      </c>
      <c r="C923" s="97" t="s">
        <v>5529</v>
      </c>
      <c r="D923" s="6" t="s">
        <v>4952</v>
      </c>
      <c r="E923" s="6" t="b">
        <v>0</v>
      </c>
      <c r="F923" s="6" t="b">
        <v>0</v>
      </c>
      <c r="G923" s="6" t="b">
        <v>0</v>
      </c>
      <c r="H923" s="6" t="b">
        <v>0</v>
      </c>
      <c r="I923" s="6" t="b">
        <v>0</v>
      </c>
      <c r="J923" s="6" t="b">
        <v>0</v>
      </c>
      <c r="K923" s="6" t="b">
        <v>0</v>
      </c>
      <c r="L923" s="6" t="b">
        <v>0</v>
      </c>
      <c r="M923" s="6" t="b">
        <v>0</v>
      </c>
      <c r="N923" s="6" t="b">
        <v>0</v>
      </c>
      <c r="O923" s="6" t="b">
        <v>0</v>
      </c>
      <c r="P923" s="6" t="b">
        <v>0</v>
      </c>
      <c r="Q923" s="6" t="s">
        <v>4953</v>
      </c>
    </row>
    <row r="924" spans="1:17" x14ac:dyDescent="0.2">
      <c r="A924" s="2">
        <v>1594</v>
      </c>
      <c r="B924" s="6" t="s">
        <v>4954</v>
      </c>
      <c r="C924" s="97" t="s">
        <v>5529</v>
      </c>
      <c r="D924" s="6" t="s">
        <v>692</v>
      </c>
      <c r="E924" s="6" t="b">
        <v>0</v>
      </c>
      <c r="F924" s="6" t="b">
        <v>0</v>
      </c>
      <c r="G924" s="6" t="b">
        <v>0</v>
      </c>
      <c r="H924" s="6" t="b">
        <v>0</v>
      </c>
      <c r="I924" s="6" t="b">
        <v>0</v>
      </c>
      <c r="J924" s="6" t="b">
        <v>0</v>
      </c>
      <c r="K924" s="6" t="b">
        <v>0</v>
      </c>
      <c r="L924" s="6" t="b">
        <v>0</v>
      </c>
      <c r="M924" s="6" t="b">
        <v>0</v>
      </c>
      <c r="N924" s="6" t="b">
        <v>0</v>
      </c>
      <c r="O924" s="6" t="b">
        <v>0</v>
      </c>
      <c r="P924" s="6" t="b">
        <v>0</v>
      </c>
      <c r="Q924" s="6" t="s">
        <v>4955</v>
      </c>
    </row>
    <row r="925" spans="1:17" x14ac:dyDescent="0.2">
      <c r="A925" s="2">
        <v>1596</v>
      </c>
      <c r="B925" s="6" t="s">
        <v>4959</v>
      </c>
      <c r="C925" s="97" t="s">
        <v>5529</v>
      </c>
      <c r="D925" s="6" t="s">
        <v>4960</v>
      </c>
      <c r="E925" s="6" t="b">
        <v>0</v>
      </c>
      <c r="F925" s="6" t="b">
        <v>0</v>
      </c>
      <c r="G925" s="6" t="b">
        <v>0</v>
      </c>
      <c r="H925" s="6" t="b">
        <v>0</v>
      </c>
      <c r="I925" s="6" t="b">
        <v>0</v>
      </c>
      <c r="J925" s="6" t="b">
        <v>0</v>
      </c>
      <c r="K925" s="6" t="b">
        <v>0</v>
      </c>
      <c r="L925" s="6" t="b">
        <v>0</v>
      </c>
      <c r="M925" s="6" t="b">
        <v>0</v>
      </c>
      <c r="N925" s="6" t="b">
        <v>0</v>
      </c>
      <c r="O925" s="6" t="b">
        <v>0</v>
      </c>
      <c r="P925" s="6" t="b">
        <v>0</v>
      </c>
      <c r="Q925" s="6" t="s">
        <v>4961</v>
      </c>
    </row>
    <row r="926" spans="1:17" x14ac:dyDescent="0.2">
      <c r="A926" s="2">
        <v>1597</v>
      </c>
      <c r="B926" s="6" t="s">
        <v>4962</v>
      </c>
      <c r="C926" s="97" t="s">
        <v>5529</v>
      </c>
      <c r="D926" s="6" t="s">
        <v>4963</v>
      </c>
      <c r="E926" s="6" t="b">
        <v>0</v>
      </c>
      <c r="F926" s="6" t="b">
        <v>0</v>
      </c>
      <c r="G926" s="6" t="b">
        <v>0</v>
      </c>
      <c r="H926" s="6" t="b">
        <v>0</v>
      </c>
      <c r="I926" s="6" t="b">
        <v>0</v>
      </c>
      <c r="J926" s="6" t="b">
        <v>0</v>
      </c>
      <c r="K926" s="6" t="b">
        <v>0</v>
      </c>
      <c r="L926" s="6" t="b">
        <v>0</v>
      </c>
      <c r="M926" s="6" t="b">
        <v>0</v>
      </c>
      <c r="N926" s="6" t="b">
        <v>0</v>
      </c>
      <c r="O926" s="6" t="b">
        <v>0</v>
      </c>
      <c r="P926" s="6" t="b">
        <v>0</v>
      </c>
      <c r="Q926" s="6" t="s">
        <v>4964</v>
      </c>
    </row>
    <row r="927" spans="1:17" x14ac:dyDescent="0.2">
      <c r="A927" s="2">
        <v>1598</v>
      </c>
      <c r="B927" s="6" t="s">
        <v>4965</v>
      </c>
      <c r="C927" s="97" t="s">
        <v>5529</v>
      </c>
      <c r="D927" s="6" t="s">
        <v>60</v>
      </c>
      <c r="E927" s="6" t="b">
        <v>0</v>
      </c>
      <c r="F927" s="6" t="b">
        <v>0</v>
      </c>
      <c r="G927" s="6" t="b">
        <v>0</v>
      </c>
      <c r="H927" s="6" t="b">
        <v>0</v>
      </c>
      <c r="I927" s="6" t="b">
        <v>0</v>
      </c>
      <c r="J927" s="6" t="b">
        <v>0</v>
      </c>
      <c r="K927" s="6" t="b">
        <v>0</v>
      </c>
      <c r="L927" s="6" t="b">
        <v>0</v>
      </c>
      <c r="M927" s="6" t="b">
        <v>0</v>
      </c>
      <c r="N927" s="6" t="b">
        <v>0</v>
      </c>
      <c r="O927" s="6" t="b">
        <v>0</v>
      </c>
      <c r="P927" s="6" t="b">
        <v>0</v>
      </c>
      <c r="Q927" s="6" t="s">
        <v>4966</v>
      </c>
    </row>
    <row r="928" spans="1:17" x14ac:dyDescent="0.2">
      <c r="A928" s="2">
        <v>1600</v>
      </c>
      <c r="B928" s="6" t="s">
        <v>4967</v>
      </c>
      <c r="C928" s="97" t="s">
        <v>5529</v>
      </c>
      <c r="D928" s="6" t="s">
        <v>60</v>
      </c>
      <c r="E928" s="6" t="b">
        <v>0</v>
      </c>
      <c r="F928" s="6" t="b">
        <v>0</v>
      </c>
      <c r="G928" s="6" t="b">
        <v>0</v>
      </c>
      <c r="H928" s="6" t="b">
        <v>0</v>
      </c>
      <c r="I928" s="6" t="b">
        <v>0</v>
      </c>
      <c r="J928" s="6" t="b">
        <v>0</v>
      </c>
      <c r="K928" s="6" t="b">
        <v>0</v>
      </c>
      <c r="L928" s="6" t="b">
        <v>0</v>
      </c>
      <c r="M928" s="6" t="b">
        <v>0</v>
      </c>
      <c r="N928" s="6" t="b">
        <v>0</v>
      </c>
      <c r="O928" s="6" t="b">
        <v>0</v>
      </c>
      <c r="P928" s="6" t="b">
        <v>0</v>
      </c>
      <c r="Q928" s="6" t="s">
        <v>4968</v>
      </c>
    </row>
    <row r="929" spans="1:17" x14ac:dyDescent="0.2">
      <c r="A929" s="2">
        <v>1602</v>
      </c>
      <c r="B929" s="6" t="s">
        <v>4971</v>
      </c>
      <c r="C929" s="97" t="s">
        <v>5529</v>
      </c>
      <c r="D929" s="6" t="s">
        <v>4972</v>
      </c>
      <c r="E929" s="6" t="b">
        <v>0</v>
      </c>
      <c r="F929" s="6" t="b">
        <v>0</v>
      </c>
      <c r="G929" s="6" t="b">
        <v>0</v>
      </c>
      <c r="H929" s="6" t="b">
        <v>1</v>
      </c>
      <c r="I929" s="6" t="b">
        <v>0</v>
      </c>
      <c r="J929" s="6" t="b">
        <v>0</v>
      </c>
      <c r="K929" s="6" t="b">
        <v>0</v>
      </c>
      <c r="L929" s="6" t="b">
        <v>0</v>
      </c>
      <c r="M929" s="6" t="b">
        <v>0</v>
      </c>
      <c r="N929" s="6" t="b">
        <v>0</v>
      </c>
      <c r="O929" s="6" t="b">
        <v>0</v>
      </c>
      <c r="P929" s="6" t="b">
        <v>0</v>
      </c>
      <c r="Q929" s="6" t="s">
        <v>4973</v>
      </c>
    </row>
    <row r="930" spans="1:17" x14ac:dyDescent="0.2">
      <c r="A930" s="2">
        <v>1603</v>
      </c>
      <c r="B930" s="6" t="s">
        <v>4974</v>
      </c>
      <c r="C930" s="97" t="s">
        <v>5529</v>
      </c>
      <c r="D930" s="6" t="s">
        <v>4975</v>
      </c>
      <c r="E930" s="6" t="b">
        <v>0</v>
      </c>
      <c r="F930" s="6" t="b">
        <v>0</v>
      </c>
      <c r="G930" s="6" t="b">
        <v>1</v>
      </c>
      <c r="H930" s="6" t="b">
        <v>0</v>
      </c>
      <c r="I930" s="6" t="b">
        <v>0</v>
      </c>
      <c r="J930" s="6" t="b">
        <v>0</v>
      </c>
      <c r="K930" s="6" t="b">
        <v>0</v>
      </c>
      <c r="L930" s="6" t="b">
        <v>0</v>
      </c>
      <c r="M930" s="6" t="b">
        <v>0</v>
      </c>
      <c r="N930" s="6" t="b">
        <v>1</v>
      </c>
      <c r="O930" s="6" t="b">
        <v>0</v>
      </c>
      <c r="P930" s="6" t="b">
        <v>1</v>
      </c>
      <c r="Q930" s="6" t="s">
        <v>4976</v>
      </c>
    </row>
    <row r="931" spans="1:17" x14ac:dyDescent="0.2">
      <c r="A931" s="2">
        <v>1605</v>
      </c>
      <c r="B931" s="6" t="s">
        <v>4979</v>
      </c>
      <c r="C931" s="97" t="s">
        <v>5529</v>
      </c>
      <c r="D931" s="6" t="s">
        <v>4980</v>
      </c>
      <c r="E931" s="6" t="b">
        <v>0</v>
      </c>
      <c r="F931" s="6" t="b">
        <v>0</v>
      </c>
      <c r="G931" s="6" t="b">
        <v>1</v>
      </c>
      <c r="H931" s="6" t="b">
        <v>0</v>
      </c>
      <c r="I931" s="6" t="b">
        <v>0</v>
      </c>
      <c r="J931" s="6" t="b">
        <v>0</v>
      </c>
      <c r="K931" s="6" t="b">
        <v>0</v>
      </c>
      <c r="L931" s="6" t="b">
        <v>0</v>
      </c>
      <c r="M931" s="6" t="b">
        <v>0</v>
      </c>
      <c r="N931" s="6" t="b">
        <v>1</v>
      </c>
      <c r="O931" s="6" t="b">
        <v>0</v>
      </c>
      <c r="P931" s="6" t="b">
        <v>0</v>
      </c>
      <c r="Q931" s="6" t="s">
        <v>4981</v>
      </c>
    </row>
    <row r="932" spans="1:17" x14ac:dyDescent="0.2">
      <c r="A932" s="2">
        <v>1606</v>
      </c>
      <c r="B932" s="6" t="s">
        <v>4984</v>
      </c>
      <c r="C932" s="97" t="s">
        <v>5529</v>
      </c>
      <c r="D932" s="6" t="s">
        <v>4985</v>
      </c>
      <c r="E932" s="6" t="b">
        <v>0</v>
      </c>
      <c r="F932" s="6" t="b">
        <v>0</v>
      </c>
      <c r="G932" s="6" t="b">
        <v>0</v>
      </c>
      <c r="H932" s="6" t="b">
        <v>0</v>
      </c>
      <c r="I932" s="6" t="b">
        <v>0</v>
      </c>
      <c r="J932" s="6" t="b">
        <v>0</v>
      </c>
      <c r="K932" s="6" t="b">
        <v>0</v>
      </c>
      <c r="L932" s="6" t="b">
        <v>0</v>
      </c>
      <c r="M932" s="6" t="b">
        <v>0</v>
      </c>
      <c r="N932" s="6" t="b">
        <v>0</v>
      </c>
      <c r="O932" s="6" t="b">
        <v>0</v>
      </c>
      <c r="P932" s="6" t="b">
        <v>0</v>
      </c>
      <c r="Q932" s="6" t="s">
        <v>4986</v>
      </c>
    </row>
    <row r="933" spans="1:17" x14ac:dyDescent="0.2">
      <c r="A933" s="2">
        <v>1608</v>
      </c>
      <c r="B933" s="6" t="s">
        <v>4990</v>
      </c>
      <c r="C933" s="97" t="s">
        <v>5529</v>
      </c>
      <c r="D933" s="6" t="s">
        <v>4991</v>
      </c>
      <c r="E933" s="6" t="b">
        <v>0</v>
      </c>
      <c r="F933" s="6" t="b">
        <v>0</v>
      </c>
      <c r="G933" s="6" t="b">
        <v>0</v>
      </c>
      <c r="H933" s="6" t="b">
        <v>0</v>
      </c>
      <c r="I933" s="6" t="b">
        <v>0</v>
      </c>
      <c r="J933" s="6" t="b">
        <v>0</v>
      </c>
      <c r="K933" s="6" t="b">
        <v>0</v>
      </c>
      <c r="L933" s="6" t="b">
        <v>0</v>
      </c>
      <c r="M933" s="6" t="b">
        <v>0</v>
      </c>
      <c r="N933" s="6" t="b">
        <v>0</v>
      </c>
      <c r="O933" s="6" t="b">
        <v>0</v>
      </c>
      <c r="P933" s="6" t="b">
        <v>0</v>
      </c>
      <c r="Q933" s="6" t="s">
        <v>4992</v>
      </c>
    </row>
    <row r="934" spans="1:17" x14ac:dyDescent="0.2">
      <c r="A934" s="2">
        <v>1609</v>
      </c>
      <c r="B934" s="6" t="s">
        <v>4993</v>
      </c>
      <c r="C934" s="97" t="s">
        <v>5529</v>
      </c>
      <c r="D934" s="6" t="s">
        <v>4994</v>
      </c>
      <c r="E934" s="6" t="b">
        <v>0</v>
      </c>
      <c r="F934" s="6" t="b">
        <v>0</v>
      </c>
      <c r="G934" s="6" t="b">
        <v>1</v>
      </c>
      <c r="H934" s="6" t="b">
        <v>0</v>
      </c>
      <c r="I934" s="6" t="b">
        <v>0</v>
      </c>
      <c r="J934" s="6" t="b">
        <v>1</v>
      </c>
      <c r="K934" s="6" t="b">
        <v>0</v>
      </c>
      <c r="L934" s="6" t="b">
        <v>0</v>
      </c>
      <c r="M934" s="6" t="b">
        <v>0</v>
      </c>
      <c r="N934" s="6" t="b">
        <v>1</v>
      </c>
      <c r="O934" s="6" t="b">
        <v>0</v>
      </c>
      <c r="P934" s="6" t="b">
        <v>0</v>
      </c>
      <c r="Q934" s="6" t="s">
        <v>4995</v>
      </c>
    </row>
    <row r="935" spans="1:17" x14ac:dyDescent="0.2">
      <c r="A935" s="2">
        <v>1610</v>
      </c>
      <c r="B935" s="6" t="s">
        <v>4996</v>
      </c>
      <c r="C935" s="97" t="s">
        <v>5529</v>
      </c>
      <c r="D935" s="6" t="s">
        <v>4997</v>
      </c>
      <c r="E935" s="6" t="b">
        <v>0</v>
      </c>
      <c r="F935" s="6" t="b">
        <v>0</v>
      </c>
      <c r="G935" s="6" t="b">
        <v>1</v>
      </c>
      <c r="H935" s="6" t="b">
        <v>0</v>
      </c>
      <c r="I935" s="6" t="b">
        <v>0</v>
      </c>
      <c r="J935" s="6" t="b">
        <v>0</v>
      </c>
      <c r="K935" s="6" t="b">
        <v>0</v>
      </c>
      <c r="L935" s="6" t="b">
        <v>0</v>
      </c>
      <c r="M935" s="6" t="b">
        <v>0</v>
      </c>
      <c r="N935" s="6" t="b">
        <v>0</v>
      </c>
      <c r="O935" s="6" t="b">
        <v>0</v>
      </c>
      <c r="P935" s="6" t="b">
        <v>0</v>
      </c>
      <c r="Q935" s="6" t="s">
        <v>4998</v>
      </c>
    </row>
    <row r="936" spans="1:17" x14ac:dyDescent="0.2">
      <c r="A936" s="2">
        <v>1611</v>
      </c>
      <c r="B936" s="6" t="s">
        <v>4999</v>
      </c>
      <c r="C936" s="97" t="s">
        <v>5529</v>
      </c>
      <c r="D936" s="6" t="s">
        <v>5000</v>
      </c>
      <c r="E936" s="6" t="b">
        <v>0</v>
      </c>
      <c r="F936" s="6" t="b">
        <v>0</v>
      </c>
      <c r="G936" s="6" t="b">
        <v>0</v>
      </c>
      <c r="H936" s="6" t="b">
        <v>0</v>
      </c>
      <c r="I936" s="6" t="b">
        <v>0</v>
      </c>
      <c r="J936" s="6" t="b">
        <v>0</v>
      </c>
      <c r="K936" s="6" t="b">
        <v>0</v>
      </c>
      <c r="L936" s="6" t="b">
        <v>0</v>
      </c>
      <c r="M936" s="6" t="b">
        <v>0</v>
      </c>
      <c r="N936" s="6" t="b">
        <v>0</v>
      </c>
      <c r="O936" s="6" t="b">
        <v>0</v>
      </c>
      <c r="P936" s="6" t="b">
        <v>0</v>
      </c>
      <c r="Q936" s="6" t="s">
        <v>5001</v>
      </c>
    </row>
    <row r="937" spans="1:17" x14ac:dyDescent="0.2">
      <c r="A937" s="2">
        <v>1614</v>
      </c>
      <c r="B937" s="6" t="s">
        <v>5005</v>
      </c>
      <c r="C937" s="97" t="s">
        <v>5529</v>
      </c>
      <c r="D937" s="6" t="s">
        <v>5006</v>
      </c>
      <c r="E937" s="6" t="b">
        <v>0</v>
      </c>
      <c r="F937" s="6" t="b">
        <v>0</v>
      </c>
      <c r="G937" s="6" t="b">
        <v>0</v>
      </c>
      <c r="H937" s="6" t="b">
        <v>0</v>
      </c>
      <c r="I937" s="6" t="b">
        <v>0</v>
      </c>
      <c r="J937" s="6" t="b">
        <v>0</v>
      </c>
      <c r="K937" s="6" t="b">
        <v>0</v>
      </c>
      <c r="L937" s="6" t="b">
        <v>0</v>
      </c>
      <c r="M937" s="6" t="b">
        <v>0</v>
      </c>
      <c r="N937" s="6" t="b">
        <v>0</v>
      </c>
      <c r="O937" s="6" t="b">
        <v>0</v>
      </c>
      <c r="P937" s="6" t="b">
        <v>0</v>
      </c>
      <c r="Q937" s="6" t="s">
        <v>5007</v>
      </c>
    </row>
    <row r="938" spans="1:17" x14ac:dyDescent="0.2">
      <c r="A938" s="2">
        <v>1615</v>
      </c>
      <c r="B938" s="6" t="s">
        <v>5008</v>
      </c>
      <c r="C938" s="97" t="s">
        <v>5529</v>
      </c>
      <c r="D938" s="6" t="s">
        <v>5009</v>
      </c>
      <c r="E938" s="6" t="b">
        <v>0</v>
      </c>
      <c r="F938" s="6" t="b">
        <v>0</v>
      </c>
      <c r="G938" s="6" t="b">
        <v>0</v>
      </c>
      <c r="H938" s="6" t="b">
        <v>0</v>
      </c>
      <c r="I938" s="6" t="b">
        <v>0</v>
      </c>
      <c r="J938" s="6" t="b">
        <v>0</v>
      </c>
      <c r="K938" s="6" t="b">
        <v>0</v>
      </c>
      <c r="L938" s="6" t="b">
        <v>0</v>
      </c>
      <c r="M938" s="6" t="b">
        <v>0</v>
      </c>
      <c r="N938" s="6" t="b">
        <v>0</v>
      </c>
      <c r="O938" s="6" t="b">
        <v>0</v>
      </c>
      <c r="P938" s="6" t="b">
        <v>0</v>
      </c>
      <c r="Q938" s="6" t="s">
        <v>5010</v>
      </c>
    </row>
    <row r="939" spans="1:17" x14ac:dyDescent="0.2">
      <c r="A939" s="2">
        <v>1616</v>
      </c>
      <c r="B939" s="6" t="s">
        <v>5011</v>
      </c>
      <c r="C939" s="97" t="s">
        <v>5529</v>
      </c>
      <c r="D939" s="6" t="s">
        <v>5012</v>
      </c>
      <c r="E939" s="6" t="b">
        <v>0</v>
      </c>
      <c r="F939" s="6" t="b">
        <v>0</v>
      </c>
      <c r="G939" s="6" t="b">
        <v>1</v>
      </c>
      <c r="H939" s="6" t="b">
        <v>0</v>
      </c>
      <c r="I939" s="6" t="b">
        <v>0</v>
      </c>
      <c r="J939" s="6" t="b">
        <v>0</v>
      </c>
      <c r="K939" s="6" t="b">
        <v>0</v>
      </c>
      <c r="L939" s="6" t="b">
        <v>0</v>
      </c>
      <c r="M939" s="6" t="b">
        <v>0</v>
      </c>
      <c r="N939" s="6" t="b">
        <v>0</v>
      </c>
      <c r="O939" s="6" t="b">
        <v>0</v>
      </c>
      <c r="P939" s="6" t="b">
        <v>0</v>
      </c>
      <c r="Q939" s="6" t="s">
        <v>5013</v>
      </c>
    </row>
    <row r="940" spans="1:17" x14ac:dyDescent="0.2">
      <c r="A940" s="2">
        <v>1617</v>
      </c>
      <c r="B940" s="6" t="s">
        <v>5014</v>
      </c>
      <c r="C940" s="97" t="s">
        <v>5529</v>
      </c>
      <c r="D940" s="6" t="s">
        <v>5015</v>
      </c>
      <c r="E940" s="6" t="b">
        <v>1</v>
      </c>
      <c r="F940" s="6" t="b">
        <v>0</v>
      </c>
      <c r="G940" s="6" t="b">
        <v>1</v>
      </c>
      <c r="H940" s="6" t="b">
        <v>0</v>
      </c>
      <c r="I940" s="6" t="b">
        <v>0</v>
      </c>
      <c r="J940" s="6" t="b">
        <v>1</v>
      </c>
      <c r="K940" s="6" t="b">
        <v>0</v>
      </c>
      <c r="L940" s="6" t="b">
        <v>0</v>
      </c>
      <c r="M940" s="6" t="b">
        <v>1</v>
      </c>
      <c r="N940" s="6" t="b">
        <v>1</v>
      </c>
      <c r="O940" s="6" t="b">
        <v>0</v>
      </c>
      <c r="P940" s="6" t="b">
        <v>1</v>
      </c>
      <c r="Q940" s="6" t="s">
        <v>5016</v>
      </c>
    </row>
    <row r="941" spans="1:17" x14ac:dyDescent="0.2">
      <c r="A941" s="2">
        <v>1618</v>
      </c>
      <c r="B941" s="6" t="s">
        <v>5017</v>
      </c>
      <c r="C941" s="97" t="s">
        <v>5529</v>
      </c>
      <c r="D941" s="6" t="s">
        <v>60</v>
      </c>
      <c r="E941" s="6" t="b">
        <v>0</v>
      </c>
      <c r="F941" s="6" t="b">
        <v>0</v>
      </c>
      <c r="G941" s="6" t="b">
        <v>0</v>
      </c>
      <c r="H941" s="6" t="b">
        <v>0</v>
      </c>
      <c r="I941" s="6" t="b">
        <v>0</v>
      </c>
      <c r="J941" s="6" t="b">
        <v>0</v>
      </c>
      <c r="K941" s="6" t="b">
        <v>0</v>
      </c>
      <c r="L941" s="6" t="b">
        <v>0</v>
      </c>
      <c r="M941" s="6" t="b">
        <v>0</v>
      </c>
      <c r="N941" s="6" t="b">
        <v>0</v>
      </c>
      <c r="O941" s="6" t="b">
        <v>0</v>
      </c>
      <c r="P941" s="6" t="b">
        <v>0</v>
      </c>
      <c r="Q941" s="6" t="s">
        <v>5018</v>
      </c>
    </row>
    <row r="942" spans="1:17" x14ac:dyDescent="0.2">
      <c r="A942" s="2">
        <v>1620</v>
      </c>
      <c r="B942" s="6" t="s">
        <v>5022</v>
      </c>
      <c r="C942" s="97" t="s">
        <v>5529</v>
      </c>
      <c r="D942" s="6" t="s">
        <v>5023</v>
      </c>
      <c r="E942" s="6" t="b">
        <v>0</v>
      </c>
      <c r="F942" s="6" t="b">
        <v>0</v>
      </c>
      <c r="G942" s="6" t="b">
        <v>0</v>
      </c>
      <c r="H942" s="6" t="b">
        <v>0</v>
      </c>
      <c r="I942" s="6" t="b">
        <v>0</v>
      </c>
      <c r="J942" s="6" t="b">
        <v>0</v>
      </c>
      <c r="K942" s="6" t="b">
        <v>0</v>
      </c>
      <c r="L942" s="6" t="b">
        <v>0</v>
      </c>
      <c r="M942" s="6" t="b">
        <v>0</v>
      </c>
      <c r="N942" s="6" t="b">
        <v>0</v>
      </c>
      <c r="O942" s="6" t="b">
        <v>0</v>
      </c>
      <c r="P942" s="6" t="b">
        <v>0</v>
      </c>
      <c r="Q942" s="6" t="s">
        <v>5024</v>
      </c>
    </row>
    <row r="943" spans="1:17" x14ac:dyDescent="0.2">
      <c r="A943" s="2">
        <v>1622</v>
      </c>
      <c r="B943" s="6" t="s">
        <v>5028</v>
      </c>
      <c r="C943" s="97" t="s">
        <v>5529</v>
      </c>
      <c r="D943" s="6" t="s">
        <v>5029</v>
      </c>
      <c r="E943" s="6" t="b">
        <v>0</v>
      </c>
      <c r="F943" s="6" t="b">
        <v>0</v>
      </c>
      <c r="G943" s="6" t="b">
        <v>0</v>
      </c>
      <c r="H943" s="6" t="b">
        <v>0</v>
      </c>
      <c r="I943" s="6" t="b">
        <v>0</v>
      </c>
      <c r="J943" s="6" t="b">
        <v>0</v>
      </c>
      <c r="K943" s="6" t="b">
        <v>0</v>
      </c>
      <c r="L943" s="6" t="b">
        <v>0</v>
      </c>
      <c r="M943" s="6" t="b">
        <v>0</v>
      </c>
      <c r="N943" s="6" t="b">
        <v>0</v>
      </c>
      <c r="O943" s="6" t="b">
        <v>0</v>
      </c>
      <c r="P943" s="6" t="b">
        <v>0</v>
      </c>
      <c r="Q943" s="6" t="s">
        <v>5030</v>
      </c>
    </row>
    <row r="944" spans="1:17" x14ac:dyDescent="0.2">
      <c r="A944" s="2">
        <v>1624</v>
      </c>
      <c r="B944" s="6" t="s">
        <v>5036</v>
      </c>
      <c r="C944" s="97" t="s">
        <v>5529</v>
      </c>
      <c r="D944" s="6" t="s">
        <v>5037</v>
      </c>
      <c r="E944" s="6" t="b">
        <v>0</v>
      </c>
      <c r="F944" s="6" t="b">
        <v>0</v>
      </c>
      <c r="G944" s="6" t="b">
        <v>0</v>
      </c>
      <c r="H944" s="6" t="b">
        <v>0</v>
      </c>
      <c r="I944" s="6" t="b">
        <v>0</v>
      </c>
      <c r="J944" s="6" t="b">
        <v>0</v>
      </c>
      <c r="K944" s="6" t="b">
        <v>0</v>
      </c>
      <c r="L944" s="6" t="b">
        <v>0</v>
      </c>
      <c r="M944" s="6" t="b">
        <v>0</v>
      </c>
      <c r="N944" s="6" t="b">
        <v>0</v>
      </c>
      <c r="O944" s="6" t="b">
        <v>0</v>
      </c>
      <c r="P944" s="6" t="b">
        <v>0</v>
      </c>
      <c r="Q944" s="6" t="s">
        <v>5038</v>
      </c>
    </row>
    <row r="945" spans="1:17" x14ac:dyDescent="0.2">
      <c r="A945" s="2">
        <v>1625</v>
      </c>
      <c r="B945" s="6" t="s">
        <v>5039</v>
      </c>
      <c r="C945" s="97" t="s">
        <v>5529</v>
      </c>
      <c r="D945" s="6" t="s">
        <v>5040</v>
      </c>
      <c r="E945" s="6" t="b">
        <v>0</v>
      </c>
      <c r="F945" s="6" t="b">
        <v>0</v>
      </c>
      <c r="G945" s="6" t="b">
        <v>0</v>
      </c>
      <c r="H945" s="6" t="b">
        <v>1</v>
      </c>
      <c r="I945" s="6" t="b">
        <v>0</v>
      </c>
      <c r="J945" s="6" t="b">
        <v>0</v>
      </c>
      <c r="K945" s="6" t="b">
        <v>0</v>
      </c>
      <c r="L945" s="6" t="b">
        <v>0</v>
      </c>
      <c r="M945" s="6" t="b">
        <v>0</v>
      </c>
      <c r="N945" s="6" t="b">
        <v>0</v>
      </c>
      <c r="O945" s="6" t="b">
        <v>0</v>
      </c>
      <c r="P945" s="6" t="b">
        <v>0</v>
      </c>
      <c r="Q945" s="6" t="s">
        <v>5041</v>
      </c>
    </row>
    <row r="946" spans="1:17" x14ac:dyDescent="0.2">
      <c r="A946" s="2">
        <v>1628</v>
      </c>
      <c r="B946" s="6" t="s">
        <v>5046</v>
      </c>
      <c r="C946" s="97" t="s">
        <v>5529</v>
      </c>
      <c r="D946" s="6" t="s">
        <v>5047</v>
      </c>
      <c r="E946" s="6" t="b">
        <v>0</v>
      </c>
      <c r="F946" s="6" t="b">
        <v>0</v>
      </c>
      <c r="G946" s="6" t="b">
        <v>0</v>
      </c>
      <c r="H946" s="6" t="b">
        <v>0</v>
      </c>
      <c r="I946" s="6" t="b">
        <v>0</v>
      </c>
      <c r="J946" s="6" t="b">
        <v>0</v>
      </c>
      <c r="K946" s="6" t="b">
        <v>0</v>
      </c>
      <c r="L946" s="6" t="b">
        <v>0</v>
      </c>
      <c r="M946" s="6" t="b">
        <v>0</v>
      </c>
      <c r="N946" s="6" t="b">
        <v>0</v>
      </c>
      <c r="O946" s="6" t="b">
        <v>0</v>
      </c>
      <c r="P946" s="6" t="b">
        <v>0</v>
      </c>
      <c r="Q946" s="6" t="s">
        <v>5048</v>
      </c>
    </row>
    <row r="947" spans="1:17" x14ac:dyDescent="0.2">
      <c r="A947" s="2">
        <v>1630</v>
      </c>
      <c r="B947" s="6" t="s">
        <v>3896</v>
      </c>
      <c r="C947" s="97" t="s">
        <v>5529</v>
      </c>
      <c r="D947" s="6" t="s">
        <v>5057</v>
      </c>
      <c r="E947" s="6" t="b">
        <v>0</v>
      </c>
      <c r="F947" s="6" t="b">
        <v>0</v>
      </c>
      <c r="G947" s="6" t="b">
        <v>1</v>
      </c>
      <c r="H947" s="6" t="b">
        <v>0</v>
      </c>
      <c r="I947" s="6" t="b">
        <v>0</v>
      </c>
      <c r="J947" s="6" t="b">
        <v>0</v>
      </c>
      <c r="K947" s="6" t="b">
        <v>0</v>
      </c>
      <c r="L947" s="6" t="b">
        <v>0</v>
      </c>
      <c r="M947" s="6" t="b">
        <v>0</v>
      </c>
      <c r="N947" s="6" t="b">
        <v>1</v>
      </c>
      <c r="O947" s="6" t="b">
        <v>0</v>
      </c>
      <c r="P947" s="6" t="b">
        <v>0</v>
      </c>
      <c r="Q947" s="6" t="s">
        <v>5058</v>
      </c>
    </row>
    <row r="948" spans="1:17" x14ac:dyDescent="0.2">
      <c r="A948" s="2">
        <v>1631</v>
      </c>
      <c r="B948" s="6" t="s">
        <v>5059</v>
      </c>
      <c r="C948" s="97" t="s">
        <v>5529</v>
      </c>
      <c r="D948" s="6" t="s">
        <v>1163</v>
      </c>
      <c r="E948" s="6" t="b">
        <v>0</v>
      </c>
      <c r="F948" s="6" t="b">
        <v>0</v>
      </c>
      <c r="G948" s="6" t="b">
        <v>0</v>
      </c>
      <c r="H948" s="6" t="b">
        <v>0</v>
      </c>
      <c r="I948" s="6" t="b">
        <v>0</v>
      </c>
      <c r="J948" s="6" t="b">
        <v>0</v>
      </c>
      <c r="K948" s="6" t="b">
        <v>0</v>
      </c>
      <c r="L948" s="6" t="b">
        <v>0</v>
      </c>
      <c r="M948" s="6" t="b">
        <v>0</v>
      </c>
      <c r="N948" s="6" t="b">
        <v>0</v>
      </c>
      <c r="O948" s="6" t="b">
        <v>0</v>
      </c>
      <c r="P948" s="6" t="b">
        <v>0</v>
      </c>
      <c r="Q948" s="6" t="s">
        <v>5060</v>
      </c>
    </row>
    <row r="949" spans="1:17" x14ac:dyDescent="0.2">
      <c r="A949" s="2">
        <v>1632</v>
      </c>
      <c r="B949" s="6" t="s">
        <v>5061</v>
      </c>
      <c r="C949" s="97" t="s">
        <v>5529</v>
      </c>
      <c r="D949" s="6" t="s">
        <v>5062</v>
      </c>
      <c r="E949" s="6" t="b">
        <v>0</v>
      </c>
      <c r="F949" s="6" t="b">
        <v>0</v>
      </c>
      <c r="G949" s="6" t="b">
        <v>0</v>
      </c>
      <c r="H949" s="6" t="b">
        <v>0</v>
      </c>
      <c r="I949" s="6" t="b">
        <v>0</v>
      </c>
      <c r="J949" s="6" t="b">
        <v>0</v>
      </c>
      <c r="K949" s="6" t="b">
        <v>0</v>
      </c>
      <c r="L949" s="6" t="b">
        <v>0</v>
      </c>
      <c r="M949" s="6" t="b">
        <v>0</v>
      </c>
      <c r="N949" s="6" t="b">
        <v>0</v>
      </c>
      <c r="O949" s="6" t="b">
        <v>0</v>
      </c>
      <c r="P949" s="6" t="b">
        <v>0</v>
      </c>
      <c r="Q949" s="6" t="s">
        <v>5063</v>
      </c>
    </row>
    <row r="950" spans="1:17" x14ac:dyDescent="0.2">
      <c r="A950" s="2">
        <v>1634</v>
      </c>
      <c r="B950" s="6" t="s">
        <v>5067</v>
      </c>
      <c r="C950" s="97" t="s">
        <v>5529</v>
      </c>
      <c r="D950" s="6" t="s">
        <v>5068</v>
      </c>
      <c r="E950" s="6" t="b">
        <v>0</v>
      </c>
      <c r="F950" s="6" t="b">
        <v>0</v>
      </c>
      <c r="G950" s="6" t="b">
        <v>0</v>
      </c>
      <c r="H950" s="6" t="b">
        <v>0</v>
      </c>
      <c r="I950" s="6" t="b">
        <v>0</v>
      </c>
      <c r="J950" s="6" t="b">
        <v>0</v>
      </c>
      <c r="K950" s="6" t="b">
        <v>0</v>
      </c>
      <c r="L950" s="6" t="b">
        <v>0</v>
      </c>
      <c r="M950" s="6" t="b">
        <v>0</v>
      </c>
      <c r="N950" s="6" t="b">
        <v>0</v>
      </c>
      <c r="O950" s="6" t="b">
        <v>0</v>
      </c>
      <c r="P950" s="6" t="b">
        <v>0</v>
      </c>
      <c r="Q950" s="6" t="s">
        <v>5069</v>
      </c>
    </row>
    <row r="951" spans="1:17" x14ac:dyDescent="0.2">
      <c r="A951" s="2">
        <v>1635</v>
      </c>
      <c r="B951" s="6" t="s">
        <v>5070</v>
      </c>
      <c r="C951" s="97" t="s">
        <v>5529</v>
      </c>
      <c r="D951" s="6" t="s">
        <v>5071</v>
      </c>
      <c r="E951" s="6" t="b">
        <v>0</v>
      </c>
      <c r="F951" s="6" t="b">
        <v>0</v>
      </c>
      <c r="G951" s="6" t="b">
        <v>1</v>
      </c>
      <c r="H951" s="6" t="b">
        <v>0</v>
      </c>
      <c r="I951" s="6" t="b">
        <v>0</v>
      </c>
      <c r="J951" s="6" t="b">
        <v>1</v>
      </c>
      <c r="K951" s="6" t="b">
        <v>0</v>
      </c>
      <c r="L951" s="6" t="b">
        <v>0</v>
      </c>
      <c r="M951" s="6" t="b">
        <v>0</v>
      </c>
      <c r="N951" s="6" t="b">
        <v>0</v>
      </c>
      <c r="O951" s="6" t="b">
        <v>0</v>
      </c>
      <c r="P951" s="6" t="b">
        <v>0</v>
      </c>
      <c r="Q951" s="6" t="s">
        <v>5072</v>
      </c>
    </row>
    <row r="952" spans="1:17" x14ac:dyDescent="0.2">
      <c r="A952" s="2">
        <v>1637</v>
      </c>
      <c r="B952" s="6" t="s">
        <v>5073</v>
      </c>
      <c r="C952" s="97" t="s">
        <v>5529</v>
      </c>
      <c r="D952" s="6" t="s">
        <v>692</v>
      </c>
      <c r="E952" s="6" t="b">
        <v>0</v>
      </c>
      <c r="F952" s="6" t="b">
        <v>0</v>
      </c>
      <c r="G952" s="6" t="b">
        <v>0</v>
      </c>
      <c r="H952" s="6" t="b">
        <v>0</v>
      </c>
      <c r="I952" s="6" t="b">
        <v>0</v>
      </c>
      <c r="J952" s="6" t="b">
        <v>0</v>
      </c>
      <c r="K952" s="6" t="b">
        <v>0</v>
      </c>
      <c r="L952" s="6" t="b">
        <v>0</v>
      </c>
      <c r="M952" s="6" t="b">
        <v>0</v>
      </c>
      <c r="N952" s="6" t="b">
        <v>0</v>
      </c>
      <c r="O952" s="6" t="b">
        <v>0</v>
      </c>
      <c r="P952" s="6" t="b">
        <v>0</v>
      </c>
      <c r="Q952" s="6" t="s">
        <v>5074</v>
      </c>
    </row>
    <row r="953" spans="1:17" x14ac:dyDescent="0.2">
      <c r="A953" s="2">
        <v>1638</v>
      </c>
      <c r="B953" s="6" t="s">
        <v>5075</v>
      </c>
      <c r="C953" s="97" t="s">
        <v>5529</v>
      </c>
      <c r="D953" s="6" t="s">
        <v>1099</v>
      </c>
      <c r="E953" s="6" t="b">
        <v>0</v>
      </c>
      <c r="F953" s="6" t="b">
        <v>0</v>
      </c>
      <c r="G953" s="6" t="b">
        <v>0</v>
      </c>
      <c r="H953" s="6" t="b">
        <v>0</v>
      </c>
      <c r="I953" s="6" t="b">
        <v>0</v>
      </c>
      <c r="J953" s="6" t="b">
        <v>0</v>
      </c>
      <c r="K953" s="6" t="b">
        <v>0</v>
      </c>
      <c r="L953" s="6" t="b">
        <v>0</v>
      </c>
      <c r="M953" s="6" t="b">
        <v>0</v>
      </c>
      <c r="N953" s="6" t="b">
        <v>0</v>
      </c>
      <c r="O953" s="6" t="b">
        <v>0</v>
      </c>
      <c r="P953" s="6" t="b">
        <v>0</v>
      </c>
      <c r="Q953" s="6" t="s">
        <v>5076</v>
      </c>
    </row>
    <row r="954" spans="1:17" x14ac:dyDescent="0.2">
      <c r="A954" s="2">
        <v>1639</v>
      </c>
      <c r="B954" s="6" t="s">
        <v>5077</v>
      </c>
      <c r="C954" s="97" t="s">
        <v>5529</v>
      </c>
      <c r="D954" s="6" t="s">
        <v>5078</v>
      </c>
      <c r="E954" s="6" t="b">
        <v>0</v>
      </c>
      <c r="F954" s="6" t="b">
        <v>0</v>
      </c>
      <c r="G954" s="6" t="b">
        <v>0</v>
      </c>
      <c r="H954" s="6" t="b">
        <v>0</v>
      </c>
      <c r="I954" s="6" t="b">
        <v>0</v>
      </c>
      <c r="J954" s="6" t="b">
        <v>0</v>
      </c>
      <c r="K954" s="6" t="b">
        <v>0</v>
      </c>
      <c r="L954" s="6" t="b">
        <v>0</v>
      </c>
      <c r="M954" s="6" t="b">
        <v>0</v>
      </c>
      <c r="N954" s="6" t="b">
        <v>0</v>
      </c>
      <c r="O954" s="6" t="b">
        <v>0</v>
      </c>
      <c r="P954" s="6" t="b">
        <v>0</v>
      </c>
      <c r="Q954" s="6" t="s">
        <v>5079</v>
      </c>
    </row>
    <row r="955" spans="1:17" x14ac:dyDescent="0.2">
      <c r="A955" s="2">
        <v>1640</v>
      </c>
      <c r="B955" s="6" t="s">
        <v>5080</v>
      </c>
      <c r="C955" s="97" t="s">
        <v>5529</v>
      </c>
      <c r="D955" s="6" t="s">
        <v>5081</v>
      </c>
      <c r="E955" s="6" t="b">
        <v>0</v>
      </c>
      <c r="F955" s="6" t="b">
        <v>0</v>
      </c>
      <c r="G955" s="6" t="b">
        <v>0</v>
      </c>
      <c r="H955" s="6" t="b">
        <v>0</v>
      </c>
      <c r="I955" s="6" t="b">
        <v>0</v>
      </c>
      <c r="J955" s="6" t="b">
        <v>0</v>
      </c>
      <c r="K955" s="6" t="b">
        <v>0</v>
      </c>
      <c r="L955" s="6" t="b">
        <v>0</v>
      </c>
      <c r="M955" s="6" t="b">
        <v>0</v>
      </c>
      <c r="N955" s="6" t="b">
        <v>0</v>
      </c>
      <c r="O955" s="6" t="b">
        <v>0</v>
      </c>
      <c r="P955" s="6" t="b">
        <v>0</v>
      </c>
      <c r="Q955" s="6" t="s">
        <v>5082</v>
      </c>
    </row>
    <row r="956" spans="1:17" x14ac:dyDescent="0.2">
      <c r="A956" s="2">
        <v>1641</v>
      </c>
      <c r="B956" s="6" t="s">
        <v>5083</v>
      </c>
      <c r="C956" s="97" t="s">
        <v>5529</v>
      </c>
      <c r="D956" s="6" t="s">
        <v>5084</v>
      </c>
      <c r="E956" s="6" t="b">
        <v>0</v>
      </c>
      <c r="F956" s="6" t="b">
        <v>0</v>
      </c>
      <c r="G956" s="6" t="b">
        <v>0</v>
      </c>
      <c r="H956" s="6" t="b">
        <v>0</v>
      </c>
      <c r="I956" s="6" t="b">
        <v>0</v>
      </c>
      <c r="J956" s="6" t="b">
        <v>0</v>
      </c>
      <c r="K956" s="6" t="b">
        <v>0</v>
      </c>
      <c r="L956" s="6" t="b">
        <v>0</v>
      </c>
      <c r="M956" s="6" t="b">
        <v>0</v>
      </c>
      <c r="N956" s="6" t="b">
        <v>0</v>
      </c>
      <c r="O956" s="6" t="b">
        <v>1</v>
      </c>
      <c r="P956" s="6" t="b">
        <v>0</v>
      </c>
      <c r="Q956" s="6" t="s">
        <v>5085</v>
      </c>
    </row>
    <row r="957" spans="1:17" x14ac:dyDescent="0.2">
      <c r="A957" s="2">
        <v>1642</v>
      </c>
      <c r="B957" s="6" t="s">
        <v>5086</v>
      </c>
      <c r="C957" s="97" t="s">
        <v>5529</v>
      </c>
      <c r="D957" s="6" t="s">
        <v>5087</v>
      </c>
      <c r="E957" s="6" t="b">
        <v>0</v>
      </c>
      <c r="F957" s="6" t="b">
        <v>0</v>
      </c>
      <c r="G957" s="6" t="b">
        <v>0</v>
      </c>
      <c r="H957" s="6" t="b">
        <v>0</v>
      </c>
      <c r="I957" s="6" t="b">
        <v>0</v>
      </c>
      <c r="J957" s="6" t="b">
        <v>0</v>
      </c>
      <c r="K957" s="6" t="b">
        <v>0</v>
      </c>
      <c r="L957" s="6" t="b">
        <v>0</v>
      </c>
      <c r="M957" s="6" t="b">
        <v>0</v>
      </c>
      <c r="N957" s="6" t="b">
        <v>0</v>
      </c>
      <c r="O957" s="6" t="b">
        <v>0</v>
      </c>
      <c r="P957" s="6" t="b">
        <v>0</v>
      </c>
      <c r="Q957" s="6" t="s">
        <v>5088</v>
      </c>
    </row>
    <row r="958" spans="1:17" x14ac:dyDescent="0.2">
      <c r="A958" s="2">
        <v>1643</v>
      </c>
      <c r="B958" s="6" t="s">
        <v>5089</v>
      </c>
      <c r="C958" s="97" t="s">
        <v>5529</v>
      </c>
      <c r="D958" s="6" t="s">
        <v>5090</v>
      </c>
      <c r="E958" s="6" t="b">
        <v>0</v>
      </c>
      <c r="F958" s="6" t="b">
        <v>0</v>
      </c>
      <c r="G958" s="6" t="b">
        <v>1</v>
      </c>
      <c r="H958" s="6" t="b">
        <v>0</v>
      </c>
      <c r="I958" s="6" t="b">
        <v>0</v>
      </c>
      <c r="J958" s="6" t="b">
        <v>1</v>
      </c>
      <c r="K958" s="6" t="b">
        <v>0</v>
      </c>
      <c r="L958" s="6" t="b">
        <v>0</v>
      </c>
      <c r="M958" s="6" t="b">
        <v>0</v>
      </c>
      <c r="N958" s="6" t="b">
        <v>0</v>
      </c>
      <c r="O958" s="6" t="b">
        <v>1</v>
      </c>
      <c r="P958" s="6" t="b">
        <v>0</v>
      </c>
      <c r="Q958" s="6" t="s">
        <v>5091</v>
      </c>
    </row>
    <row r="959" spans="1:17" x14ac:dyDescent="0.2">
      <c r="A959" s="2">
        <v>1644</v>
      </c>
      <c r="B959" s="6" t="s">
        <v>5092</v>
      </c>
      <c r="C959" s="97" t="s">
        <v>5529</v>
      </c>
      <c r="D959" s="6" t="s">
        <v>5093</v>
      </c>
      <c r="E959" s="6" t="b">
        <v>0</v>
      </c>
      <c r="F959" s="6" t="b">
        <v>0</v>
      </c>
      <c r="G959" s="6" t="b">
        <v>1</v>
      </c>
      <c r="H959" s="6" t="b">
        <v>0</v>
      </c>
      <c r="I959" s="6" t="b">
        <v>0</v>
      </c>
      <c r="J959" s="6" t="b">
        <v>0</v>
      </c>
      <c r="K959" s="6" t="b">
        <v>0</v>
      </c>
      <c r="L959" s="6" t="b">
        <v>0</v>
      </c>
      <c r="M959" s="6" t="b">
        <v>0</v>
      </c>
      <c r="N959" s="6" t="b">
        <v>0</v>
      </c>
      <c r="O959" s="6" t="b">
        <v>0</v>
      </c>
      <c r="P959" s="6" t="b">
        <v>0</v>
      </c>
      <c r="Q959" s="6" t="s">
        <v>60</v>
      </c>
    </row>
    <row r="960" spans="1:17" x14ac:dyDescent="0.2">
      <c r="A960" s="2">
        <v>1646</v>
      </c>
      <c r="B960" s="6" t="s">
        <v>5097</v>
      </c>
      <c r="C960" s="97" t="s">
        <v>5529</v>
      </c>
      <c r="D960" s="6" t="s">
        <v>5098</v>
      </c>
      <c r="E960" s="6" t="b">
        <v>0</v>
      </c>
      <c r="F960" s="6" t="b">
        <v>0</v>
      </c>
      <c r="G960" s="6" t="b">
        <v>0</v>
      </c>
      <c r="H960" s="6" t="b">
        <v>0</v>
      </c>
      <c r="I960" s="6" t="b">
        <v>0</v>
      </c>
      <c r="J960" s="6" t="b">
        <v>0</v>
      </c>
      <c r="K960" s="6" t="b">
        <v>0</v>
      </c>
      <c r="L960" s="6" t="b">
        <v>0</v>
      </c>
      <c r="M960" s="6" t="b">
        <v>0</v>
      </c>
      <c r="N960" s="6" t="b">
        <v>0</v>
      </c>
      <c r="O960" s="6" t="b">
        <v>0</v>
      </c>
      <c r="P960" s="6" t="b">
        <v>0</v>
      </c>
      <c r="Q960" s="6" t="s">
        <v>5099</v>
      </c>
    </row>
    <row r="961" spans="1:17" x14ac:dyDescent="0.2">
      <c r="A961" s="2">
        <v>1648</v>
      </c>
      <c r="B961" s="6" t="s">
        <v>1287</v>
      </c>
      <c r="C961" s="97" t="s">
        <v>5529</v>
      </c>
      <c r="D961" s="6" t="s">
        <v>5101</v>
      </c>
      <c r="E961" s="6" t="b">
        <v>0</v>
      </c>
      <c r="F961" s="6" t="b">
        <v>0</v>
      </c>
      <c r="G961" s="6" t="b">
        <v>0</v>
      </c>
      <c r="H961" s="6" t="b">
        <v>0</v>
      </c>
      <c r="I961" s="6" t="b">
        <v>0</v>
      </c>
      <c r="J961" s="6" t="b">
        <v>0</v>
      </c>
      <c r="K961" s="6" t="b">
        <v>0</v>
      </c>
      <c r="L961" s="6" t="b">
        <v>0</v>
      </c>
      <c r="M961" s="6" t="b">
        <v>0</v>
      </c>
      <c r="N961" s="6" t="b">
        <v>0</v>
      </c>
      <c r="O961" s="6" t="b">
        <v>0</v>
      </c>
      <c r="P961" s="6" t="b">
        <v>0</v>
      </c>
      <c r="Q961" s="6" t="s">
        <v>5102</v>
      </c>
    </row>
    <row r="962" spans="1:17" x14ac:dyDescent="0.2">
      <c r="A962" s="2">
        <v>1650</v>
      </c>
      <c r="B962" s="6" t="s">
        <v>5104</v>
      </c>
      <c r="C962" s="97" t="s">
        <v>5529</v>
      </c>
      <c r="D962" s="6" t="s">
        <v>5105</v>
      </c>
      <c r="E962" s="6" t="b">
        <v>0</v>
      </c>
      <c r="F962" s="6" t="b">
        <v>0</v>
      </c>
      <c r="G962" s="6" t="b">
        <v>0</v>
      </c>
      <c r="H962" s="6" t="b">
        <v>0</v>
      </c>
      <c r="I962" s="6" t="b">
        <v>0</v>
      </c>
      <c r="J962" s="6" t="b">
        <v>0</v>
      </c>
      <c r="K962" s="6" t="b">
        <v>0</v>
      </c>
      <c r="L962" s="6" t="b">
        <v>0</v>
      </c>
      <c r="M962" s="6" t="b">
        <v>0</v>
      </c>
      <c r="N962" s="6" t="b">
        <v>0</v>
      </c>
      <c r="O962" s="6" t="b">
        <v>0</v>
      </c>
      <c r="P962" s="6" t="b">
        <v>0</v>
      </c>
      <c r="Q962" s="6" t="s">
        <v>5106</v>
      </c>
    </row>
    <row r="963" spans="1:17" x14ac:dyDescent="0.2">
      <c r="A963" s="2">
        <v>1651</v>
      </c>
      <c r="B963" s="6" t="s">
        <v>5107</v>
      </c>
      <c r="C963" s="97" t="s">
        <v>5529</v>
      </c>
      <c r="D963" s="6" t="s">
        <v>5108</v>
      </c>
      <c r="E963" s="6" t="b">
        <v>0</v>
      </c>
      <c r="F963" s="6" t="b">
        <v>0</v>
      </c>
      <c r="G963" s="6" t="b">
        <v>0</v>
      </c>
      <c r="H963" s="6" t="b">
        <v>0</v>
      </c>
      <c r="I963" s="6" t="b">
        <v>0</v>
      </c>
      <c r="J963" s="6" t="b">
        <v>0</v>
      </c>
      <c r="K963" s="6" t="b">
        <v>0</v>
      </c>
      <c r="L963" s="6" t="b">
        <v>0</v>
      </c>
      <c r="M963" s="6" t="b">
        <v>0</v>
      </c>
      <c r="N963" s="6" t="b">
        <v>0</v>
      </c>
      <c r="O963" s="6" t="b">
        <v>0</v>
      </c>
      <c r="P963" s="6" t="b">
        <v>0</v>
      </c>
      <c r="Q963" s="6" t="s">
        <v>5109</v>
      </c>
    </row>
    <row r="964" spans="1:17" x14ac:dyDescent="0.2">
      <c r="A964" s="2">
        <v>1652</v>
      </c>
      <c r="B964" s="6" t="s">
        <v>5110</v>
      </c>
      <c r="C964" s="97" t="s">
        <v>5529</v>
      </c>
      <c r="D964" s="6" t="s">
        <v>5111</v>
      </c>
      <c r="E964" s="6" t="b">
        <v>0</v>
      </c>
      <c r="F964" s="6" t="b">
        <v>0</v>
      </c>
      <c r="G964" s="6" t="b">
        <v>0</v>
      </c>
      <c r="H964" s="6" t="b">
        <v>0</v>
      </c>
      <c r="I964" s="6" t="b">
        <v>0</v>
      </c>
      <c r="J964" s="6" t="b">
        <v>0</v>
      </c>
      <c r="K964" s="6" t="b">
        <v>0</v>
      </c>
      <c r="L964" s="6" t="b">
        <v>0</v>
      </c>
      <c r="M964" s="6" t="b">
        <v>0</v>
      </c>
      <c r="N964" s="6" t="b">
        <v>0</v>
      </c>
      <c r="O964" s="6" t="b">
        <v>0</v>
      </c>
      <c r="P964" s="6" t="b">
        <v>0</v>
      </c>
      <c r="Q964" s="6" t="s">
        <v>5112</v>
      </c>
    </row>
    <row r="965" spans="1:17" x14ac:dyDescent="0.2">
      <c r="A965" s="2">
        <v>1653</v>
      </c>
      <c r="B965" s="6" t="s">
        <v>5113</v>
      </c>
      <c r="C965" s="97" t="s">
        <v>5529</v>
      </c>
      <c r="D965" s="6" t="s">
        <v>5114</v>
      </c>
      <c r="E965" s="6" t="b">
        <v>1</v>
      </c>
      <c r="F965" s="6" t="b">
        <v>0</v>
      </c>
      <c r="G965" s="6" t="b">
        <v>0</v>
      </c>
      <c r="H965" s="6" t="b">
        <v>0</v>
      </c>
      <c r="I965" s="6" t="b">
        <v>0</v>
      </c>
      <c r="J965" s="6" t="b">
        <v>0</v>
      </c>
      <c r="K965" s="6" t="b">
        <v>0</v>
      </c>
      <c r="L965" s="6" t="b">
        <v>0</v>
      </c>
      <c r="M965" s="6" t="b">
        <v>0</v>
      </c>
      <c r="N965" s="6" t="b">
        <v>0</v>
      </c>
      <c r="O965" s="6" t="b">
        <v>1</v>
      </c>
      <c r="P965" s="6" t="b">
        <v>0</v>
      </c>
      <c r="Q965" s="6" t="s">
        <v>5115</v>
      </c>
    </row>
    <row r="966" spans="1:17" x14ac:dyDescent="0.2">
      <c r="A966" s="2">
        <v>1654</v>
      </c>
      <c r="B966" s="6" t="s">
        <v>5116</v>
      </c>
      <c r="C966" s="97" t="s">
        <v>5529</v>
      </c>
      <c r="D966" s="6" t="s">
        <v>5117</v>
      </c>
      <c r="E966" s="6" t="b">
        <v>0</v>
      </c>
      <c r="F966" s="6" t="b">
        <v>0</v>
      </c>
      <c r="G966" s="6" t="b">
        <v>0</v>
      </c>
      <c r="H966" s="6" t="b">
        <v>0</v>
      </c>
      <c r="I966" s="6" t="b">
        <v>0</v>
      </c>
      <c r="J966" s="6" t="b">
        <v>0</v>
      </c>
      <c r="K966" s="6" t="b">
        <v>0</v>
      </c>
      <c r="L966" s="6" t="b">
        <v>0</v>
      </c>
      <c r="M966" s="6" t="b">
        <v>0</v>
      </c>
      <c r="N966" s="6" t="b">
        <v>0</v>
      </c>
      <c r="O966" s="6" t="b">
        <v>1</v>
      </c>
      <c r="P966" s="6" t="b">
        <v>0</v>
      </c>
      <c r="Q966" s="6" t="s">
        <v>5118</v>
      </c>
    </row>
    <row r="967" spans="1:17" x14ac:dyDescent="0.2">
      <c r="A967" s="2">
        <v>1656</v>
      </c>
      <c r="B967" s="6" t="s">
        <v>5119</v>
      </c>
      <c r="C967" s="97" t="s">
        <v>5529</v>
      </c>
      <c r="D967" s="6" t="s">
        <v>5120</v>
      </c>
      <c r="E967" s="6" t="b">
        <v>0</v>
      </c>
      <c r="F967" s="6" t="b">
        <v>0</v>
      </c>
      <c r="G967" s="6" t="b">
        <v>0</v>
      </c>
      <c r="H967" s="6" t="b">
        <v>0</v>
      </c>
      <c r="I967" s="6" t="b">
        <v>0</v>
      </c>
      <c r="J967" s="6" t="b">
        <v>0</v>
      </c>
      <c r="K967" s="6" t="b">
        <v>0</v>
      </c>
      <c r="L967" s="6" t="b">
        <v>0</v>
      </c>
      <c r="M967" s="6" t="b">
        <v>0</v>
      </c>
      <c r="N967" s="6" t="b">
        <v>0</v>
      </c>
      <c r="O967" s="6" t="b">
        <v>0</v>
      </c>
      <c r="P967" s="6" t="b">
        <v>0</v>
      </c>
      <c r="Q967" s="6" t="s">
        <v>5121</v>
      </c>
    </row>
    <row r="968" spans="1:17" x14ac:dyDescent="0.2">
      <c r="A968" s="2">
        <v>1658</v>
      </c>
      <c r="B968" s="6" t="s">
        <v>5127</v>
      </c>
      <c r="C968" s="97" t="s">
        <v>5529</v>
      </c>
      <c r="D968" s="6" t="s">
        <v>5128</v>
      </c>
      <c r="E968" s="6" t="b">
        <v>0</v>
      </c>
      <c r="F968" s="6" t="b">
        <v>0</v>
      </c>
      <c r="G968" s="6" t="b">
        <v>0</v>
      </c>
      <c r="H968" s="6" t="b">
        <v>0</v>
      </c>
      <c r="I968" s="6" t="b">
        <v>0</v>
      </c>
      <c r="J968" s="6" t="b">
        <v>0</v>
      </c>
      <c r="K968" s="6" t="b">
        <v>0</v>
      </c>
      <c r="L968" s="6" t="b">
        <v>0</v>
      </c>
      <c r="M968" s="6" t="b">
        <v>0</v>
      </c>
      <c r="N968" s="6" t="b">
        <v>0</v>
      </c>
      <c r="O968" s="6" t="b">
        <v>0</v>
      </c>
      <c r="P968" s="6" t="b">
        <v>0</v>
      </c>
      <c r="Q968" s="6" t="s">
        <v>5129</v>
      </c>
    </row>
    <row r="969" spans="1:17" x14ac:dyDescent="0.2">
      <c r="A969" s="2">
        <v>1661</v>
      </c>
      <c r="B969" s="6" t="s">
        <v>5139</v>
      </c>
      <c r="C969" s="97" t="s">
        <v>5529</v>
      </c>
      <c r="D969" s="6" t="s">
        <v>5140</v>
      </c>
      <c r="E969" s="6" t="b">
        <v>0</v>
      </c>
      <c r="F969" s="6" t="b">
        <v>0</v>
      </c>
      <c r="G969" s="6" t="b">
        <v>0</v>
      </c>
      <c r="H969" s="6" t="b">
        <v>0</v>
      </c>
      <c r="I969" s="6" t="b">
        <v>0</v>
      </c>
      <c r="J969" s="6" t="b">
        <v>0</v>
      </c>
      <c r="K969" s="6" t="b">
        <v>0</v>
      </c>
      <c r="L969" s="6" t="b">
        <v>0</v>
      </c>
      <c r="M969" s="6" t="b">
        <v>0</v>
      </c>
      <c r="N969" s="6" t="b">
        <v>0</v>
      </c>
      <c r="O969" s="6" t="b">
        <v>0</v>
      </c>
      <c r="P969" s="6" t="b">
        <v>0</v>
      </c>
      <c r="Q969" s="6" t="s">
        <v>5141</v>
      </c>
    </row>
    <row r="970" spans="1:17" x14ac:dyDescent="0.2">
      <c r="A970" s="2">
        <v>1662</v>
      </c>
      <c r="B970" s="6" t="s">
        <v>5142</v>
      </c>
      <c r="C970" s="97" t="s">
        <v>5529</v>
      </c>
      <c r="D970" s="6" t="s">
        <v>5143</v>
      </c>
      <c r="E970" s="6" t="b">
        <v>0</v>
      </c>
      <c r="F970" s="6" t="b">
        <v>0</v>
      </c>
      <c r="G970" s="6" t="b">
        <v>0</v>
      </c>
      <c r="H970" s="6" t="b">
        <v>0</v>
      </c>
      <c r="I970" s="6" t="b">
        <v>0</v>
      </c>
      <c r="J970" s="6" t="b">
        <v>0</v>
      </c>
      <c r="K970" s="6" t="b">
        <v>0</v>
      </c>
      <c r="L970" s="6" t="b">
        <v>0</v>
      </c>
      <c r="M970" s="6" t="b">
        <v>0</v>
      </c>
      <c r="N970" s="6" t="b">
        <v>0</v>
      </c>
      <c r="O970" s="6" t="b">
        <v>0</v>
      </c>
      <c r="P970" s="6" t="b">
        <v>0</v>
      </c>
      <c r="Q970" s="6" t="s">
        <v>5144</v>
      </c>
    </row>
    <row r="971" spans="1:17" x14ac:dyDescent="0.2">
      <c r="A971" s="2">
        <v>1663</v>
      </c>
      <c r="B971" s="6" t="s">
        <v>5145</v>
      </c>
      <c r="C971" s="97" t="s">
        <v>5529</v>
      </c>
      <c r="D971" s="6" t="s">
        <v>5146</v>
      </c>
      <c r="E971" s="6" t="b">
        <v>1</v>
      </c>
      <c r="F971" s="6" t="b">
        <v>0</v>
      </c>
      <c r="G971" s="6" t="b">
        <v>0</v>
      </c>
      <c r="H971" s="6" t="b">
        <v>0</v>
      </c>
      <c r="I971" s="6" t="b">
        <v>0</v>
      </c>
      <c r="J971" s="6" t="b">
        <v>0</v>
      </c>
      <c r="K971" s="6" t="b">
        <v>0</v>
      </c>
      <c r="L971" s="6" t="b">
        <v>0</v>
      </c>
      <c r="M971" s="6" t="b">
        <v>0</v>
      </c>
      <c r="N971" s="6" t="b">
        <v>0</v>
      </c>
      <c r="O971" s="6" t="b">
        <v>0</v>
      </c>
      <c r="P971" s="6" t="b">
        <v>0</v>
      </c>
      <c r="Q971" s="6" t="s">
        <v>5147</v>
      </c>
    </row>
    <row r="972" spans="1:17" x14ac:dyDescent="0.2">
      <c r="A972" s="2">
        <v>1664</v>
      </c>
      <c r="B972" s="6" t="s">
        <v>5148</v>
      </c>
      <c r="C972" s="97" t="s">
        <v>5529</v>
      </c>
      <c r="D972" s="6" t="s">
        <v>5149</v>
      </c>
      <c r="E972" s="6" t="b">
        <v>0</v>
      </c>
      <c r="F972" s="6" t="b">
        <v>0</v>
      </c>
      <c r="G972" s="6" t="b">
        <v>0</v>
      </c>
      <c r="H972" s="6" t="b">
        <v>0</v>
      </c>
      <c r="I972" s="6" t="b">
        <v>0</v>
      </c>
      <c r="J972" s="6" t="b">
        <v>0</v>
      </c>
      <c r="K972" s="6" t="b">
        <v>0</v>
      </c>
      <c r="L972" s="6" t="b">
        <v>0</v>
      </c>
      <c r="M972" s="6" t="b">
        <v>0</v>
      </c>
      <c r="N972" s="6" t="b">
        <v>0</v>
      </c>
      <c r="O972" s="6" t="b">
        <v>0</v>
      </c>
      <c r="P972" s="6" t="b">
        <v>0</v>
      </c>
      <c r="Q972" s="6" t="s">
        <v>5150</v>
      </c>
    </row>
    <row r="973" spans="1:17" x14ac:dyDescent="0.2">
      <c r="A973" s="2">
        <v>1667</v>
      </c>
      <c r="B973" s="6" t="s">
        <v>5157</v>
      </c>
      <c r="C973" s="97" t="s">
        <v>5529</v>
      </c>
      <c r="D973" s="6" t="s">
        <v>5158</v>
      </c>
      <c r="E973" s="6" t="b">
        <v>0</v>
      </c>
      <c r="F973" s="6" t="b">
        <v>0</v>
      </c>
      <c r="G973" s="6" t="b">
        <v>1</v>
      </c>
      <c r="H973" s="6" t="b">
        <v>0</v>
      </c>
      <c r="I973" s="6" t="b">
        <v>0</v>
      </c>
      <c r="J973" s="6" t="b">
        <v>0</v>
      </c>
      <c r="K973" s="6" t="b">
        <v>0</v>
      </c>
      <c r="L973" s="6" t="b">
        <v>0</v>
      </c>
      <c r="M973" s="6" t="b">
        <v>0</v>
      </c>
      <c r="N973" s="6" t="b">
        <v>0</v>
      </c>
      <c r="O973" s="6" t="b">
        <v>0</v>
      </c>
      <c r="P973" s="6" t="b">
        <v>0</v>
      </c>
      <c r="Q973" s="6" t="s">
        <v>5159</v>
      </c>
    </row>
    <row r="974" spans="1:17" x14ac:dyDescent="0.2">
      <c r="A974" s="2">
        <v>1669</v>
      </c>
      <c r="B974" s="6" t="s">
        <v>5160</v>
      </c>
      <c r="C974" s="97" t="s">
        <v>5529</v>
      </c>
      <c r="D974" s="6" t="s">
        <v>5161</v>
      </c>
      <c r="E974" s="6" t="b">
        <v>0</v>
      </c>
      <c r="F974" s="6" t="b">
        <v>0</v>
      </c>
      <c r="G974" s="6" t="b">
        <v>0</v>
      </c>
      <c r="H974" s="6" t="b">
        <v>0</v>
      </c>
      <c r="I974" s="6" t="b">
        <v>0</v>
      </c>
      <c r="J974" s="6" t="b">
        <v>0</v>
      </c>
      <c r="K974" s="6" t="b">
        <v>0</v>
      </c>
      <c r="L974" s="6" t="b">
        <v>0</v>
      </c>
      <c r="M974" s="6" t="b">
        <v>0</v>
      </c>
      <c r="N974" s="6" t="b">
        <v>0</v>
      </c>
      <c r="O974" s="6" t="b">
        <v>0</v>
      </c>
      <c r="P974" s="6" t="b">
        <v>0</v>
      </c>
      <c r="Q974" s="6" t="s">
        <v>5162</v>
      </c>
    </row>
    <row r="975" spans="1:17" x14ac:dyDescent="0.2">
      <c r="A975" s="2">
        <v>1671</v>
      </c>
      <c r="B975" s="6" t="s">
        <v>5166</v>
      </c>
      <c r="C975" s="97" t="s">
        <v>5529</v>
      </c>
      <c r="D975" s="6" t="s">
        <v>5167</v>
      </c>
      <c r="E975" s="6" t="b">
        <v>0</v>
      </c>
      <c r="F975" s="6" t="b">
        <v>0</v>
      </c>
      <c r="G975" s="6" t="b">
        <v>1</v>
      </c>
      <c r="H975" s="6" t="b">
        <v>1</v>
      </c>
      <c r="I975" s="6" t="b">
        <v>1</v>
      </c>
      <c r="J975" s="6" t="b">
        <v>0</v>
      </c>
      <c r="K975" s="6" t="b">
        <v>0</v>
      </c>
      <c r="L975" s="6" t="b">
        <v>0</v>
      </c>
      <c r="M975" s="6" t="b">
        <v>0</v>
      </c>
      <c r="N975" s="6" t="b">
        <v>0</v>
      </c>
      <c r="O975" s="6" t="b">
        <v>0</v>
      </c>
      <c r="P975" s="6" t="b">
        <v>0</v>
      </c>
      <c r="Q975" s="6" t="s">
        <v>5168</v>
      </c>
    </row>
    <row r="976" spans="1:17" x14ac:dyDescent="0.2">
      <c r="A976" s="2">
        <v>1672</v>
      </c>
      <c r="B976" s="6" t="s">
        <v>5169</v>
      </c>
      <c r="C976" s="97" t="s">
        <v>5529</v>
      </c>
      <c r="D976" s="6" t="s">
        <v>5170</v>
      </c>
      <c r="E976" s="6" t="b">
        <v>0</v>
      </c>
      <c r="F976" s="6" t="b">
        <v>0</v>
      </c>
      <c r="G976" s="6" t="b">
        <v>0</v>
      </c>
      <c r="H976" s="6" t="b">
        <v>0</v>
      </c>
      <c r="I976" s="6" t="b">
        <v>0</v>
      </c>
      <c r="J976" s="6" t="b">
        <v>0</v>
      </c>
      <c r="K976" s="6" t="b">
        <v>0</v>
      </c>
      <c r="L976" s="6" t="b">
        <v>0</v>
      </c>
      <c r="M976" s="6" t="b">
        <v>0</v>
      </c>
      <c r="N976" s="6" t="b">
        <v>0</v>
      </c>
      <c r="O976" s="6" t="b">
        <v>0</v>
      </c>
      <c r="P976" s="6" t="b">
        <v>0</v>
      </c>
      <c r="Q976" s="6" t="s">
        <v>5171</v>
      </c>
    </row>
    <row r="977" spans="1:17" x14ac:dyDescent="0.2">
      <c r="A977" s="2">
        <v>1673</v>
      </c>
      <c r="B977" s="6" t="s">
        <v>5172</v>
      </c>
      <c r="C977" s="97" t="s">
        <v>5529</v>
      </c>
      <c r="D977" s="6" t="s">
        <v>5173</v>
      </c>
      <c r="E977" s="6" t="b">
        <v>0</v>
      </c>
      <c r="F977" s="6" t="b">
        <v>0</v>
      </c>
      <c r="G977" s="6" t="b">
        <v>1</v>
      </c>
      <c r="H977" s="6" t="b">
        <v>0</v>
      </c>
      <c r="I977" s="6" t="b">
        <v>0</v>
      </c>
      <c r="J977" s="6" t="b">
        <v>1</v>
      </c>
      <c r="K977" s="6" t="b">
        <v>0</v>
      </c>
      <c r="L977" s="6" t="b">
        <v>0</v>
      </c>
      <c r="M977" s="6" t="b">
        <v>0</v>
      </c>
      <c r="N977" s="6" t="b">
        <v>0</v>
      </c>
      <c r="O977" s="6" t="b">
        <v>1</v>
      </c>
      <c r="P977" s="6" t="b">
        <v>0</v>
      </c>
      <c r="Q977" s="6" t="s">
        <v>5174</v>
      </c>
    </row>
    <row r="978" spans="1:17" x14ac:dyDescent="0.2">
      <c r="A978" s="2">
        <v>1674</v>
      </c>
      <c r="B978" s="6" t="s">
        <v>5175</v>
      </c>
      <c r="C978" s="97" t="s">
        <v>5529</v>
      </c>
      <c r="D978" s="6" t="s">
        <v>5176</v>
      </c>
      <c r="E978" s="6" t="b">
        <v>0</v>
      </c>
      <c r="F978" s="6" t="b">
        <v>0</v>
      </c>
      <c r="G978" s="6" t="b">
        <v>0</v>
      </c>
      <c r="H978" s="6" t="b">
        <v>1</v>
      </c>
      <c r="I978" s="6" t="b">
        <v>0</v>
      </c>
      <c r="J978" s="6" t="b">
        <v>0</v>
      </c>
      <c r="K978" s="6" t="b">
        <v>0</v>
      </c>
      <c r="L978" s="6" t="b">
        <v>0</v>
      </c>
      <c r="M978" s="6" t="b">
        <v>0</v>
      </c>
      <c r="N978" s="6" t="b">
        <v>0</v>
      </c>
      <c r="O978" s="6" t="b">
        <v>0</v>
      </c>
      <c r="P978" s="6" t="b">
        <v>0</v>
      </c>
      <c r="Q978" s="6" t="s">
        <v>5177</v>
      </c>
    </row>
    <row r="979" spans="1:17" x14ac:dyDescent="0.2">
      <c r="A979" s="2">
        <v>1677</v>
      </c>
      <c r="B979" s="6" t="s">
        <v>5184</v>
      </c>
      <c r="C979" s="97" t="s">
        <v>5529</v>
      </c>
      <c r="D979" s="6" t="s">
        <v>5185</v>
      </c>
      <c r="E979" s="6" t="b">
        <v>0</v>
      </c>
      <c r="F979" s="6" t="b">
        <v>0</v>
      </c>
      <c r="G979" s="6" t="b">
        <v>0</v>
      </c>
      <c r="H979" s="6" t="b">
        <v>0</v>
      </c>
      <c r="I979" s="6" t="b">
        <v>0</v>
      </c>
      <c r="J979" s="6" t="b">
        <v>0</v>
      </c>
      <c r="K979" s="6" t="b">
        <v>0</v>
      </c>
      <c r="L979" s="6" t="b">
        <v>0</v>
      </c>
      <c r="M979" s="6" t="b">
        <v>0</v>
      </c>
      <c r="N979" s="6" t="b">
        <v>0</v>
      </c>
      <c r="O979" s="6" t="b">
        <v>0</v>
      </c>
      <c r="P979" s="6" t="b">
        <v>0</v>
      </c>
      <c r="Q979" s="6" t="s">
        <v>5186</v>
      </c>
    </row>
    <row r="980" spans="1:17" x14ac:dyDescent="0.2">
      <c r="A980" s="2">
        <v>1679</v>
      </c>
      <c r="B980" s="6" t="s">
        <v>5187</v>
      </c>
      <c r="C980" s="97" t="s">
        <v>5529</v>
      </c>
      <c r="D980" s="6" t="s">
        <v>5188</v>
      </c>
      <c r="E980" s="6" t="b">
        <v>1</v>
      </c>
      <c r="F980" s="6" t="b">
        <v>0</v>
      </c>
      <c r="G980" s="6" t="b">
        <v>0</v>
      </c>
      <c r="H980" s="6" t="b">
        <v>0</v>
      </c>
      <c r="I980" s="6" t="b">
        <v>0</v>
      </c>
      <c r="J980" s="6" t="b">
        <v>0</v>
      </c>
      <c r="K980" s="6" t="b">
        <v>0</v>
      </c>
      <c r="L980" s="6" t="b">
        <v>0</v>
      </c>
      <c r="M980" s="6" t="b">
        <v>0</v>
      </c>
      <c r="N980" s="6" t="b">
        <v>0</v>
      </c>
      <c r="O980" s="6" t="b">
        <v>0</v>
      </c>
      <c r="P980" s="6" t="b">
        <v>0</v>
      </c>
      <c r="Q980" s="6" t="s">
        <v>5189</v>
      </c>
    </row>
    <row r="981" spans="1:17" x14ac:dyDescent="0.2">
      <c r="A981" s="2">
        <v>1681</v>
      </c>
      <c r="B981" s="6" t="s">
        <v>5194</v>
      </c>
      <c r="C981" s="97" t="s">
        <v>5529</v>
      </c>
      <c r="D981" s="6" t="s">
        <v>5195</v>
      </c>
      <c r="E981" s="6" t="b">
        <v>0</v>
      </c>
      <c r="F981" s="6" t="b">
        <v>0</v>
      </c>
      <c r="G981" s="6" t="b">
        <v>0</v>
      </c>
      <c r="H981" s="6" t="b">
        <v>0</v>
      </c>
      <c r="I981" s="6" t="b">
        <v>0</v>
      </c>
      <c r="J981" s="6" t="b">
        <v>0</v>
      </c>
      <c r="K981" s="6" t="b">
        <v>0</v>
      </c>
      <c r="L981" s="6" t="b">
        <v>0</v>
      </c>
      <c r="M981" s="6" t="b">
        <v>0</v>
      </c>
      <c r="N981" s="6" t="b">
        <v>0</v>
      </c>
      <c r="O981" s="6" t="b">
        <v>0</v>
      </c>
      <c r="P981" s="6" t="b">
        <v>0</v>
      </c>
      <c r="Q981" s="6" t="s">
        <v>5196</v>
      </c>
    </row>
    <row r="982" spans="1:17" x14ac:dyDescent="0.2">
      <c r="A982" s="2">
        <v>1683</v>
      </c>
      <c r="B982" s="6" t="s">
        <v>5200</v>
      </c>
      <c r="C982" s="97" t="s">
        <v>5529</v>
      </c>
      <c r="D982" s="6" t="s">
        <v>5201</v>
      </c>
      <c r="E982" s="6" t="b">
        <v>0</v>
      </c>
      <c r="F982" s="6" t="b">
        <v>0</v>
      </c>
      <c r="G982" s="6" t="b">
        <v>0</v>
      </c>
      <c r="H982" s="6" t="b">
        <v>0</v>
      </c>
      <c r="I982" s="6" t="b">
        <v>0</v>
      </c>
      <c r="J982" s="6" t="b">
        <v>0</v>
      </c>
      <c r="K982" s="6" t="b">
        <v>0</v>
      </c>
      <c r="L982" s="6" t="b">
        <v>0</v>
      </c>
      <c r="M982" s="6" t="b">
        <v>0</v>
      </c>
      <c r="N982" s="6" t="b">
        <v>0</v>
      </c>
      <c r="O982" s="6" t="b">
        <v>0</v>
      </c>
      <c r="P982" s="6" t="b">
        <v>0</v>
      </c>
      <c r="Q982" s="6" t="s">
        <v>5202</v>
      </c>
    </row>
    <row r="983" spans="1:17" x14ac:dyDescent="0.2">
      <c r="A983" s="2">
        <v>1684</v>
      </c>
      <c r="B983" s="6" t="s">
        <v>5203</v>
      </c>
      <c r="C983" s="97" t="s">
        <v>5529</v>
      </c>
      <c r="D983" s="6" t="s">
        <v>5204</v>
      </c>
      <c r="E983" s="6" t="b">
        <v>0</v>
      </c>
      <c r="F983" s="6" t="b">
        <v>0</v>
      </c>
      <c r="G983" s="6" t="b">
        <v>0</v>
      </c>
      <c r="H983" s="6" t="b">
        <v>0</v>
      </c>
      <c r="I983" s="6" t="b">
        <v>0</v>
      </c>
      <c r="J983" s="6" t="b">
        <v>0</v>
      </c>
      <c r="K983" s="6" t="b">
        <v>0</v>
      </c>
      <c r="L983" s="6" t="b">
        <v>0</v>
      </c>
      <c r="M983" s="6" t="b">
        <v>0</v>
      </c>
      <c r="N983" s="6" t="b">
        <v>0</v>
      </c>
      <c r="O983" s="6" t="b">
        <v>0</v>
      </c>
      <c r="P983" s="6" t="b">
        <v>0</v>
      </c>
      <c r="Q983" s="6" t="s">
        <v>60</v>
      </c>
    </row>
    <row r="984" spans="1:17" x14ac:dyDescent="0.2">
      <c r="A984" s="2">
        <v>1685</v>
      </c>
      <c r="B984" s="6" t="s">
        <v>5205</v>
      </c>
      <c r="C984" s="97" t="s">
        <v>5529</v>
      </c>
      <c r="D984" s="6" t="s">
        <v>5206</v>
      </c>
      <c r="E984" s="6" t="b">
        <v>0</v>
      </c>
      <c r="F984" s="6" t="b">
        <v>0</v>
      </c>
      <c r="G984" s="6" t="b">
        <v>0</v>
      </c>
      <c r="H984" s="6" t="b">
        <v>0</v>
      </c>
      <c r="I984" s="6" t="b">
        <v>0</v>
      </c>
      <c r="J984" s="6" t="b">
        <v>0</v>
      </c>
      <c r="K984" s="6" t="b">
        <v>0</v>
      </c>
      <c r="L984" s="6" t="b">
        <v>0</v>
      </c>
      <c r="M984" s="6" t="b">
        <v>0</v>
      </c>
      <c r="N984" s="6" t="b">
        <v>0</v>
      </c>
      <c r="O984" s="6" t="b">
        <v>0</v>
      </c>
      <c r="P984" s="6" t="b">
        <v>0</v>
      </c>
      <c r="Q984" s="6" t="s">
        <v>5207</v>
      </c>
    </row>
    <row r="985" spans="1:17" x14ac:dyDescent="0.2">
      <c r="A985" s="2">
        <v>1686</v>
      </c>
      <c r="B985" s="6" t="s">
        <v>5208</v>
      </c>
      <c r="C985" s="97" t="s">
        <v>5529</v>
      </c>
      <c r="D985" s="6" t="s">
        <v>5209</v>
      </c>
      <c r="E985" s="6" t="b">
        <v>0</v>
      </c>
      <c r="F985" s="6" t="b">
        <v>0</v>
      </c>
      <c r="G985" s="6" t="b">
        <v>1</v>
      </c>
      <c r="H985" s="6" t="b">
        <v>0</v>
      </c>
      <c r="I985" s="6" t="b">
        <v>0</v>
      </c>
      <c r="J985" s="6" t="b">
        <v>0</v>
      </c>
      <c r="K985" s="6" t="b">
        <v>0</v>
      </c>
      <c r="L985" s="6" t="b">
        <v>0</v>
      </c>
      <c r="M985" s="6" t="b">
        <v>0</v>
      </c>
      <c r="N985" s="6" t="b">
        <v>0</v>
      </c>
      <c r="O985" s="6" t="b">
        <v>0</v>
      </c>
      <c r="P985" s="6" t="b">
        <v>0</v>
      </c>
      <c r="Q985" s="6" t="s">
        <v>5210</v>
      </c>
    </row>
    <row r="986" spans="1:17" x14ac:dyDescent="0.2">
      <c r="A986" s="2">
        <v>1688</v>
      </c>
      <c r="B986" s="6" t="s">
        <v>5211</v>
      </c>
      <c r="C986" s="97" t="s">
        <v>5529</v>
      </c>
      <c r="D986" s="6" t="s">
        <v>5212</v>
      </c>
      <c r="E986" s="6" t="b">
        <v>0</v>
      </c>
      <c r="F986" s="6" t="b">
        <v>0</v>
      </c>
      <c r="G986" s="6" t="b">
        <v>0</v>
      </c>
      <c r="H986" s="6" t="b">
        <v>0</v>
      </c>
      <c r="I986" s="6" t="b">
        <v>0</v>
      </c>
      <c r="J986" s="6" t="b">
        <v>0</v>
      </c>
      <c r="K986" s="6" t="b">
        <v>0</v>
      </c>
      <c r="L986" s="6" t="b">
        <v>0</v>
      </c>
      <c r="M986" s="6" t="b">
        <v>0</v>
      </c>
      <c r="N986" s="6" t="b">
        <v>0</v>
      </c>
      <c r="O986" s="6" t="b">
        <v>0</v>
      </c>
      <c r="P986" s="6" t="b">
        <v>0</v>
      </c>
      <c r="Q986" s="6" t="s">
        <v>5213</v>
      </c>
    </row>
    <row r="987" spans="1:17" x14ac:dyDescent="0.2">
      <c r="A987" s="2">
        <v>1689</v>
      </c>
      <c r="B987" s="6" t="s">
        <v>5216</v>
      </c>
      <c r="C987" s="97" t="s">
        <v>5529</v>
      </c>
      <c r="D987" s="6" t="s">
        <v>5217</v>
      </c>
      <c r="E987" s="6" t="b">
        <v>0</v>
      </c>
      <c r="F987" s="6" t="b">
        <v>0</v>
      </c>
      <c r="G987" s="6" t="b">
        <v>0</v>
      </c>
      <c r="H987" s="6" t="b">
        <v>0</v>
      </c>
      <c r="I987" s="6" t="b">
        <v>0</v>
      </c>
      <c r="J987" s="6" t="b">
        <v>0</v>
      </c>
      <c r="K987" s="6" t="b">
        <v>0</v>
      </c>
      <c r="L987" s="6" t="b">
        <v>0</v>
      </c>
      <c r="M987" s="6" t="b">
        <v>0</v>
      </c>
      <c r="N987" s="6" t="b">
        <v>0</v>
      </c>
      <c r="O987" s="6" t="b">
        <v>0</v>
      </c>
      <c r="P987" s="6" t="b">
        <v>0</v>
      </c>
      <c r="Q987" s="6" t="s">
        <v>5218</v>
      </c>
    </row>
    <row r="988" spans="1:17" x14ac:dyDescent="0.2">
      <c r="A988" s="2">
        <v>1691</v>
      </c>
      <c r="B988" s="6" t="s">
        <v>5222</v>
      </c>
      <c r="C988" s="97" t="s">
        <v>5529</v>
      </c>
      <c r="D988" s="6" t="s">
        <v>5223</v>
      </c>
      <c r="E988" s="6" t="b">
        <v>0</v>
      </c>
      <c r="F988" s="6" t="b">
        <v>0</v>
      </c>
      <c r="G988" s="6" t="b">
        <v>0</v>
      </c>
      <c r="H988" s="6" t="b">
        <v>0</v>
      </c>
      <c r="I988" s="6" t="b">
        <v>0</v>
      </c>
      <c r="J988" s="6" t="b">
        <v>0</v>
      </c>
      <c r="K988" s="6" t="b">
        <v>0</v>
      </c>
      <c r="L988" s="6" t="b">
        <v>0</v>
      </c>
      <c r="M988" s="6" t="b">
        <v>0</v>
      </c>
      <c r="N988" s="6" t="b">
        <v>0</v>
      </c>
      <c r="O988" s="6" t="b">
        <v>0</v>
      </c>
      <c r="P988" s="6" t="b">
        <v>0</v>
      </c>
      <c r="Q988" s="6" t="s">
        <v>5224</v>
      </c>
    </row>
    <row r="989" spans="1:17" x14ac:dyDescent="0.2">
      <c r="A989" s="2">
        <v>1694</v>
      </c>
      <c r="B989" s="6" t="s">
        <v>5230</v>
      </c>
      <c r="C989" s="97" t="s">
        <v>5529</v>
      </c>
      <c r="D989" s="6" t="s">
        <v>5231</v>
      </c>
      <c r="E989" s="6" t="b">
        <v>0</v>
      </c>
      <c r="F989" s="6" t="b">
        <v>0</v>
      </c>
      <c r="G989" s="6" t="b">
        <v>0</v>
      </c>
      <c r="H989" s="6" t="b">
        <v>0</v>
      </c>
      <c r="I989" s="6" t="b">
        <v>0</v>
      </c>
      <c r="J989" s="6" t="b">
        <v>0</v>
      </c>
      <c r="K989" s="6" t="b">
        <v>0</v>
      </c>
      <c r="L989" s="6" t="b">
        <v>0</v>
      </c>
      <c r="M989" s="6" t="b">
        <v>0</v>
      </c>
      <c r="N989" s="6" t="b">
        <v>0</v>
      </c>
      <c r="O989" s="6" t="b">
        <v>0</v>
      </c>
      <c r="P989" s="6" t="b">
        <v>0</v>
      </c>
      <c r="Q989" s="6" t="s">
        <v>5232</v>
      </c>
    </row>
    <row r="990" spans="1:17" x14ac:dyDescent="0.2">
      <c r="A990" s="2">
        <v>1695</v>
      </c>
      <c r="B990" s="6" t="s">
        <v>5235</v>
      </c>
      <c r="C990" s="97" t="s">
        <v>5529</v>
      </c>
      <c r="D990" s="6" t="s">
        <v>5236</v>
      </c>
      <c r="E990" s="6" t="b">
        <v>0</v>
      </c>
      <c r="F990" s="6" t="b">
        <v>0</v>
      </c>
      <c r="G990" s="6" t="b">
        <v>0</v>
      </c>
      <c r="H990" s="6" t="b">
        <v>0</v>
      </c>
      <c r="I990" s="6" t="b">
        <v>0</v>
      </c>
      <c r="J990" s="6" t="b">
        <v>0</v>
      </c>
      <c r="K990" s="6" t="b">
        <v>0</v>
      </c>
      <c r="L990" s="6" t="b">
        <v>0</v>
      </c>
      <c r="M990" s="6" t="b">
        <v>0</v>
      </c>
      <c r="N990" s="6" t="b">
        <v>0</v>
      </c>
      <c r="O990" s="6" t="b">
        <v>0</v>
      </c>
      <c r="P990" s="6" t="b">
        <v>0</v>
      </c>
      <c r="Q990" s="6" t="s">
        <v>5237</v>
      </c>
    </row>
    <row r="991" spans="1:17" x14ac:dyDescent="0.2">
      <c r="A991" s="2">
        <v>1696</v>
      </c>
      <c r="B991" s="6" t="s">
        <v>5238</v>
      </c>
      <c r="C991" s="97" t="s">
        <v>5529</v>
      </c>
      <c r="D991" s="6" t="s">
        <v>5239</v>
      </c>
      <c r="E991" s="6" t="b">
        <v>0</v>
      </c>
      <c r="F991" s="6" t="b">
        <v>0</v>
      </c>
      <c r="G991" s="6" t="b">
        <v>0</v>
      </c>
      <c r="H991" s="6" t="b">
        <v>0</v>
      </c>
      <c r="I991" s="6" t="b">
        <v>0</v>
      </c>
      <c r="J991" s="6" t="b">
        <v>0</v>
      </c>
      <c r="K991" s="6" t="b">
        <v>0</v>
      </c>
      <c r="L991" s="6" t="b">
        <v>1</v>
      </c>
      <c r="M991" s="6" t="b">
        <v>0</v>
      </c>
      <c r="N991" s="6" t="b">
        <v>0</v>
      </c>
      <c r="O991" s="6" t="b">
        <v>0</v>
      </c>
      <c r="P991" s="6" t="b">
        <v>0</v>
      </c>
      <c r="Q991" s="6" t="s">
        <v>5240</v>
      </c>
    </row>
    <row r="992" spans="1:17" x14ac:dyDescent="0.2">
      <c r="A992" s="2">
        <v>1698</v>
      </c>
      <c r="B992" s="6" t="s">
        <v>5247</v>
      </c>
      <c r="C992" s="97" t="s">
        <v>5529</v>
      </c>
      <c r="D992" s="6" t="s">
        <v>5248</v>
      </c>
      <c r="E992" s="6" t="b">
        <v>0</v>
      </c>
      <c r="F992" s="6" t="b">
        <v>0</v>
      </c>
      <c r="G992" s="6" t="b">
        <v>1</v>
      </c>
      <c r="H992" s="6" t="b">
        <v>0</v>
      </c>
      <c r="I992" s="6" t="b">
        <v>0</v>
      </c>
      <c r="J992" s="6" t="b">
        <v>0</v>
      </c>
      <c r="K992" s="6" t="b">
        <v>0</v>
      </c>
      <c r="L992" s="6" t="b">
        <v>0</v>
      </c>
      <c r="M992" s="6" t="b">
        <v>0</v>
      </c>
      <c r="N992" s="6" t="b">
        <v>1</v>
      </c>
      <c r="O992" s="6" t="b">
        <v>1</v>
      </c>
      <c r="P992" s="6" t="b">
        <v>0</v>
      </c>
      <c r="Q992" s="6" t="s">
        <v>5249</v>
      </c>
    </row>
    <row r="993" spans="1:17" x14ac:dyDescent="0.2">
      <c r="A993" s="2">
        <v>1699</v>
      </c>
      <c r="B993" s="6" t="s">
        <v>5250</v>
      </c>
      <c r="C993" s="97" t="s">
        <v>5529</v>
      </c>
      <c r="D993" s="6" t="s">
        <v>5251</v>
      </c>
      <c r="E993" s="6" t="b">
        <v>0</v>
      </c>
      <c r="F993" s="6" t="b">
        <v>0</v>
      </c>
      <c r="G993" s="6" t="b">
        <v>0</v>
      </c>
      <c r="H993" s="6" t="b">
        <v>0</v>
      </c>
      <c r="I993" s="6" t="b">
        <v>0</v>
      </c>
      <c r="J993" s="6" t="b">
        <v>0</v>
      </c>
      <c r="K993" s="6" t="b">
        <v>0</v>
      </c>
      <c r="L993" s="6" t="b">
        <v>0</v>
      </c>
      <c r="M993" s="6" t="b">
        <v>0</v>
      </c>
      <c r="N993" s="6" t="b">
        <v>0</v>
      </c>
      <c r="O993" s="6" t="b">
        <v>0</v>
      </c>
      <c r="P993" s="6" t="b">
        <v>0</v>
      </c>
      <c r="Q993" s="6" t="s">
        <v>5252</v>
      </c>
    </row>
    <row r="994" spans="1:17" x14ac:dyDescent="0.2">
      <c r="A994" s="2">
        <v>1</v>
      </c>
      <c r="B994" s="6" t="s">
        <v>14</v>
      </c>
      <c r="C994" s="96" t="s">
        <v>5528</v>
      </c>
      <c r="D994" s="6" t="s">
        <v>15</v>
      </c>
      <c r="E994" s="6" t="b">
        <v>0</v>
      </c>
      <c r="F994" s="6" t="b">
        <v>0</v>
      </c>
      <c r="G994" s="6" t="b">
        <v>0</v>
      </c>
      <c r="H994" s="6" t="b">
        <v>1</v>
      </c>
      <c r="I994" s="6" t="b">
        <v>0</v>
      </c>
      <c r="J994" s="6" t="b">
        <v>0</v>
      </c>
      <c r="K994" s="6" t="b">
        <v>0</v>
      </c>
      <c r="L994" s="6" t="b">
        <v>0</v>
      </c>
      <c r="M994" s="6" t="b">
        <v>0</v>
      </c>
      <c r="N994" s="6" t="b">
        <v>0</v>
      </c>
      <c r="O994" s="6" t="b">
        <v>0</v>
      </c>
      <c r="P994" s="6" t="b">
        <v>0</v>
      </c>
      <c r="Q994" s="6" t="s">
        <v>16</v>
      </c>
    </row>
    <row r="995" spans="1:17" x14ac:dyDescent="0.2">
      <c r="A995" s="2">
        <v>25</v>
      </c>
      <c r="B995" s="6" t="s">
        <v>155</v>
      </c>
      <c r="C995" s="96" t="s">
        <v>5528</v>
      </c>
      <c r="D995" s="6" t="s">
        <v>156</v>
      </c>
      <c r="E995" s="6" t="b">
        <v>0</v>
      </c>
      <c r="F995" s="6" t="b">
        <v>0</v>
      </c>
      <c r="G995" s="6" t="b">
        <v>0</v>
      </c>
      <c r="H995" s="6" t="b">
        <v>0</v>
      </c>
      <c r="I995" s="6" t="b">
        <v>0</v>
      </c>
      <c r="J995" s="6" t="b">
        <v>0</v>
      </c>
      <c r="K995" s="6" t="b">
        <v>0</v>
      </c>
      <c r="L995" s="6" t="b">
        <v>0</v>
      </c>
      <c r="M995" s="6" t="b">
        <v>0</v>
      </c>
      <c r="N995" s="6" t="b">
        <v>0</v>
      </c>
      <c r="O995" s="6" t="b">
        <v>0</v>
      </c>
      <c r="P995" s="6" t="b">
        <v>0</v>
      </c>
      <c r="Q995" s="6" t="s">
        <v>157</v>
      </c>
    </row>
    <row r="996" spans="1:17" x14ac:dyDescent="0.2">
      <c r="A996" s="2">
        <v>26</v>
      </c>
      <c r="B996" s="6" t="s">
        <v>162</v>
      </c>
      <c r="C996" s="96" t="s">
        <v>5528</v>
      </c>
      <c r="D996" s="6" t="s">
        <v>60</v>
      </c>
      <c r="E996" s="6" t="b">
        <v>0</v>
      </c>
      <c r="F996" s="6" t="b">
        <v>0</v>
      </c>
      <c r="G996" s="6" t="b">
        <v>0</v>
      </c>
      <c r="H996" s="6" t="b">
        <v>0</v>
      </c>
      <c r="I996" s="6" t="b">
        <v>0</v>
      </c>
      <c r="J996" s="6" t="b">
        <v>0</v>
      </c>
      <c r="K996" s="6" t="b">
        <v>0</v>
      </c>
      <c r="L996" s="6" t="b">
        <v>0</v>
      </c>
      <c r="M996" s="6" t="b">
        <v>0</v>
      </c>
      <c r="N996" s="6" t="b">
        <v>0</v>
      </c>
      <c r="O996" s="6" t="b">
        <v>0</v>
      </c>
      <c r="P996" s="6" t="b">
        <v>0</v>
      </c>
      <c r="Q996" s="6" t="s">
        <v>163</v>
      </c>
    </row>
    <row r="997" spans="1:17" x14ac:dyDescent="0.2">
      <c r="A997" s="2">
        <v>29</v>
      </c>
      <c r="B997" s="6" t="s">
        <v>173</v>
      </c>
      <c r="C997" s="96" t="s">
        <v>5528</v>
      </c>
      <c r="D997" s="6" t="s">
        <v>174</v>
      </c>
      <c r="E997" s="6" t="b">
        <v>0</v>
      </c>
      <c r="F997" s="6" t="b">
        <v>1</v>
      </c>
      <c r="G997" s="6" t="b">
        <v>0</v>
      </c>
      <c r="H997" s="6" t="b">
        <v>1</v>
      </c>
      <c r="I997" s="6" t="b">
        <v>0</v>
      </c>
      <c r="J997" s="6" t="b">
        <v>0</v>
      </c>
      <c r="K997" s="6" t="b">
        <v>0</v>
      </c>
      <c r="L997" s="6" t="b">
        <v>0</v>
      </c>
      <c r="M997" s="6" t="b">
        <v>0</v>
      </c>
      <c r="N997" s="6" t="b">
        <v>0</v>
      </c>
      <c r="O997" s="6" t="b">
        <v>0</v>
      </c>
      <c r="P997" s="6" t="b">
        <v>0</v>
      </c>
      <c r="Q997" s="6" t="s">
        <v>175</v>
      </c>
    </row>
    <row r="998" spans="1:17" x14ac:dyDescent="0.2">
      <c r="A998" s="2">
        <v>33</v>
      </c>
      <c r="B998" s="6" t="s">
        <v>193</v>
      </c>
      <c r="C998" s="96" t="s">
        <v>5528</v>
      </c>
      <c r="D998" s="6" t="s">
        <v>194</v>
      </c>
      <c r="E998" s="6" t="b">
        <v>0</v>
      </c>
      <c r="F998" s="6" t="b">
        <v>0</v>
      </c>
      <c r="G998" s="6" t="b">
        <v>0</v>
      </c>
      <c r="H998" s="6" t="b">
        <v>0</v>
      </c>
      <c r="I998" s="6" t="b">
        <v>0</v>
      </c>
      <c r="J998" s="6" t="b">
        <v>0</v>
      </c>
      <c r="K998" s="6" t="b">
        <v>0</v>
      </c>
      <c r="L998" s="6" t="b">
        <v>0</v>
      </c>
      <c r="M998" s="6" t="b">
        <v>0</v>
      </c>
      <c r="N998" s="6" t="b">
        <v>0</v>
      </c>
      <c r="O998" s="6" t="b">
        <v>0</v>
      </c>
      <c r="P998" s="6" t="b">
        <v>0</v>
      </c>
      <c r="Q998" s="6" t="s">
        <v>195</v>
      </c>
    </row>
    <row r="999" spans="1:17" x14ac:dyDescent="0.2">
      <c r="A999" s="2">
        <v>38</v>
      </c>
      <c r="B999" s="6" t="s">
        <v>217</v>
      </c>
      <c r="C999" s="96" t="s">
        <v>5528</v>
      </c>
      <c r="D999" s="6" t="s">
        <v>218</v>
      </c>
      <c r="E999" s="6" t="b">
        <v>0</v>
      </c>
      <c r="F999" s="6" t="b">
        <v>0</v>
      </c>
      <c r="G999" s="6" t="b">
        <v>0</v>
      </c>
      <c r="H999" s="6" t="b">
        <v>0</v>
      </c>
      <c r="I999" s="6" t="b">
        <v>0</v>
      </c>
      <c r="J999" s="6" t="b">
        <v>0</v>
      </c>
      <c r="K999" s="6" t="b">
        <v>0</v>
      </c>
      <c r="L999" s="6" t="b">
        <v>0</v>
      </c>
      <c r="M999" s="6" t="b">
        <v>0</v>
      </c>
      <c r="N999" s="6" t="b">
        <v>0</v>
      </c>
      <c r="O999" s="6" t="b">
        <v>0</v>
      </c>
      <c r="P999" s="6" t="b">
        <v>0</v>
      </c>
      <c r="Q999" s="6" t="s">
        <v>219</v>
      </c>
    </row>
    <row r="1000" spans="1:17" x14ac:dyDescent="0.2">
      <c r="A1000" s="2">
        <v>46</v>
      </c>
      <c r="B1000" s="6" t="s">
        <v>251</v>
      </c>
      <c r="C1000" s="96" t="s">
        <v>5528</v>
      </c>
      <c r="D1000" s="6" t="s">
        <v>252</v>
      </c>
      <c r="E1000" s="6" t="b">
        <v>0</v>
      </c>
      <c r="F1000" s="6" t="b">
        <v>0</v>
      </c>
      <c r="G1000" s="6" t="b">
        <v>0</v>
      </c>
      <c r="H1000" s="6" t="b">
        <v>0</v>
      </c>
      <c r="I1000" s="6" t="b">
        <v>0</v>
      </c>
      <c r="J1000" s="6" t="b">
        <v>0</v>
      </c>
      <c r="K1000" s="6" t="b">
        <v>0</v>
      </c>
      <c r="L1000" s="6" t="b">
        <v>0</v>
      </c>
      <c r="M1000" s="6" t="b">
        <v>0</v>
      </c>
      <c r="N1000" s="6" t="b">
        <v>1</v>
      </c>
      <c r="O1000" s="6" t="b">
        <v>0</v>
      </c>
      <c r="P1000" s="6" t="b">
        <v>0</v>
      </c>
      <c r="Q1000" s="6" t="s">
        <v>253</v>
      </c>
    </row>
    <row r="1001" spans="1:17" x14ac:dyDescent="0.2">
      <c r="A1001" s="2">
        <v>55</v>
      </c>
      <c r="B1001" s="6" t="s">
        <v>289</v>
      </c>
      <c r="C1001" s="96" t="s">
        <v>5528</v>
      </c>
      <c r="D1001" s="6" t="s">
        <v>290</v>
      </c>
      <c r="E1001" s="6" t="b">
        <v>1</v>
      </c>
      <c r="F1001" s="6" t="b">
        <v>0</v>
      </c>
      <c r="G1001" s="6" t="b">
        <v>0</v>
      </c>
      <c r="H1001" s="6" t="b">
        <v>0</v>
      </c>
      <c r="I1001" s="6" t="b">
        <v>0</v>
      </c>
      <c r="J1001" s="6" t="b">
        <v>0</v>
      </c>
      <c r="K1001" s="6" t="b">
        <v>0</v>
      </c>
      <c r="L1001" s="6" t="b">
        <v>0</v>
      </c>
      <c r="M1001" s="6" t="b">
        <v>0</v>
      </c>
      <c r="N1001" s="6" t="b">
        <v>0</v>
      </c>
      <c r="O1001" s="6" t="b">
        <v>0</v>
      </c>
      <c r="P1001" s="6" t="b">
        <v>0</v>
      </c>
      <c r="Q1001" s="6" t="s">
        <v>291</v>
      </c>
    </row>
    <row r="1002" spans="1:17" x14ac:dyDescent="0.2">
      <c r="A1002" s="2">
        <v>56</v>
      </c>
      <c r="B1002" s="6" t="s">
        <v>294</v>
      </c>
      <c r="C1002" s="96" t="s">
        <v>5528</v>
      </c>
      <c r="D1002" s="6" t="s">
        <v>295</v>
      </c>
      <c r="E1002" s="6" t="b">
        <v>0</v>
      </c>
      <c r="F1002" s="6" t="b">
        <v>0</v>
      </c>
      <c r="G1002" s="6" t="b">
        <v>0</v>
      </c>
      <c r="H1002" s="6" t="b">
        <v>0</v>
      </c>
      <c r="I1002" s="6" t="b">
        <v>0</v>
      </c>
      <c r="J1002" s="6" t="b">
        <v>0</v>
      </c>
      <c r="K1002" s="6" t="b">
        <v>0</v>
      </c>
      <c r="L1002" s="6" t="b">
        <v>0</v>
      </c>
      <c r="M1002" s="6" t="b">
        <v>0</v>
      </c>
      <c r="N1002" s="6" t="b">
        <v>0</v>
      </c>
      <c r="O1002" s="6" t="b">
        <v>0</v>
      </c>
      <c r="P1002" s="6" t="b">
        <v>0</v>
      </c>
      <c r="Q1002" s="6" t="s">
        <v>296</v>
      </c>
    </row>
    <row r="1003" spans="1:17" x14ac:dyDescent="0.2">
      <c r="A1003" s="2">
        <v>62</v>
      </c>
      <c r="B1003" s="6" t="s">
        <v>317</v>
      </c>
      <c r="C1003" s="96" t="s">
        <v>5528</v>
      </c>
      <c r="D1003" s="6" t="s">
        <v>318</v>
      </c>
      <c r="E1003" s="6" t="b">
        <v>0</v>
      </c>
      <c r="F1003" s="6" t="b">
        <v>0</v>
      </c>
      <c r="G1003" s="6" t="b">
        <v>0</v>
      </c>
      <c r="H1003" s="6" t="b">
        <v>0</v>
      </c>
      <c r="I1003" s="6" t="b">
        <v>0</v>
      </c>
      <c r="J1003" s="6" t="b">
        <v>0</v>
      </c>
      <c r="K1003" s="6" t="b">
        <v>0</v>
      </c>
      <c r="L1003" s="6" t="b">
        <v>1</v>
      </c>
      <c r="M1003" s="6" t="b">
        <v>0</v>
      </c>
      <c r="N1003" s="6" t="b">
        <v>1</v>
      </c>
      <c r="O1003" s="6" t="b">
        <v>0</v>
      </c>
      <c r="P1003" s="6" t="b">
        <v>0</v>
      </c>
      <c r="Q1003" s="6" t="s">
        <v>319</v>
      </c>
    </row>
    <row r="1004" spans="1:17" x14ac:dyDescent="0.2">
      <c r="A1004" s="2">
        <v>73</v>
      </c>
      <c r="B1004" s="6" t="s">
        <v>354</v>
      </c>
      <c r="C1004" s="96" t="s">
        <v>5528</v>
      </c>
      <c r="D1004" s="6" t="s">
        <v>355</v>
      </c>
      <c r="E1004" s="6" t="b">
        <v>0</v>
      </c>
      <c r="F1004" s="6" t="b">
        <v>0</v>
      </c>
      <c r="G1004" s="6" t="b">
        <v>0</v>
      </c>
      <c r="H1004" s="6" t="b">
        <v>0</v>
      </c>
      <c r="I1004" s="6" t="b">
        <v>0</v>
      </c>
      <c r="J1004" s="6" t="b">
        <v>0</v>
      </c>
      <c r="K1004" s="6" t="b">
        <v>0</v>
      </c>
      <c r="L1004" s="6" t="b">
        <v>0</v>
      </c>
      <c r="M1004" s="6" t="b">
        <v>0</v>
      </c>
      <c r="N1004" s="6" t="b">
        <v>0</v>
      </c>
      <c r="O1004" s="6" t="b">
        <v>0</v>
      </c>
      <c r="P1004" s="6" t="b">
        <v>0</v>
      </c>
      <c r="Q1004" s="6" t="s">
        <v>356</v>
      </c>
    </row>
    <row r="1005" spans="1:17" x14ac:dyDescent="0.2">
      <c r="A1005" s="2">
        <v>80</v>
      </c>
      <c r="B1005" s="6" t="s">
        <v>379</v>
      </c>
      <c r="C1005" s="96" t="s">
        <v>5528</v>
      </c>
      <c r="D1005" s="6" t="s">
        <v>380</v>
      </c>
      <c r="E1005" s="6" t="b">
        <v>0</v>
      </c>
      <c r="F1005" s="6" t="b">
        <v>0</v>
      </c>
      <c r="G1005" s="6" t="b">
        <v>0</v>
      </c>
      <c r="H1005" s="6" t="b">
        <v>0</v>
      </c>
      <c r="I1005" s="6" t="b">
        <v>0</v>
      </c>
      <c r="J1005" s="6" t="b">
        <v>0</v>
      </c>
      <c r="K1005" s="6" t="b">
        <v>0</v>
      </c>
      <c r="L1005" s="6" t="b">
        <v>0</v>
      </c>
      <c r="M1005" s="6" t="b">
        <v>0</v>
      </c>
      <c r="N1005" s="6" t="b">
        <v>0</v>
      </c>
      <c r="O1005" s="6" t="b">
        <v>1</v>
      </c>
      <c r="P1005" s="6" t="b">
        <v>0</v>
      </c>
      <c r="Q1005" s="6" t="s">
        <v>381</v>
      </c>
    </row>
    <row r="1006" spans="1:17" x14ac:dyDescent="0.2">
      <c r="A1006" s="2">
        <v>87</v>
      </c>
      <c r="B1006" s="6" t="s">
        <v>409</v>
      </c>
      <c r="C1006" s="96" t="s">
        <v>5528</v>
      </c>
      <c r="D1006" s="6" t="s">
        <v>410</v>
      </c>
      <c r="E1006" s="6" t="b">
        <v>0</v>
      </c>
      <c r="F1006" s="6" t="b">
        <v>0</v>
      </c>
      <c r="G1006" s="6" t="b">
        <v>1</v>
      </c>
      <c r="H1006" s="6" t="b">
        <v>0</v>
      </c>
      <c r="I1006" s="6" t="b">
        <v>0</v>
      </c>
      <c r="J1006" s="6" t="b">
        <v>0</v>
      </c>
      <c r="K1006" s="6" t="b">
        <v>0</v>
      </c>
      <c r="L1006" s="6" t="b">
        <v>0</v>
      </c>
      <c r="M1006" s="6" t="b">
        <v>0</v>
      </c>
      <c r="N1006" s="6" t="b">
        <v>1</v>
      </c>
      <c r="O1006" s="6" t="b">
        <v>0</v>
      </c>
      <c r="P1006" s="6" t="b">
        <v>0</v>
      </c>
      <c r="Q1006" s="6" t="s">
        <v>411</v>
      </c>
    </row>
    <row r="1007" spans="1:17" x14ac:dyDescent="0.2">
      <c r="A1007" s="2">
        <v>93</v>
      </c>
      <c r="B1007" s="6" t="s">
        <v>432</v>
      </c>
      <c r="C1007" s="96" t="s">
        <v>5528</v>
      </c>
      <c r="D1007" s="6" t="s">
        <v>433</v>
      </c>
      <c r="E1007" s="6" t="b">
        <v>0</v>
      </c>
      <c r="F1007" s="6" t="b">
        <v>0</v>
      </c>
      <c r="G1007" s="6" t="b">
        <v>0</v>
      </c>
      <c r="H1007" s="6" t="b">
        <v>0</v>
      </c>
      <c r="I1007" s="6" t="b">
        <v>0</v>
      </c>
      <c r="J1007" s="6" t="b">
        <v>0</v>
      </c>
      <c r="K1007" s="6" t="b">
        <v>0</v>
      </c>
      <c r="L1007" s="6" t="b">
        <v>0</v>
      </c>
      <c r="M1007" s="6" t="b">
        <v>0</v>
      </c>
      <c r="N1007" s="6" t="b">
        <v>0</v>
      </c>
      <c r="O1007" s="6" t="b">
        <v>0</v>
      </c>
      <c r="P1007" s="6" t="b">
        <v>0</v>
      </c>
      <c r="Q1007" s="6" t="s">
        <v>434</v>
      </c>
    </row>
    <row r="1008" spans="1:17" x14ac:dyDescent="0.2">
      <c r="A1008" s="2">
        <v>97</v>
      </c>
      <c r="B1008" s="6" t="s">
        <v>444</v>
      </c>
      <c r="C1008" s="96" t="s">
        <v>5528</v>
      </c>
      <c r="D1008" s="6" t="s">
        <v>445</v>
      </c>
      <c r="E1008" s="6" t="b">
        <v>0</v>
      </c>
      <c r="F1008" s="6" t="b">
        <v>0</v>
      </c>
      <c r="G1008" s="6" t="b">
        <v>0</v>
      </c>
      <c r="H1008" s="6" t="b">
        <v>0</v>
      </c>
      <c r="I1008" s="6" t="b">
        <v>0</v>
      </c>
      <c r="J1008" s="6" t="b">
        <v>0</v>
      </c>
      <c r="K1008" s="6" t="b">
        <v>0</v>
      </c>
      <c r="L1008" s="6" t="b">
        <v>0</v>
      </c>
      <c r="M1008" s="6" t="b">
        <v>0</v>
      </c>
      <c r="N1008" s="6" t="b">
        <v>0</v>
      </c>
      <c r="O1008" s="6" t="b">
        <v>0</v>
      </c>
      <c r="P1008" s="6" t="b">
        <v>0</v>
      </c>
      <c r="Q1008" s="6" t="s">
        <v>446</v>
      </c>
    </row>
    <row r="1009" spans="1:17" x14ac:dyDescent="0.2">
      <c r="A1009" s="2">
        <v>98</v>
      </c>
      <c r="B1009" s="6" t="s">
        <v>450</v>
      </c>
      <c r="C1009" s="96" t="s">
        <v>5528</v>
      </c>
      <c r="D1009" s="6" t="s">
        <v>451</v>
      </c>
      <c r="E1009" s="6" t="b">
        <v>0</v>
      </c>
      <c r="F1009" s="6" t="b">
        <v>0</v>
      </c>
      <c r="G1009" s="6" t="b">
        <v>0</v>
      </c>
      <c r="H1009" s="6" t="b">
        <v>0</v>
      </c>
      <c r="I1009" s="6" t="b">
        <v>0</v>
      </c>
      <c r="J1009" s="6" t="b">
        <v>1</v>
      </c>
      <c r="K1009" s="6" t="b">
        <v>0</v>
      </c>
      <c r="L1009" s="6" t="b">
        <v>0</v>
      </c>
      <c r="M1009" s="6" t="b">
        <v>0</v>
      </c>
      <c r="N1009" s="6" t="b">
        <v>0</v>
      </c>
      <c r="O1009" s="6" t="b">
        <v>0</v>
      </c>
      <c r="P1009" s="6" t="b">
        <v>0</v>
      </c>
      <c r="Q1009" s="6" t="s">
        <v>452</v>
      </c>
    </row>
    <row r="1010" spans="1:17" x14ac:dyDescent="0.2">
      <c r="A1010" s="2">
        <v>99</v>
      </c>
      <c r="B1010" s="6" t="s">
        <v>456</v>
      </c>
      <c r="C1010" s="96" t="s">
        <v>5528</v>
      </c>
      <c r="D1010" s="6" t="s">
        <v>457</v>
      </c>
      <c r="E1010" s="6" t="b">
        <v>0</v>
      </c>
      <c r="F1010" s="6" t="b">
        <v>0</v>
      </c>
      <c r="G1010" s="6" t="b">
        <v>0</v>
      </c>
      <c r="H1010" s="6" t="b">
        <v>0</v>
      </c>
      <c r="I1010" s="6" t="b">
        <v>0</v>
      </c>
      <c r="J1010" s="6" t="b">
        <v>0</v>
      </c>
      <c r="K1010" s="6" t="b">
        <v>0</v>
      </c>
      <c r="L1010" s="6" t="b">
        <v>0</v>
      </c>
      <c r="M1010" s="6" t="b">
        <v>0</v>
      </c>
      <c r="N1010" s="6" t="b">
        <v>0</v>
      </c>
      <c r="O1010" s="6" t="b">
        <v>0</v>
      </c>
      <c r="P1010" s="6" t="b">
        <v>0</v>
      </c>
      <c r="Q1010" s="6" t="s">
        <v>458</v>
      </c>
    </row>
    <row r="1011" spans="1:17" x14ac:dyDescent="0.2">
      <c r="A1011" s="2">
        <v>100</v>
      </c>
      <c r="B1011" s="6" t="s">
        <v>459</v>
      </c>
      <c r="C1011" s="96" t="s">
        <v>5528</v>
      </c>
      <c r="D1011" s="6" t="s">
        <v>460</v>
      </c>
      <c r="E1011" s="6" t="b">
        <v>1</v>
      </c>
      <c r="F1011" s="6" t="b">
        <v>0</v>
      </c>
      <c r="G1011" s="6" t="b">
        <v>0</v>
      </c>
      <c r="H1011" s="6" t="b">
        <v>0</v>
      </c>
      <c r="I1011" s="6" t="b">
        <v>0</v>
      </c>
      <c r="J1011" s="6" t="b">
        <v>0</v>
      </c>
      <c r="K1011" s="6" t="b">
        <v>0</v>
      </c>
      <c r="L1011" s="6" t="b">
        <v>0</v>
      </c>
      <c r="M1011" s="6" t="b">
        <v>0</v>
      </c>
      <c r="N1011" s="6" t="b">
        <v>0</v>
      </c>
      <c r="O1011" s="6" t="b">
        <v>0</v>
      </c>
      <c r="P1011" s="6" t="b">
        <v>0</v>
      </c>
      <c r="Q1011" s="6" t="s">
        <v>461</v>
      </c>
    </row>
    <row r="1012" spans="1:17" x14ac:dyDescent="0.2">
      <c r="A1012" s="2">
        <v>112</v>
      </c>
      <c r="B1012" s="6" t="s">
        <v>502</v>
      </c>
      <c r="C1012" s="96" t="s">
        <v>5528</v>
      </c>
      <c r="D1012" s="6" t="s">
        <v>503</v>
      </c>
      <c r="E1012" s="6" t="b">
        <v>0</v>
      </c>
      <c r="F1012" s="6" t="b">
        <v>0</v>
      </c>
      <c r="G1012" s="6" t="b">
        <v>0</v>
      </c>
      <c r="H1012" s="6" t="b">
        <v>0</v>
      </c>
      <c r="I1012" s="6" t="b">
        <v>0</v>
      </c>
      <c r="J1012" s="6" t="b">
        <v>0</v>
      </c>
      <c r="K1012" s="6" t="b">
        <v>0</v>
      </c>
      <c r="L1012" s="6" t="b">
        <v>0</v>
      </c>
      <c r="M1012" s="6" t="b">
        <v>0</v>
      </c>
      <c r="N1012" s="6" t="b">
        <v>0</v>
      </c>
      <c r="O1012" s="6" t="b">
        <v>0</v>
      </c>
      <c r="P1012" s="6" t="b">
        <v>0</v>
      </c>
      <c r="Q1012" s="6" t="s">
        <v>60</v>
      </c>
    </row>
    <row r="1013" spans="1:17" x14ac:dyDescent="0.2">
      <c r="A1013" s="2">
        <v>132</v>
      </c>
      <c r="B1013" s="6" t="s">
        <v>570</v>
      </c>
      <c r="C1013" s="96" t="s">
        <v>5528</v>
      </c>
      <c r="D1013" s="6" t="s">
        <v>571</v>
      </c>
      <c r="E1013" s="6" t="b">
        <v>0</v>
      </c>
      <c r="F1013" s="6" t="b">
        <v>0</v>
      </c>
      <c r="G1013" s="6" t="b">
        <v>0</v>
      </c>
      <c r="H1013" s="6" t="b">
        <v>0</v>
      </c>
      <c r="I1013" s="6" t="b">
        <v>0</v>
      </c>
      <c r="J1013" s="6" t="b">
        <v>0</v>
      </c>
      <c r="K1013" s="6" t="b">
        <v>0</v>
      </c>
      <c r="L1013" s="6" t="b">
        <v>0</v>
      </c>
      <c r="M1013" s="6" t="b">
        <v>0</v>
      </c>
      <c r="N1013" s="6" t="b">
        <v>0</v>
      </c>
      <c r="O1013" s="6" t="b">
        <v>0</v>
      </c>
      <c r="P1013" s="6" t="b">
        <v>0</v>
      </c>
      <c r="Q1013" s="6" t="s">
        <v>572</v>
      </c>
    </row>
    <row r="1014" spans="1:17" x14ac:dyDescent="0.2">
      <c r="A1014" s="2">
        <v>142</v>
      </c>
      <c r="B1014" s="6" t="s">
        <v>601</v>
      </c>
      <c r="C1014" s="96" t="s">
        <v>5528</v>
      </c>
      <c r="D1014" s="6" t="s">
        <v>602</v>
      </c>
      <c r="E1014" s="6" t="b">
        <v>0</v>
      </c>
      <c r="F1014" s="6" t="b">
        <v>0</v>
      </c>
      <c r="G1014" s="6" t="b">
        <v>0</v>
      </c>
      <c r="H1014" s="6" t="b">
        <v>0</v>
      </c>
      <c r="I1014" s="6" t="b">
        <v>0</v>
      </c>
      <c r="J1014" s="6" t="b">
        <v>0</v>
      </c>
      <c r="K1014" s="6" t="b">
        <v>0</v>
      </c>
      <c r="L1014" s="6" t="b">
        <v>0</v>
      </c>
      <c r="M1014" s="6" t="b">
        <v>0</v>
      </c>
      <c r="N1014" s="6" t="b">
        <v>0</v>
      </c>
      <c r="O1014" s="6" t="b">
        <v>0</v>
      </c>
      <c r="P1014" s="6" t="b">
        <v>0</v>
      </c>
      <c r="Q1014" s="6" t="s">
        <v>603</v>
      </c>
    </row>
    <row r="1015" spans="1:17" x14ac:dyDescent="0.2">
      <c r="A1015" s="2">
        <v>151</v>
      </c>
      <c r="B1015" s="6" t="s">
        <v>631</v>
      </c>
      <c r="C1015" s="96" t="s">
        <v>5528</v>
      </c>
      <c r="D1015" s="6" t="s">
        <v>632</v>
      </c>
      <c r="E1015" s="6" t="b">
        <v>0</v>
      </c>
      <c r="F1015" s="6" t="b">
        <v>0</v>
      </c>
      <c r="G1015" s="6" t="b">
        <v>0</v>
      </c>
      <c r="H1015" s="6" t="b">
        <v>0</v>
      </c>
      <c r="I1015" s="6" t="b">
        <v>0</v>
      </c>
      <c r="J1015" s="6" t="b">
        <v>0</v>
      </c>
      <c r="K1015" s="6" t="b">
        <v>0</v>
      </c>
      <c r="L1015" s="6" t="b">
        <v>0</v>
      </c>
      <c r="M1015" s="6" t="b">
        <v>0</v>
      </c>
      <c r="N1015" s="6" t="b">
        <v>0</v>
      </c>
      <c r="O1015" s="6" t="b">
        <v>0</v>
      </c>
      <c r="P1015" s="6" t="b">
        <v>0</v>
      </c>
      <c r="Q1015" s="6" t="s">
        <v>633</v>
      </c>
    </row>
    <row r="1016" spans="1:17" x14ac:dyDescent="0.2">
      <c r="A1016" s="2">
        <v>152</v>
      </c>
      <c r="B1016" s="6" t="s">
        <v>634</v>
      </c>
      <c r="C1016" s="96" t="s">
        <v>5528</v>
      </c>
      <c r="D1016" s="6" t="s">
        <v>635</v>
      </c>
      <c r="E1016" s="6" t="b">
        <v>0</v>
      </c>
      <c r="F1016" s="6" t="b">
        <v>0</v>
      </c>
      <c r="G1016" s="6" t="b">
        <v>0</v>
      </c>
      <c r="H1016" s="6" t="b">
        <v>0</v>
      </c>
      <c r="I1016" s="6" t="b">
        <v>0</v>
      </c>
      <c r="J1016" s="6" t="b">
        <v>0</v>
      </c>
      <c r="K1016" s="6" t="b">
        <v>0</v>
      </c>
      <c r="L1016" s="6" t="b">
        <v>0</v>
      </c>
      <c r="M1016" s="6" t="b">
        <v>0</v>
      </c>
      <c r="N1016" s="6" t="b">
        <v>0</v>
      </c>
      <c r="O1016" s="6" t="b">
        <v>0</v>
      </c>
      <c r="P1016" s="6" t="b">
        <v>0</v>
      </c>
      <c r="Q1016" s="6" t="s">
        <v>636</v>
      </c>
    </row>
    <row r="1017" spans="1:17" x14ac:dyDescent="0.2">
      <c r="A1017" s="2">
        <v>155</v>
      </c>
      <c r="B1017" s="6" t="s">
        <v>648</v>
      </c>
      <c r="C1017" s="96" t="s">
        <v>5528</v>
      </c>
      <c r="D1017" s="6" t="s">
        <v>649</v>
      </c>
      <c r="E1017" s="6" t="b">
        <v>0</v>
      </c>
      <c r="F1017" s="6" t="b">
        <v>0</v>
      </c>
      <c r="G1017" s="6" t="b">
        <v>0</v>
      </c>
      <c r="H1017" s="6" t="b">
        <v>0</v>
      </c>
      <c r="I1017" s="6" t="b">
        <v>0</v>
      </c>
      <c r="J1017" s="6" t="b">
        <v>0</v>
      </c>
      <c r="K1017" s="6" t="b">
        <v>0</v>
      </c>
      <c r="L1017" s="6" t="b">
        <v>0</v>
      </c>
      <c r="M1017" s="6" t="b">
        <v>0</v>
      </c>
      <c r="N1017" s="6" t="b">
        <v>0</v>
      </c>
      <c r="O1017" s="6" t="b">
        <v>0</v>
      </c>
      <c r="P1017" s="6" t="b">
        <v>0</v>
      </c>
      <c r="Q1017" s="6" t="s">
        <v>650</v>
      </c>
    </row>
    <row r="1018" spans="1:17" x14ac:dyDescent="0.2">
      <c r="A1018" s="2">
        <v>163</v>
      </c>
      <c r="B1018" s="6" t="s">
        <v>679</v>
      </c>
      <c r="C1018" s="96" t="s">
        <v>5528</v>
      </c>
      <c r="D1018" s="6" t="s">
        <v>680</v>
      </c>
      <c r="E1018" s="6" t="b">
        <v>0</v>
      </c>
      <c r="F1018" s="6" t="b">
        <v>0</v>
      </c>
      <c r="G1018" s="6" t="b">
        <v>0</v>
      </c>
      <c r="H1018" s="6" t="b">
        <v>0</v>
      </c>
      <c r="I1018" s="6" t="b">
        <v>1</v>
      </c>
      <c r="J1018" s="6" t="b">
        <v>0</v>
      </c>
      <c r="K1018" s="6" t="b">
        <v>0</v>
      </c>
      <c r="L1018" s="6" t="b">
        <v>1</v>
      </c>
      <c r="M1018" s="6" t="b">
        <v>0</v>
      </c>
      <c r="N1018" s="6" t="b">
        <v>0</v>
      </c>
      <c r="O1018" s="6" t="b">
        <v>0</v>
      </c>
      <c r="P1018" s="6" t="b">
        <v>0</v>
      </c>
      <c r="Q1018" s="6" t="s">
        <v>681</v>
      </c>
    </row>
    <row r="1019" spans="1:17" x14ac:dyDescent="0.2">
      <c r="A1019" s="2">
        <v>166</v>
      </c>
      <c r="B1019" s="6" t="s">
        <v>688</v>
      </c>
      <c r="C1019" s="96" t="s">
        <v>5528</v>
      </c>
      <c r="D1019" s="6" t="s">
        <v>689</v>
      </c>
      <c r="E1019" s="6" t="b">
        <v>0</v>
      </c>
      <c r="F1019" s="6" t="b">
        <v>0</v>
      </c>
      <c r="G1019" s="6" t="b">
        <v>0</v>
      </c>
      <c r="H1019" s="6" t="b">
        <v>0</v>
      </c>
      <c r="I1019" s="6" t="b">
        <v>0</v>
      </c>
      <c r="J1019" s="6" t="b">
        <v>0</v>
      </c>
      <c r="K1019" s="6" t="b">
        <v>0</v>
      </c>
      <c r="L1019" s="6" t="b">
        <v>0</v>
      </c>
      <c r="M1019" s="6" t="b">
        <v>0</v>
      </c>
      <c r="N1019" s="6" t="b">
        <v>0</v>
      </c>
      <c r="O1019" s="6" t="b">
        <v>0</v>
      </c>
      <c r="P1019" s="6" t="b">
        <v>0</v>
      </c>
      <c r="Q1019" s="6" t="s">
        <v>690</v>
      </c>
    </row>
    <row r="1020" spans="1:17" x14ac:dyDescent="0.2">
      <c r="A1020" s="2">
        <v>169</v>
      </c>
      <c r="B1020" s="6" t="s">
        <v>697</v>
      </c>
      <c r="C1020" s="96" t="s">
        <v>5528</v>
      </c>
      <c r="D1020" s="6" t="s">
        <v>698</v>
      </c>
      <c r="E1020" s="6" t="b">
        <v>0</v>
      </c>
      <c r="F1020" s="6" t="b">
        <v>0</v>
      </c>
      <c r="G1020" s="6" t="b">
        <v>1</v>
      </c>
      <c r="H1020" s="6" t="b">
        <v>0</v>
      </c>
      <c r="I1020" s="6" t="b">
        <v>0</v>
      </c>
      <c r="J1020" s="6" t="b">
        <v>0</v>
      </c>
      <c r="K1020" s="6" t="b">
        <v>0</v>
      </c>
      <c r="L1020" s="6" t="b">
        <v>0</v>
      </c>
      <c r="M1020" s="6" t="b">
        <v>0</v>
      </c>
      <c r="N1020" s="6" t="b">
        <v>0</v>
      </c>
      <c r="O1020" s="6" t="b">
        <v>0</v>
      </c>
      <c r="P1020" s="6" t="b">
        <v>0</v>
      </c>
      <c r="Q1020" s="6" t="s">
        <v>699</v>
      </c>
    </row>
    <row r="1021" spans="1:17" x14ac:dyDescent="0.2">
      <c r="A1021" s="2">
        <v>170</v>
      </c>
      <c r="B1021" s="6" t="s">
        <v>703</v>
      </c>
      <c r="C1021" s="96" t="s">
        <v>5528</v>
      </c>
      <c r="D1021" s="6" t="s">
        <v>704</v>
      </c>
      <c r="E1021" s="6" t="b">
        <v>0</v>
      </c>
      <c r="F1021" s="6" t="b">
        <v>0</v>
      </c>
      <c r="G1021" s="6" t="b">
        <v>0</v>
      </c>
      <c r="H1021" s="6" t="b">
        <v>0</v>
      </c>
      <c r="I1021" s="6" t="b">
        <v>0</v>
      </c>
      <c r="J1021" s="6" t="b">
        <v>0</v>
      </c>
      <c r="K1021" s="6" t="b">
        <v>0</v>
      </c>
      <c r="L1021" s="6" t="b">
        <v>0</v>
      </c>
      <c r="M1021" s="6" t="b">
        <v>0</v>
      </c>
      <c r="N1021" s="6" t="b">
        <v>0</v>
      </c>
      <c r="O1021" s="6" t="b">
        <v>0</v>
      </c>
      <c r="P1021" s="6" t="b">
        <v>0</v>
      </c>
      <c r="Q1021" s="6" t="s">
        <v>705</v>
      </c>
    </row>
    <row r="1022" spans="1:17" x14ac:dyDescent="0.2">
      <c r="A1022" s="2">
        <v>171</v>
      </c>
      <c r="B1022" s="6" t="s">
        <v>708</v>
      </c>
      <c r="C1022" s="96" t="s">
        <v>5528</v>
      </c>
      <c r="D1022" s="6" t="s">
        <v>709</v>
      </c>
      <c r="E1022" s="6" t="b">
        <v>0</v>
      </c>
      <c r="F1022" s="6" t="b">
        <v>0</v>
      </c>
      <c r="G1022" s="6" t="b">
        <v>1</v>
      </c>
      <c r="H1022" s="6" t="b">
        <v>0</v>
      </c>
      <c r="I1022" s="6" t="b">
        <v>0</v>
      </c>
      <c r="J1022" s="6" t="b">
        <v>0</v>
      </c>
      <c r="K1022" s="6" t="b">
        <v>0</v>
      </c>
      <c r="L1022" s="6" t="b">
        <v>0</v>
      </c>
      <c r="M1022" s="6" t="b">
        <v>0</v>
      </c>
      <c r="N1022" s="6" t="b">
        <v>0</v>
      </c>
      <c r="O1022" s="6" t="b">
        <v>0</v>
      </c>
      <c r="P1022" s="6" t="b">
        <v>0</v>
      </c>
      <c r="Q1022" s="6" t="s">
        <v>710</v>
      </c>
    </row>
    <row r="1023" spans="1:17" x14ac:dyDescent="0.2">
      <c r="A1023" s="2">
        <v>186</v>
      </c>
      <c r="B1023" s="6" t="s">
        <v>765</v>
      </c>
      <c r="C1023" s="96" t="s">
        <v>5528</v>
      </c>
      <c r="D1023" s="6" t="s">
        <v>766</v>
      </c>
      <c r="E1023" s="6" t="b">
        <v>1</v>
      </c>
      <c r="F1023" s="6" t="b">
        <v>0</v>
      </c>
      <c r="G1023" s="6" t="b">
        <v>0</v>
      </c>
      <c r="H1023" s="6" t="b">
        <v>0</v>
      </c>
      <c r="I1023" s="6" t="b">
        <v>0</v>
      </c>
      <c r="J1023" s="6" t="b">
        <v>0</v>
      </c>
      <c r="K1023" s="6" t="b">
        <v>0</v>
      </c>
      <c r="L1023" s="6" t="b">
        <v>1</v>
      </c>
      <c r="M1023" s="6" t="b">
        <v>0</v>
      </c>
      <c r="N1023" s="6" t="b">
        <v>0</v>
      </c>
      <c r="O1023" s="6" t="b">
        <v>0</v>
      </c>
      <c r="P1023" s="6" t="b">
        <v>0</v>
      </c>
      <c r="Q1023" s="6" t="s">
        <v>767</v>
      </c>
    </row>
    <row r="1024" spans="1:17" x14ac:dyDescent="0.2">
      <c r="A1024" s="2">
        <v>195</v>
      </c>
      <c r="B1024" s="6" t="s">
        <v>794</v>
      </c>
      <c r="C1024" s="96" t="s">
        <v>5528</v>
      </c>
      <c r="D1024" s="6" t="s">
        <v>795</v>
      </c>
      <c r="E1024" s="6" t="b">
        <v>0</v>
      </c>
      <c r="F1024" s="6" t="b">
        <v>0</v>
      </c>
      <c r="G1024" s="6" t="b">
        <v>0</v>
      </c>
      <c r="H1024" s="6" t="b">
        <v>0</v>
      </c>
      <c r="I1024" s="6" t="b">
        <v>0</v>
      </c>
      <c r="J1024" s="6" t="b">
        <v>0</v>
      </c>
      <c r="K1024" s="6" t="b">
        <v>0</v>
      </c>
      <c r="L1024" s="6" t="b">
        <v>0</v>
      </c>
      <c r="M1024" s="6" t="b">
        <v>0</v>
      </c>
      <c r="N1024" s="6" t="b">
        <v>0</v>
      </c>
      <c r="O1024" s="6" t="b">
        <v>0</v>
      </c>
      <c r="P1024" s="6" t="b">
        <v>0</v>
      </c>
      <c r="Q1024" s="6" t="s">
        <v>796</v>
      </c>
    </row>
    <row r="1025" spans="1:17" x14ac:dyDescent="0.2">
      <c r="A1025" s="2">
        <v>202</v>
      </c>
      <c r="B1025" s="6" t="s">
        <v>814</v>
      </c>
      <c r="C1025" s="96" t="s">
        <v>5528</v>
      </c>
      <c r="D1025" s="6" t="s">
        <v>815</v>
      </c>
      <c r="E1025" s="6" t="b">
        <v>0</v>
      </c>
      <c r="F1025" s="6" t="b">
        <v>0</v>
      </c>
      <c r="G1025" s="6" t="b">
        <v>0</v>
      </c>
      <c r="H1025" s="6" t="b">
        <v>0</v>
      </c>
      <c r="I1025" s="6" t="b">
        <v>0</v>
      </c>
      <c r="J1025" s="6" t="b">
        <v>0</v>
      </c>
      <c r="K1025" s="6" t="b">
        <v>0</v>
      </c>
      <c r="L1025" s="6" t="b">
        <v>0</v>
      </c>
      <c r="M1025" s="6" t="b">
        <v>1</v>
      </c>
      <c r="N1025" s="6" t="b">
        <v>0</v>
      </c>
      <c r="O1025" s="6" t="b">
        <v>0</v>
      </c>
      <c r="P1025" s="6" t="b">
        <v>0</v>
      </c>
      <c r="Q1025" s="6" t="s">
        <v>816</v>
      </c>
    </row>
    <row r="1026" spans="1:17" x14ac:dyDescent="0.2">
      <c r="A1026" s="2">
        <v>223</v>
      </c>
      <c r="B1026" s="6" t="s">
        <v>887</v>
      </c>
      <c r="C1026" s="96" t="s">
        <v>5528</v>
      </c>
      <c r="D1026" s="6" t="s">
        <v>888</v>
      </c>
      <c r="E1026" s="6" t="b">
        <v>0</v>
      </c>
      <c r="F1026" s="6" t="b">
        <v>0</v>
      </c>
      <c r="G1026" s="6" t="b">
        <v>1</v>
      </c>
      <c r="H1026" s="6" t="b">
        <v>0</v>
      </c>
      <c r="I1026" s="6" t="b">
        <v>0</v>
      </c>
      <c r="J1026" s="6" t="b">
        <v>0</v>
      </c>
      <c r="K1026" s="6" t="b">
        <v>0</v>
      </c>
      <c r="L1026" s="6" t="b">
        <v>0</v>
      </c>
      <c r="M1026" s="6" t="b">
        <v>0</v>
      </c>
      <c r="N1026" s="6" t="b">
        <v>0</v>
      </c>
      <c r="O1026" s="6" t="b">
        <v>0</v>
      </c>
      <c r="P1026" s="6" t="b">
        <v>0</v>
      </c>
      <c r="Q1026" s="6" t="s">
        <v>889</v>
      </c>
    </row>
    <row r="1027" spans="1:17" x14ac:dyDescent="0.2">
      <c r="A1027" s="2">
        <v>228</v>
      </c>
      <c r="B1027" s="6" t="s">
        <v>908</v>
      </c>
      <c r="C1027" s="96" t="s">
        <v>5528</v>
      </c>
      <c r="D1027" s="6" t="s">
        <v>909</v>
      </c>
      <c r="E1027" s="6" t="b">
        <v>0</v>
      </c>
      <c r="F1027" s="6" t="b">
        <v>0</v>
      </c>
      <c r="G1027" s="6" t="b">
        <v>0</v>
      </c>
      <c r="H1027" s="6" t="b">
        <v>0</v>
      </c>
      <c r="I1027" s="6" t="b">
        <v>0</v>
      </c>
      <c r="J1027" s="6" t="b">
        <v>0</v>
      </c>
      <c r="K1027" s="6" t="b">
        <v>0</v>
      </c>
      <c r="L1027" s="6" t="b">
        <v>0</v>
      </c>
      <c r="M1027" s="6" t="b">
        <v>0</v>
      </c>
      <c r="N1027" s="6" t="b">
        <v>0</v>
      </c>
      <c r="O1027" s="6" t="b">
        <v>0</v>
      </c>
      <c r="P1027" s="6" t="b">
        <v>0</v>
      </c>
      <c r="Q1027" s="6" t="s">
        <v>910</v>
      </c>
    </row>
    <row r="1028" spans="1:17" x14ac:dyDescent="0.2">
      <c r="A1028" s="2">
        <v>236</v>
      </c>
      <c r="B1028" s="6" t="s">
        <v>924</v>
      </c>
      <c r="C1028" s="96" t="s">
        <v>5528</v>
      </c>
      <c r="D1028" s="6" t="s">
        <v>925</v>
      </c>
      <c r="E1028" s="6" t="b">
        <v>0</v>
      </c>
      <c r="F1028" s="6" t="b">
        <v>0</v>
      </c>
      <c r="G1028" s="6" t="b">
        <v>0</v>
      </c>
      <c r="H1028" s="6" t="b">
        <v>0</v>
      </c>
      <c r="I1028" s="6" t="b">
        <v>0</v>
      </c>
      <c r="J1028" s="6" t="b">
        <v>0</v>
      </c>
      <c r="K1028" s="6" t="b">
        <v>0</v>
      </c>
      <c r="L1028" s="6" t="b">
        <v>0</v>
      </c>
      <c r="M1028" s="6" t="b">
        <v>0</v>
      </c>
      <c r="N1028" s="6" t="b">
        <v>0</v>
      </c>
      <c r="O1028" s="6" t="b">
        <v>0</v>
      </c>
      <c r="P1028" s="6" t="b">
        <v>0</v>
      </c>
      <c r="Q1028" s="6" t="s">
        <v>926</v>
      </c>
    </row>
    <row r="1029" spans="1:17" x14ac:dyDescent="0.2">
      <c r="A1029" s="2">
        <v>244</v>
      </c>
      <c r="B1029" s="6" t="s">
        <v>951</v>
      </c>
      <c r="C1029" s="96" t="s">
        <v>5528</v>
      </c>
      <c r="D1029" s="6" t="s">
        <v>952</v>
      </c>
      <c r="E1029" s="6" t="b">
        <v>1</v>
      </c>
      <c r="F1029" s="6" t="b">
        <v>0</v>
      </c>
      <c r="G1029" s="6" t="b">
        <v>0</v>
      </c>
      <c r="H1029" s="6" t="b">
        <v>0</v>
      </c>
      <c r="I1029" s="6" t="b">
        <v>0</v>
      </c>
      <c r="J1029" s="6" t="b">
        <v>0</v>
      </c>
      <c r="K1029" s="6" t="b">
        <v>0</v>
      </c>
      <c r="L1029" s="6" t="b">
        <v>0</v>
      </c>
      <c r="M1029" s="6" t="b">
        <v>0</v>
      </c>
      <c r="N1029" s="6" t="b">
        <v>0</v>
      </c>
      <c r="O1029" s="6" t="b">
        <v>1</v>
      </c>
      <c r="P1029" s="6" t="b">
        <v>0</v>
      </c>
      <c r="Q1029" s="6" t="s">
        <v>953</v>
      </c>
    </row>
    <row r="1030" spans="1:17" x14ac:dyDescent="0.2">
      <c r="A1030" s="2">
        <v>247</v>
      </c>
      <c r="B1030" s="6" t="s">
        <v>960</v>
      </c>
      <c r="C1030" s="96" t="s">
        <v>5528</v>
      </c>
      <c r="D1030" s="6" t="s">
        <v>961</v>
      </c>
      <c r="E1030" s="6" t="b">
        <v>0</v>
      </c>
      <c r="F1030" s="6" t="b">
        <v>0</v>
      </c>
      <c r="G1030" s="6" t="b">
        <v>0</v>
      </c>
      <c r="H1030" s="6" t="b">
        <v>0</v>
      </c>
      <c r="I1030" s="6" t="b">
        <v>0</v>
      </c>
      <c r="J1030" s="6" t="b">
        <v>0</v>
      </c>
      <c r="K1030" s="6" t="b">
        <v>0</v>
      </c>
      <c r="L1030" s="6" t="b">
        <v>0</v>
      </c>
      <c r="M1030" s="6" t="b">
        <v>0</v>
      </c>
      <c r="N1030" s="6" t="b">
        <v>0</v>
      </c>
      <c r="O1030" s="6" t="b">
        <v>0</v>
      </c>
      <c r="P1030" s="6" t="b">
        <v>0</v>
      </c>
      <c r="Q1030" s="6" t="s">
        <v>962</v>
      </c>
    </row>
    <row r="1031" spans="1:17" x14ac:dyDescent="0.2">
      <c r="A1031" s="2">
        <v>273</v>
      </c>
      <c r="B1031" s="6" t="s">
        <v>1040</v>
      </c>
      <c r="C1031" s="96" t="s">
        <v>5528</v>
      </c>
      <c r="D1031" s="6" t="s">
        <v>1041</v>
      </c>
      <c r="E1031" s="6" t="b">
        <v>0</v>
      </c>
      <c r="F1031" s="6" t="b">
        <v>0</v>
      </c>
      <c r="G1031" s="6" t="b">
        <v>0</v>
      </c>
      <c r="H1031" s="6" t="b">
        <v>0</v>
      </c>
      <c r="I1031" s="6" t="b">
        <v>0</v>
      </c>
      <c r="J1031" s="6" t="b">
        <v>0</v>
      </c>
      <c r="K1031" s="6" t="b">
        <v>0</v>
      </c>
      <c r="L1031" s="6" t="b">
        <v>0</v>
      </c>
      <c r="M1031" s="6" t="b">
        <v>0</v>
      </c>
      <c r="N1031" s="6" t="b">
        <v>0</v>
      </c>
      <c r="O1031" s="6" t="b">
        <v>0</v>
      </c>
      <c r="P1031" s="6" t="b">
        <v>0</v>
      </c>
      <c r="Q1031" s="6" t="s">
        <v>1042</v>
      </c>
    </row>
    <row r="1032" spans="1:17" x14ac:dyDescent="0.2">
      <c r="A1032" s="2">
        <v>274</v>
      </c>
      <c r="B1032" s="6" t="s">
        <v>1043</v>
      </c>
      <c r="C1032" s="96" t="s">
        <v>5528</v>
      </c>
      <c r="D1032" s="6" t="s">
        <v>1044</v>
      </c>
      <c r="E1032" s="6" t="b">
        <v>0</v>
      </c>
      <c r="F1032" s="6" t="b">
        <v>0</v>
      </c>
      <c r="G1032" s="6" t="b">
        <v>0</v>
      </c>
      <c r="H1032" s="6" t="b">
        <v>0</v>
      </c>
      <c r="I1032" s="6" t="b">
        <v>0</v>
      </c>
      <c r="J1032" s="6" t="b">
        <v>0</v>
      </c>
      <c r="K1032" s="6" t="b">
        <v>0</v>
      </c>
      <c r="L1032" s="6" t="b">
        <v>0</v>
      </c>
      <c r="M1032" s="6" t="b">
        <v>0</v>
      </c>
      <c r="N1032" s="6" t="b">
        <v>0</v>
      </c>
      <c r="O1032" s="6" t="b">
        <v>0</v>
      </c>
      <c r="P1032" s="6" t="b">
        <v>0</v>
      </c>
      <c r="Q1032" s="6" t="s">
        <v>1045</v>
      </c>
    </row>
    <row r="1033" spans="1:17" x14ac:dyDescent="0.2">
      <c r="A1033" s="2">
        <v>276</v>
      </c>
      <c r="B1033" s="6" t="s">
        <v>1052</v>
      </c>
      <c r="C1033" s="96" t="s">
        <v>5528</v>
      </c>
      <c r="D1033" s="6" t="s">
        <v>1053</v>
      </c>
      <c r="E1033" s="6" t="b">
        <v>0</v>
      </c>
      <c r="F1033" s="6" t="b">
        <v>0</v>
      </c>
      <c r="G1033" s="6" t="b">
        <v>0</v>
      </c>
      <c r="H1033" s="6" t="b">
        <v>1</v>
      </c>
      <c r="I1033" s="6" t="b">
        <v>0</v>
      </c>
      <c r="J1033" s="6" t="b">
        <v>0</v>
      </c>
      <c r="K1033" s="6" t="b">
        <v>0</v>
      </c>
      <c r="L1033" s="6" t="b">
        <v>0</v>
      </c>
      <c r="M1033" s="6" t="b">
        <v>0</v>
      </c>
      <c r="N1033" s="6" t="b">
        <v>0</v>
      </c>
      <c r="O1033" s="6" t="b">
        <v>0</v>
      </c>
      <c r="P1033" s="6" t="b">
        <v>0</v>
      </c>
      <c r="Q1033" s="6" t="s">
        <v>1054</v>
      </c>
    </row>
    <row r="1034" spans="1:17" x14ac:dyDescent="0.2">
      <c r="A1034" s="2">
        <v>283</v>
      </c>
      <c r="B1034" s="6" t="s">
        <v>1075</v>
      </c>
      <c r="C1034" s="96" t="s">
        <v>5528</v>
      </c>
      <c r="D1034" s="6" t="s">
        <v>1076</v>
      </c>
      <c r="E1034" s="6" t="b">
        <v>0</v>
      </c>
      <c r="F1034" s="6" t="b">
        <v>0</v>
      </c>
      <c r="G1034" s="6" t="b">
        <v>0</v>
      </c>
      <c r="H1034" s="6" t="b">
        <v>0</v>
      </c>
      <c r="I1034" s="6" t="b">
        <v>0</v>
      </c>
      <c r="J1034" s="6" t="b">
        <v>0</v>
      </c>
      <c r="K1034" s="6" t="b">
        <v>0</v>
      </c>
      <c r="L1034" s="6" t="b">
        <v>0</v>
      </c>
      <c r="M1034" s="6" t="b">
        <v>0</v>
      </c>
      <c r="N1034" s="6" t="b">
        <v>0</v>
      </c>
      <c r="O1034" s="6" t="b">
        <v>0</v>
      </c>
      <c r="P1034" s="6" t="b">
        <v>0</v>
      </c>
      <c r="Q1034" s="6" t="s">
        <v>1077</v>
      </c>
    </row>
    <row r="1035" spans="1:17" x14ac:dyDescent="0.2">
      <c r="A1035" s="2">
        <v>284</v>
      </c>
      <c r="B1035" s="6" t="s">
        <v>1078</v>
      </c>
      <c r="C1035" s="96" t="s">
        <v>5528</v>
      </c>
      <c r="D1035" s="6" t="s">
        <v>1079</v>
      </c>
      <c r="E1035" s="6" t="b">
        <v>0</v>
      </c>
      <c r="F1035" s="6" t="b">
        <v>0</v>
      </c>
      <c r="G1035" s="6" t="b">
        <v>1</v>
      </c>
      <c r="H1035" s="6" t="b">
        <v>0</v>
      </c>
      <c r="I1035" s="6" t="b">
        <v>0</v>
      </c>
      <c r="J1035" s="6" t="b">
        <v>0</v>
      </c>
      <c r="K1035" s="6" t="b">
        <v>0</v>
      </c>
      <c r="L1035" s="6" t="b">
        <v>0</v>
      </c>
      <c r="M1035" s="6" t="b">
        <v>0</v>
      </c>
      <c r="N1035" s="6" t="b">
        <v>0</v>
      </c>
      <c r="O1035" s="6" t="b">
        <v>0</v>
      </c>
      <c r="P1035" s="6" t="b">
        <v>0</v>
      </c>
      <c r="Q1035" s="6" t="s">
        <v>1080</v>
      </c>
    </row>
    <row r="1036" spans="1:17" x14ac:dyDescent="0.2">
      <c r="A1036" s="2">
        <v>306</v>
      </c>
      <c r="B1036" s="6" t="s">
        <v>1153</v>
      </c>
      <c r="C1036" s="96" t="s">
        <v>5528</v>
      </c>
      <c r="D1036" s="6" t="s">
        <v>60</v>
      </c>
      <c r="E1036" s="6" t="b">
        <v>0</v>
      </c>
      <c r="F1036" s="6" t="b">
        <v>0</v>
      </c>
      <c r="G1036" s="6" t="b">
        <v>0</v>
      </c>
      <c r="H1036" s="6" t="b">
        <v>0</v>
      </c>
      <c r="I1036" s="6" t="b">
        <v>0</v>
      </c>
      <c r="J1036" s="6" t="b">
        <v>0</v>
      </c>
      <c r="K1036" s="6" t="b">
        <v>0</v>
      </c>
      <c r="L1036" s="6" t="b">
        <v>0</v>
      </c>
      <c r="M1036" s="6" t="b">
        <v>0</v>
      </c>
      <c r="N1036" s="6" t="b">
        <v>0</v>
      </c>
      <c r="O1036" s="6" t="b">
        <v>0</v>
      </c>
      <c r="P1036" s="6" t="b">
        <v>0</v>
      </c>
      <c r="Q1036" s="6" t="s">
        <v>1154</v>
      </c>
    </row>
    <row r="1037" spans="1:17" x14ac:dyDescent="0.2">
      <c r="A1037" s="2">
        <v>308</v>
      </c>
      <c r="B1037" s="6" t="s">
        <v>1158</v>
      </c>
      <c r="C1037" s="96" t="s">
        <v>5528</v>
      </c>
      <c r="D1037" s="6" t="s">
        <v>1159</v>
      </c>
      <c r="E1037" s="6" t="b">
        <v>1</v>
      </c>
      <c r="F1037" s="6" t="b">
        <v>0</v>
      </c>
      <c r="G1037" s="6" t="b">
        <v>0</v>
      </c>
      <c r="H1037" s="6" t="b">
        <v>0</v>
      </c>
      <c r="I1037" s="6" t="b">
        <v>0</v>
      </c>
      <c r="J1037" s="6" t="b">
        <v>0</v>
      </c>
      <c r="K1037" s="6" t="b">
        <v>0</v>
      </c>
      <c r="L1037" s="6" t="b">
        <v>1</v>
      </c>
      <c r="M1037" s="6" t="b">
        <v>0</v>
      </c>
      <c r="N1037" s="6" t="b">
        <v>0</v>
      </c>
      <c r="O1037" s="6" t="b">
        <v>1</v>
      </c>
      <c r="P1037" s="6" t="b">
        <v>0</v>
      </c>
      <c r="Q1037" s="6" t="s">
        <v>1160</v>
      </c>
    </row>
    <row r="1038" spans="1:17" x14ac:dyDescent="0.2">
      <c r="A1038" s="2">
        <v>309</v>
      </c>
      <c r="B1038" s="6" t="s">
        <v>1161</v>
      </c>
      <c r="C1038" s="96" t="s">
        <v>5528</v>
      </c>
      <c r="D1038" s="6" t="s">
        <v>60</v>
      </c>
      <c r="E1038" s="6" t="b">
        <v>0</v>
      </c>
      <c r="F1038" s="6" t="b">
        <v>0</v>
      </c>
      <c r="G1038" s="6" t="b">
        <v>0</v>
      </c>
      <c r="H1038" s="6" t="b">
        <v>0</v>
      </c>
      <c r="I1038" s="6" t="b">
        <v>0</v>
      </c>
      <c r="J1038" s="6" t="b">
        <v>0</v>
      </c>
      <c r="K1038" s="6" t="b">
        <v>0</v>
      </c>
      <c r="L1038" s="6" t="b">
        <v>0</v>
      </c>
      <c r="M1038" s="6" t="b">
        <v>0</v>
      </c>
      <c r="N1038" s="6" t="b">
        <v>0</v>
      </c>
      <c r="O1038" s="6" t="b">
        <v>0</v>
      </c>
      <c r="P1038" s="6" t="b">
        <v>0</v>
      </c>
      <c r="Q1038" s="6" t="s">
        <v>60</v>
      </c>
    </row>
    <row r="1039" spans="1:17" x14ac:dyDescent="0.2">
      <c r="A1039" s="2">
        <v>314</v>
      </c>
      <c r="B1039" s="6" t="s">
        <v>1178</v>
      </c>
      <c r="C1039" s="96" t="s">
        <v>5528</v>
      </c>
      <c r="D1039" s="6" t="s">
        <v>1179</v>
      </c>
      <c r="E1039" s="6" t="b">
        <v>0</v>
      </c>
      <c r="F1039" s="6" t="b">
        <v>0</v>
      </c>
      <c r="G1039" s="6" t="b">
        <v>1</v>
      </c>
      <c r="H1039" s="6" t="b">
        <v>0</v>
      </c>
      <c r="I1039" s="6" t="b">
        <v>0</v>
      </c>
      <c r="J1039" s="6" t="b">
        <v>0</v>
      </c>
      <c r="K1039" s="6" t="b">
        <v>0</v>
      </c>
      <c r="L1039" s="6" t="b">
        <v>0</v>
      </c>
      <c r="M1039" s="6" t="b">
        <v>0</v>
      </c>
      <c r="N1039" s="6" t="b">
        <v>0</v>
      </c>
      <c r="O1039" s="6" t="b">
        <v>0</v>
      </c>
      <c r="P1039" s="6" t="b">
        <v>0</v>
      </c>
      <c r="Q1039" s="6" t="s">
        <v>1180</v>
      </c>
    </row>
    <row r="1040" spans="1:17" x14ac:dyDescent="0.2">
      <c r="A1040" s="2">
        <v>320</v>
      </c>
      <c r="B1040" s="6" t="s">
        <v>1196</v>
      </c>
      <c r="C1040" s="96" t="s">
        <v>5528</v>
      </c>
      <c r="D1040" s="6" t="s">
        <v>1197</v>
      </c>
      <c r="E1040" s="6" t="b">
        <v>0</v>
      </c>
      <c r="F1040" s="6" t="b">
        <v>0</v>
      </c>
      <c r="G1040" s="6" t="b">
        <v>0</v>
      </c>
      <c r="H1040" s="6" t="b">
        <v>0</v>
      </c>
      <c r="I1040" s="6" t="b">
        <v>0</v>
      </c>
      <c r="J1040" s="6" t="b">
        <v>0</v>
      </c>
      <c r="K1040" s="6" t="b">
        <v>0</v>
      </c>
      <c r="L1040" s="6" t="b">
        <v>0</v>
      </c>
      <c r="M1040" s="6" t="b">
        <v>0</v>
      </c>
      <c r="N1040" s="6" t="b">
        <v>0</v>
      </c>
      <c r="O1040" s="6" t="b">
        <v>0</v>
      </c>
      <c r="P1040" s="6" t="b">
        <v>0</v>
      </c>
      <c r="Q1040" s="6" t="s">
        <v>1198</v>
      </c>
    </row>
    <row r="1041" spans="1:17" x14ac:dyDescent="0.2">
      <c r="A1041" s="2">
        <v>321</v>
      </c>
      <c r="B1041" s="6" t="s">
        <v>1199</v>
      </c>
      <c r="C1041" s="96" t="s">
        <v>5528</v>
      </c>
      <c r="D1041" s="6" t="s">
        <v>1200</v>
      </c>
      <c r="E1041" s="6" t="b">
        <v>0</v>
      </c>
      <c r="F1041" s="6" t="b">
        <v>0</v>
      </c>
      <c r="G1041" s="6" t="b">
        <v>0</v>
      </c>
      <c r="H1041" s="6" t="b">
        <v>1</v>
      </c>
      <c r="I1041" s="6" t="b">
        <v>0</v>
      </c>
      <c r="J1041" s="6" t="b">
        <v>0</v>
      </c>
      <c r="K1041" s="6" t="b">
        <v>0</v>
      </c>
      <c r="L1041" s="6" t="b">
        <v>0</v>
      </c>
      <c r="M1041" s="6" t="b">
        <v>0</v>
      </c>
      <c r="N1041" s="6" t="b">
        <v>0</v>
      </c>
      <c r="O1041" s="6" t="b">
        <v>0</v>
      </c>
      <c r="P1041" s="6" t="b">
        <v>0</v>
      </c>
      <c r="Q1041" s="6" t="s">
        <v>1201</v>
      </c>
    </row>
    <row r="1042" spans="1:17" x14ac:dyDescent="0.2">
      <c r="A1042" s="2">
        <v>328</v>
      </c>
      <c r="B1042" s="6" t="s">
        <v>1223</v>
      </c>
      <c r="C1042" s="96" t="s">
        <v>5528</v>
      </c>
      <c r="D1042" s="6" t="s">
        <v>1224</v>
      </c>
      <c r="E1042" s="6" t="b">
        <v>0</v>
      </c>
      <c r="F1042" s="6" t="b">
        <v>0</v>
      </c>
      <c r="G1042" s="6" t="b">
        <v>0</v>
      </c>
      <c r="H1042" s="6" t="b">
        <v>0</v>
      </c>
      <c r="I1042" s="6" t="b">
        <v>0</v>
      </c>
      <c r="J1042" s="6" t="b">
        <v>0</v>
      </c>
      <c r="K1042" s="6" t="b">
        <v>0</v>
      </c>
      <c r="L1042" s="6" t="b">
        <v>0</v>
      </c>
      <c r="M1042" s="6" t="b">
        <v>0</v>
      </c>
      <c r="N1042" s="6" t="b">
        <v>0</v>
      </c>
      <c r="O1042" s="6" t="b">
        <v>0</v>
      </c>
      <c r="P1042" s="6" t="b">
        <v>0</v>
      </c>
      <c r="Q1042" s="6" t="s">
        <v>60</v>
      </c>
    </row>
    <row r="1043" spans="1:17" x14ac:dyDescent="0.2">
      <c r="A1043" s="2">
        <v>330</v>
      </c>
      <c r="B1043" s="6" t="s">
        <v>1230</v>
      </c>
      <c r="C1043" s="96" t="s">
        <v>5528</v>
      </c>
      <c r="D1043" s="6" t="s">
        <v>1231</v>
      </c>
      <c r="E1043" s="6" t="b">
        <v>0</v>
      </c>
      <c r="F1043" s="6" t="b">
        <v>0</v>
      </c>
      <c r="G1043" s="6" t="b">
        <v>0</v>
      </c>
      <c r="H1043" s="6" t="b">
        <v>0</v>
      </c>
      <c r="I1043" s="6" t="b">
        <v>0</v>
      </c>
      <c r="J1043" s="6" t="b">
        <v>0</v>
      </c>
      <c r="K1043" s="6" t="b">
        <v>0</v>
      </c>
      <c r="L1043" s="6" t="b">
        <v>0</v>
      </c>
      <c r="M1043" s="6" t="b">
        <v>0</v>
      </c>
      <c r="N1043" s="6" t="b">
        <v>0</v>
      </c>
      <c r="O1043" s="6" t="b">
        <v>0</v>
      </c>
      <c r="P1043" s="6" t="b">
        <v>0</v>
      </c>
      <c r="Q1043" s="6" t="s">
        <v>1232</v>
      </c>
    </row>
    <row r="1044" spans="1:17" x14ac:dyDescent="0.2">
      <c r="A1044" s="2">
        <v>343</v>
      </c>
      <c r="B1044" s="6" t="s">
        <v>1271</v>
      </c>
      <c r="C1044" s="96" t="s">
        <v>5528</v>
      </c>
      <c r="D1044" s="6" t="s">
        <v>1272</v>
      </c>
      <c r="E1044" s="6" t="b">
        <v>0</v>
      </c>
      <c r="F1044" s="6" t="b">
        <v>0</v>
      </c>
      <c r="G1044" s="6" t="b">
        <v>0</v>
      </c>
      <c r="H1044" s="6" t="b">
        <v>0</v>
      </c>
      <c r="I1044" s="6" t="b">
        <v>0</v>
      </c>
      <c r="J1044" s="6" t="b">
        <v>0</v>
      </c>
      <c r="K1044" s="6" t="b">
        <v>0</v>
      </c>
      <c r="L1044" s="6" t="b">
        <v>0</v>
      </c>
      <c r="M1044" s="6" t="b">
        <v>0</v>
      </c>
      <c r="N1044" s="6" t="b">
        <v>0</v>
      </c>
      <c r="O1044" s="6" t="b">
        <v>0</v>
      </c>
      <c r="P1044" s="6" t="b">
        <v>0</v>
      </c>
      <c r="Q1044" s="6" t="s">
        <v>1273</v>
      </c>
    </row>
    <row r="1045" spans="1:17" x14ac:dyDescent="0.2">
      <c r="A1045" s="2">
        <v>345</v>
      </c>
      <c r="B1045" s="6" t="s">
        <v>1279</v>
      </c>
      <c r="C1045" s="96" t="s">
        <v>5528</v>
      </c>
      <c r="D1045" s="6" t="s">
        <v>1280</v>
      </c>
      <c r="E1045" s="6" t="b">
        <v>1</v>
      </c>
      <c r="F1045" s="6" t="b">
        <v>0</v>
      </c>
      <c r="G1045" s="6" t="b">
        <v>0</v>
      </c>
      <c r="H1045" s="6" t="b">
        <v>1</v>
      </c>
      <c r="I1045" s="6" t="b">
        <v>0</v>
      </c>
      <c r="J1045" s="6" t="b">
        <v>0</v>
      </c>
      <c r="K1045" s="6" t="b">
        <v>0</v>
      </c>
      <c r="L1045" s="6" t="b">
        <v>0</v>
      </c>
      <c r="M1045" s="6" t="b">
        <v>0</v>
      </c>
      <c r="N1045" s="6" t="b">
        <v>0</v>
      </c>
      <c r="O1045" s="6" t="b">
        <v>0</v>
      </c>
      <c r="P1045" s="6" t="b">
        <v>0</v>
      </c>
      <c r="Q1045" s="6" t="s">
        <v>60</v>
      </c>
    </row>
    <row r="1046" spans="1:17" x14ac:dyDescent="0.2">
      <c r="A1046" s="2">
        <v>349</v>
      </c>
      <c r="B1046" s="6" t="s">
        <v>1293</v>
      </c>
      <c r="C1046" s="96" t="s">
        <v>5528</v>
      </c>
      <c r="D1046" s="6" t="s">
        <v>1294</v>
      </c>
      <c r="E1046" s="6" t="b">
        <v>0</v>
      </c>
      <c r="F1046" s="6" t="b">
        <v>0</v>
      </c>
      <c r="G1046" s="6" t="b">
        <v>0</v>
      </c>
      <c r="H1046" s="6" t="b">
        <v>0</v>
      </c>
      <c r="I1046" s="6" t="b">
        <v>0</v>
      </c>
      <c r="J1046" s="6" t="b">
        <v>0</v>
      </c>
      <c r="K1046" s="6" t="b">
        <v>0</v>
      </c>
      <c r="L1046" s="6" t="b">
        <v>0</v>
      </c>
      <c r="M1046" s="6" t="b">
        <v>0</v>
      </c>
      <c r="N1046" s="6" t="b">
        <v>0</v>
      </c>
      <c r="O1046" s="6" t="b">
        <v>0</v>
      </c>
      <c r="P1046" s="6" t="b">
        <v>0</v>
      </c>
      <c r="Q1046" s="6" t="s">
        <v>1295</v>
      </c>
    </row>
    <row r="1047" spans="1:17" x14ac:dyDescent="0.2">
      <c r="A1047" s="2">
        <v>359</v>
      </c>
      <c r="B1047" s="6" t="s">
        <v>1326</v>
      </c>
      <c r="C1047" s="96" t="s">
        <v>5528</v>
      </c>
      <c r="D1047" s="6" t="s">
        <v>1327</v>
      </c>
      <c r="E1047" s="6" t="b">
        <v>0</v>
      </c>
      <c r="F1047" s="6" t="b">
        <v>0</v>
      </c>
      <c r="G1047" s="6" t="b">
        <v>0</v>
      </c>
      <c r="H1047" s="6" t="b">
        <v>0</v>
      </c>
      <c r="I1047" s="6" t="b">
        <v>0</v>
      </c>
      <c r="J1047" s="6" t="b">
        <v>1</v>
      </c>
      <c r="K1047" s="6" t="b">
        <v>0</v>
      </c>
      <c r="L1047" s="6" t="b">
        <v>0</v>
      </c>
      <c r="M1047" s="6" t="b">
        <v>0</v>
      </c>
      <c r="N1047" s="6" t="b">
        <v>0</v>
      </c>
      <c r="O1047" s="6" t="b">
        <v>0</v>
      </c>
      <c r="P1047" s="6" t="b">
        <v>0</v>
      </c>
      <c r="Q1047" s="6" t="s">
        <v>1328</v>
      </c>
    </row>
    <row r="1048" spans="1:17" x14ac:dyDescent="0.2">
      <c r="A1048" s="2">
        <v>361</v>
      </c>
      <c r="B1048" s="6" t="s">
        <v>1333</v>
      </c>
      <c r="C1048" s="96" t="s">
        <v>5528</v>
      </c>
      <c r="D1048" s="6" t="s">
        <v>1334</v>
      </c>
      <c r="E1048" s="6" t="b">
        <v>0</v>
      </c>
      <c r="F1048" s="6" t="b">
        <v>0</v>
      </c>
      <c r="G1048" s="6" t="b">
        <v>0</v>
      </c>
      <c r="H1048" s="6" t="b">
        <v>0</v>
      </c>
      <c r="I1048" s="6" t="b">
        <v>0</v>
      </c>
      <c r="J1048" s="6" t="b">
        <v>0</v>
      </c>
      <c r="K1048" s="6" t="b">
        <v>0</v>
      </c>
      <c r="L1048" s="6" t="b">
        <v>0</v>
      </c>
      <c r="M1048" s="6" t="b">
        <v>0</v>
      </c>
      <c r="N1048" s="6" t="b">
        <v>0</v>
      </c>
      <c r="O1048" s="6" t="b">
        <v>0</v>
      </c>
      <c r="P1048" s="6" t="b">
        <v>0</v>
      </c>
      <c r="Q1048" s="6" t="s">
        <v>1335</v>
      </c>
    </row>
    <row r="1049" spans="1:17" x14ac:dyDescent="0.2">
      <c r="A1049" s="2">
        <v>369</v>
      </c>
      <c r="B1049" s="6" t="s">
        <v>1358</v>
      </c>
      <c r="C1049" s="96" t="s">
        <v>5528</v>
      </c>
      <c r="D1049" s="6" t="s">
        <v>1359</v>
      </c>
      <c r="E1049" s="6" t="b">
        <v>1</v>
      </c>
      <c r="F1049" s="6" t="b">
        <v>0</v>
      </c>
      <c r="G1049" s="6" t="b">
        <v>0</v>
      </c>
      <c r="H1049" s="6" t="b">
        <v>0</v>
      </c>
      <c r="I1049" s="6" t="b">
        <v>0</v>
      </c>
      <c r="J1049" s="6" t="b">
        <v>0</v>
      </c>
      <c r="K1049" s="6" t="b">
        <v>1</v>
      </c>
      <c r="L1049" s="6" t="b">
        <v>1</v>
      </c>
      <c r="M1049" s="6" t="b">
        <v>0</v>
      </c>
      <c r="N1049" s="6" t="b">
        <v>0</v>
      </c>
      <c r="O1049" s="6" t="b">
        <v>0</v>
      </c>
      <c r="P1049" s="6" t="b">
        <v>0</v>
      </c>
      <c r="Q1049" s="6" t="s">
        <v>1360</v>
      </c>
    </row>
    <row r="1050" spans="1:17" x14ac:dyDescent="0.2">
      <c r="A1050" s="2">
        <v>397</v>
      </c>
      <c r="B1050" s="6" t="s">
        <v>1457</v>
      </c>
      <c r="C1050" s="96" t="s">
        <v>5528</v>
      </c>
      <c r="D1050" s="6" t="s">
        <v>1457</v>
      </c>
      <c r="E1050" s="6" t="b">
        <v>1</v>
      </c>
      <c r="F1050" s="6" t="b">
        <v>0</v>
      </c>
      <c r="G1050" s="6" t="b">
        <v>0</v>
      </c>
      <c r="H1050" s="6" t="b">
        <v>0</v>
      </c>
      <c r="I1050" s="6" t="b">
        <v>0</v>
      </c>
      <c r="J1050" s="6" t="b">
        <v>0</v>
      </c>
      <c r="K1050" s="6" t="b">
        <v>0</v>
      </c>
      <c r="L1050" s="6" t="b">
        <v>0</v>
      </c>
      <c r="M1050" s="6" t="b">
        <v>0</v>
      </c>
      <c r="N1050" s="6" t="b">
        <v>0</v>
      </c>
      <c r="O1050" s="6" t="b">
        <v>0</v>
      </c>
      <c r="P1050" s="6" t="b">
        <v>0</v>
      </c>
      <c r="Q1050" s="6" t="s">
        <v>1458</v>
      </c>
    </row>
    <row r="1051" spans="1:17" x14ac:dyDescent="0.2">
      <c r="A1051" s="2">
        <v>403</v>
      </c>
      <c r="B1051" s="6" t="s">
        <v>1472</v>
      </c>
      <c r="C1051" s="96" t="s">
        <v>5528</v>
      </c>
      <c r="D1051" s="6" t="s">
        <v>1099</v>
      </c>
      <c r="E1051" s="6" t="b">
        <v>0</v>
      </c>
      <c r="F1051" s="6" t="b">
        <v>0</v>
      </c>
      <c r="G1051" s="6" t="b">
        <v>0</v>
      </c>
      <c r="H1051" s="6" t="b">
        <v>0</v>
      </c>
      <c r="I1051" s="6" t="b">
        <v>0</v>
      </c>
      <c r="J1051" s="6" t="b">
        <v>0</v>
      </c>
      <c r="K1051" s="6" t="b">
        <v>0</v>
      </c>
      <c r="L1051" s="6" t="b">
        <v>0</v>
      </c>
      <c r="M1051" s="6" t="b">
        <v>0</v>
      </c>
      <c r="N1051" s="6" t="b">
        <v>0</v>
      </c>
      <c r="O1051" s="6" t="b">
        <v>0</v>
      </c>
      <c r="P1051" s="6" t="b">
        <v>0</v>
      </c>
      <c r="Q1051" s="6" t="s">
        <v>1473</v>
      </c>
    </row>
    <row r="1052" spans="1:17" x14ac:dyDescent="0.2">
      <c r="A1052" s="2">
        <v>413</v>
      </c>
      <c r="B1052" s="6" t="s">
        <v>1501</v>
      </c>
      <c r="C1052" s="96" t="s">
        <v>5528</v>
      </c>
      <c r="D1052" s="6" t="s">
        <v>1502</v>
      </c>
      <c r="E1052" s="6" t="b">
        <v>0</v>
      </c>
      <c r="F1052" s="6" t="b">
        <v>0</v>
      </c>
      <c r="G1052" s="6" t="b">
        <v>0</v>
      </c>
      <c r="H1052" s="6" t="b">
        <v>0</v>
      </c>
      <c r="I1052" s="6" t="b">
        <v>0</v>
      </c>
      <c r="J1052" s="6" t="b">
        <v>0</v>
      </c>
      <c r="K1052" s="6" t="b">
        <v>0</v>
      </c>
      <c r="L1052" s="6" t="b">
        <v>0</v>
      </c>
      <c r="M1052" s="6" t="b">
        <v>0</v>
      </c>
      <c r="N1052" s="6" t="b">
        <v>0</v>
      </c>
      <c r="O1052" s="6" t="b">
        <v>0</v>
      </c>
      <c r="P1052" s="6" t="b">
        <v>0</v>
      </c>
      <c r="Q1052" s="6" t="s">
        <v>1503</v>
      </c>
    </row>
    <row r="1053" spans="1:17" x14ac:dyDescent="0.2">
      <c r="A1053" s="2">
        <v>415</v>
      </c>
      <c r="B1053" s="6" t="s">
        <v>1507</v>
      </c>
      <c r="C1053" s="96" t="s">
        <v>5528</v>
      </c>
      <c r="D1053" s="6" t="s">
        <v>1508</v>
      </c>
      <c r="E1053" s="6" t="b">
        <v>0</v>
      </c>
      <c r="F1053" s="6" t="b">
        <v>0</v>
      </c>
      <c r="G1053" s="6" t="b">
        <v>1</v>
      </c>
      <c r="H1053" s="6" t="b">
        <v>0</v>
      </c>
      <c r="I1053" s="6" t="b">
        <v>0</v>
      </c>
      <c r="J1053" s="6" t="b">
        <v>0</v>
      </c>
      <c r="K1053" s="6" t="b">
        <v>1</v>
      </c>
      <c r="L1053" s="6" t="b">
        <v>0</v>
      </c>
      <c r="M1053" s="6" t="b">
        <v>0</v>
      </c>
      <c r="N1053" s="6" t="b">
        <v>0</v>
      </c>
      <c r="O1053" s="6" t="b">
        <v>0</v>
      </c>
      <c r="P1053" s="6" t="b">
        <v>0</v>
      </c>
      <c r="Q1053" s="6" t="s">
        <v>1509</v>
      </c>
    </row>
    <row r="1054" spans="1:17" x14ac:dyDescent="0.2">
      <c r="A1054" s="2">
        <v>417</v>
      </c>
      <c r="B1054" s="6" t="s">
        <v>1513</v>
      </c>
      <c r="C1054" s="96" t="s">
        <v>5528</v>
      </c>
      <c r="D1054" s="6" t="s">
        <v>1514</v>
      </c>
      <c r="E1054" s="6" t="b">
        <v>0</v>
      </c>
      <c r="F1054" s="6" t="b">
        <v>0</v>
      </c>
      <c r="G1054" s="6" t="b">
        <v>0</v>
      </c>
      <c r="H1054" s="6" t="b">
        <v>0</v>
      </c>
      <c r="I1054" s="6" t="b">
        <v>0</v>
      </c>
      <c r="J1054" s="6" t="b">
        <v>0</v>
      </c>
      <c r="K1054" s="6" t="b">
        <v>0</v>
      </c>
      <c r="L1054" s="6" t="b">
        <v>0</v>
      </c>
      <c r="M1054" s="6" t="b">
        <v>0</v>
      </c>
      <c r="N1054" s="6" t="b">
        <v>0</v>
      </c>
      <c r="O1054" s="6" t="b">
        <v>0</v>
      </c>
      <c r="P1054" s="6" t="b">
        <v>0</v>
      </c>
      <c r="Q1054" s="6" t="s">
        <v>1515</v>
      </c>
    </row>
    <row r="1055" spans="1:17" x14ac:dyDescent="0.2">
      <c r="A1055" s="2">
        <v>419</v>
      </c>
      <c r="B1055" s="6" t="s">
        <v>1519</v>
      </c>
      <c r="C1055" s="96" t="s">
        <v>5528</v>
      </c>
      <c r="D1055" s="6" t="s">
        <v>1520</v>
      </c>
      <c r="E1055" s="6" t="b">
        <v>1</v>
      </c>
      <c r="F1055" s="6" t="b">
        <v>0</v>
      </c>
      <c r="G1055" s="6" t="b">
        <v>0</v>
      </c>
      <c r="H1055" s="6" t="b">
        <v>0</v>
      </c>
      <c r="I1055" s="6" t="b">
        <v>1</v>
      </c>
      <c r="J1055" s="6" t="b">
        <v>0</v>
      </c>
      <c r="K1055" s="6" t="b">
        <v>0</v>
      </c>
      <c r="L1055" s="6" t="b">
        <v>1</v>
      </c>
      <c r="M1055" s="6" t="b">
        <v>0</v>
      </c>
      <c r="N1055" s="6" t="b">
        <v>0</v>
      </c>
      <c r="O1055" s="6" t="b">
        <v>0</v>
      </c>
      <c r="P1055" s="6" t="b">
        <v>0</v>
      </c>
      <c r="Q1055" s="6" t="s">
        <v>60</v>
      </c>
    </row>
    <row r="1056" spans="1:17" x14ac:dyDescent="0.2">
      <c r="A1056" s="2">
        <v>422</v>
      </c>
      <c r="B1056" s="6" t="s">
        <v>1526</v>
      </c>
      <c r="C1056" s="96" t="s">
        <v>5528</v>
      </c>
      <c r="D1056" s="6" t="s">
        <v>1527</v>
      </c>
      <c r="E1056" s="6" t="b">
        <v>0</v>
      </c>
      <c r="F1056" s="6" t="b">
        <v>0</v>
      </c>
      <c r="G1056" s="6" t="b">
        <v>0</v>
      </c>
      <c r="H1056" s="6" t="b">
        <v>0</v>
      </c>
      <c r="I1056" s="6" t="b">
        <v>0</v>
      </c>
      <c r="J1056" s="6" t="b">
        <v>0</v>
      </c>
      <c r="K1056" s="6" t="b">
        <v>0</v>
      </c>
      <c r="L1056" s="6" t="b">
        <v>0</v>
      </c>
      <c r="M1056" s="6" t="b">
        <v>0</v>
      </c>
      <c r="N1056" s="6" t="b">
        <v>0</v>
      </c>
      <c r="O1056" s="6" t="b">
        <v>0</v>
      </c>
      <c r="P1056" s="6" t="b">
        <v>0</v>
      </c>
      <c r="Q1056" s="6" t="s">
        <v>1528</v>
      </c>
    </row>
    <row r="1057" spans="1:17" x14ac:dyDescent="0.2">
      <c r="A1057" s="2">
        <v>427</v>
      </c>
      <c r="B1057" s="6" t="s">
        <v>1538</v>
      </c>
      <c r="C1057" s="96" t="s">
        <v>5528</v>
      </c>
      <c r="D1057" s="6" t="s">
        <v>1539</v>
      </c>
      <c r="E1057" s="6" t="b">
        <v>0</v>
      </c>
      <c r="F1057" s="6" t="b">
        <v>0</v>
      </c>
      <c r="G1057" s="6" t="b">
        <v>0</v>
      </c>
      <c r="H1057" s="6" t="b">
        <v>0</v>
      </c>
      <c r="I1057" s="6" t="b">
        <v>0</v>
      </c>
      <c r="J1057" s="6" t="b">
        <v>0</v>
      </c>
      <c r="K1057" s="6" t="b">
        <v>0</v>
      </c>
      <c r="L1057" s="6" t="b">
        <v>0</v>
      </c>
      <c r="M1057" s="6" t="b">
        <v>0</v>
      </c>
      <c r="N1057" s="6" t="b">
        <v>0</v>
      </c>
      <c r="O1057" s="6" t="b">
        <v>0</v>
      </c>
      <c r="P1057" s="6" t="b">
        <v>0</v>
      </c>
      <c r="Q1057" s="6" t="s">
        <v>1540</v>
      </c>
    </row>
    <row r="1058" spans="1:17" x14ac:dyDescent="0.2">
      <c r="A1058" s="2">
        <v>438</v>
      </c>
      <c r="B1058" s="6" t="s">
        <v>1563</v>
      </c>
      <c r="C1058" s="96" t="s">
        <v>5528</v>
      </c>
      <c r="D1058" s="6" t="s">
        <v>1564</v>
      </c>
      <c r="E1058" s="6" t="b">
        <v>0</v>
      </c>
      <c r="F1058" s="6" t="b">
        <v>0</v>
      </c>
      <c r="G1058" s="6" t="b">
        <v>0</v>
      </c>
      <c r="H1058" s="6" t="b">
        <v>0</v>
      </c>
      <c r="I1058" s="6" t="b">
        <v>0</v>
      </c>
      <c r="J1058" s="6" t="b">
        <v>0</v>
      </c>
      <c r="K1058" s="6" t="b">
        <v>0</v>
      </c>
      <c r="L1058" s="6" t="b">
        <v>0</v>
      </c>
      <c r="M1058" s="6" t="b">
        <v>0</v>
      </c>
      <c r="N1058" s="6" t="b">
        <v>0</v>
      </c>
      <c r="O1058" s="6" t="b">
        <v>0</v>
      </c>
      <c r="P1058" s="6" t="b">
        <v>0</v>
      </c>
      <c r="Q1058" s="6" t="s">
        <v>1565</v>
      </c>
    </row>
    <row r="1059" spans="1:17" x14ac:dyDescent="0.2">
      <c r="A1059" s="2">
        <v>456</v>
      </c>
      <c r="B1059" s="6" t="s">
        <v>1627</v>
      </c>
      <c r="C1059" s="96" t="s">
        <v>5528</v>
      </c>
      <c r="D1059" s="6" t="s">
        <v>1628</v>
      </c>
      <c r="E1059" s="6" t="b">
        <v>0</v>
      </c>
      <c r="F1059" s="6" t="b">
        <v>0</v>
      </c>
      <c r="G1059" s="6" t="b">
        <v>0</v>
      </c>
      <c r="H1059" s="6" t="b">
        <v>0</v>
      </c>
      <c r="I1059" s="6" t="b">
        <v>0</v>
      </c>
      <c r="J1059" s="6" t="b">
        <v>0</v>
      </c>
      <c r="K1059" s="6" t="b">
        <v>0</v>
      </c>
      <c r="L1059" s="6" t="b">
        <v>0</v>
      </c>
      <c r="M1059" s="6" t="b">
        <v>0</v>
      </c>
      <c r="N1059" s="6" t="b">
        <v>0</v>
      </c>
      <c r="O1059" s="6" t="b">
        <v>0</v>
      </c>
      <c r="P1059" s="6" t="b">
        <v>0</v>
      </c>
      <c r="Q1059" s="6" t="s">
        <v>1629</v>
      </c>
    </row>
    <row r="1060" spans="1:17" x14ac:dyDescent="0.2">
      <c r="A1060" s="2">
        <v>457</v>
      </c>
      <c r="B1060" s="6" t="s">
        <v>1630</v>
      </c>
      <c r="C1060" s="96" t="s">
        <v>5528</v>
      </c>
      <c r="D1060" s="6" t="s">
        <v>1631</v>
      </c>
      <c r="E1060" s="6" t="b">
        <v>0</v>
      </c>
      <c r="F1060" s="6" t="b">
        <v>0</v>
      </c>
      <c r="G1060" s="6" t="b">
        <v>1</v>
      </c>
      <c r="H1060" s="6" t="b">
        <v>0</v>
      </c>
      <c r="I1060" s="6" t="b">
        <v>0</v>
      </c>
      <c r="J1060" s="6" t="b">
        <v>1</v>
      </c>
      <c r="K1060" s="6" t="b">
        <v>0</v>
      </c>
      <c r="L1060" s="6" t="b">
        <v>0</v>
      </c>
      <c r="M1060" s="6" t="b">
        <v>0</v>
      </c>
      <c r="N1060" s="6" t="b">
        <v>0</v>
      </c>
      <c r="O1060" s="6" t="b">
        <v>0</v>
      </c>
      <c r="P1060" s="6" t="b">
        <v>0</v>
      </c>
      <c r="Q1060" s="6" t="s">
        <v>1632</v>
      </c>
    </row>
    <row r="1061" spans="1:17" x14ac:dyDescent="0.2">
      <c r="A1061" s="2">
        <v>460</v>
      </c>
      <c r="B1061" s="6" t="s">
        <v>1637</v>
      </c>
      <c r="C1061" s="96" t="s">
        <v>5528</v>
      </c>
      <c r="D1061" s="6" t="s">
        <v>1638</v>
      </c>
      <c r="E1061" s="6" t="b">
        <v>0</v>
      </c>
      <c r="F1061" s="6" t="b">
        <v>0</v>
      </c>
      <c r="G1061" s="6" t="b">
        <v>0</v>
      </c>
      <c r="H1061" s="6" t="b">
        <v>0</v>
      </c>
      <c r="I1061" s="6" t="b">
        <v>0</v>
      </c>
      <c r="J1061" s="6" t="b">
        <v>0</v>
      </c>
      <c r="K1061" s="6" t="b">
        <v>0</v>
      </c>
      <c r="L1061" s="6" t="b">
        <v>0</v>
      </c>
      <c r="M1061" s="6" t="b">
        <v>0</v>
      </c>
      <c r="N1061" s="6" t="b">
        <v>0</v>
      </c>
      <c r="O1061" s="6" t="b">
        <v>0</v>
      </c>
      <c r="P1061" s="6" t="b">
        <v>0</v>
      </c>
      <c r="Q1061" s="6" t="s">
        <v>1639</v>
      </c>
    </row>
    <row r="1062" spans="1:17" x14ac:dyDescent="0.2">
      <c r="A1062" s="2">
        <v>480</v>
      </c>
      <c r="B1062" s="6" t="s">
        <v>1700</v>
      </c>
      <c r="C1062" s="96" t="s">
        <v>5528</v>
      </c>
      <c r="D1062" s="6" t="s">
        <v>1264</v>
      </c>
      <c r="E1062" s="6" t="b">
        <v>0</v>
      </c>
      <c r="F1062" s="6" t="b">
        <v>0</v>
      </c>
      <c r="G1062" s="6" t="b">
        <v>0</v>
      </c>
      <c r="H1062" s="6" t="b">
        <v>0</v>
      </c>
      <c r="I1062" s="6" t="b">
        <v>0</v>
      </c>
      <c r="J1062" s="6" t="b">
        <v>0</v>
      </c>
      <c r="K1062" s="6" t="b">
        <v>0</v>
      </c>
      <c r="L1062" s="6" t="b">
        <v>0</v>
      </c>
      <c r="M1062" s="6" t="b">
        <v>0</v>
      </c>
      <c r="N1062" s="6" t="b">
        <v>0</v>
      </c>
      <c r="O1062" s="6" t="b">
        <v>0</v>
      </c>
      <c r="P1062" s="6" t="b">
        <v>0</v>
      </c>
      <c r="Q1062" s="6" t="s">
        <v>1264</v>
      </c>
    </row>
    <row r="1063" spans="1:17" x14ac:dyDescent="0.2">
      <c r="A1063" s="2">
        <v>484</v>
      </c>
      <c r="B1063" s="6" t="s">
        <v>1712</v>
      </c>
      <c r="C1063" s="96" t="s">
        <v>5528</v>
      </c>
      <c r="D1063" s="6" t="s">
        <v>1713</v>
      </c>
      <c r="E1063" s="6" t="b">
        <v>0</v>
      </c>
      <c r="F1063" s="6" t="b">
        <v>0</v>
      </c>
      <c r="G1063" s="6" t="b">
        <v>0</v>
      </c>
      <c r="H1063" s="6" t="b">
        <v>0</v>
      </c>
      <c r="I1063" s="6" t="b">
        <v>0</v>
      </c>
      <c r="J1063" s="6" t="b">
        <v>0</v>
      </c>
      <c r="K1063" s="6" t="b">
        <v>0</v>
      </c>
      <c r="L1063" s="6" t="b">
        <v>0</v>
      </c>
      <c r="M1063" s="6" t="b">
        <v>0</v>
      </c>
      <c r="N1063" s="6" t="b">
        <v>0</v>
      </c>
      <c r="O1063" s="6" t="b">
        <v>0</v>
      </c>
      <c r="P1063" s="6" t="b">
        <v>0</v>
      </c>
      <c r="Q1063" s="6" t="s">
        <v>1714</v>
      </c>
    </row>
    <row r="1064" spans="1:17" x14ac:dyDescent="0.2">
      <c r="A1064" s="2">
        <v>500</v>
      </c>
      <c r="B1064" s="6" t="s">
        <v>1767</v>
      </c>
      <c r="C1064" s="96" t="s">
        <v>5528</v>
      </c>
      <c r="D1064" s="6" t="s">
        <v>1768</v>
      </c>
      <c r="E1064" s="6" t="b">
        <v>0</v>
      </c>
      <c r="F1064" s="6" t="b">
        <v>0</v>
      </c>
      <c r="G1064" s="6" t="b">
        <v>0</v>
      </c>
      <c r="H1064" s="6" t="b">
        <v>1</v>
      </c>
      <c r="I1064" s="6" t="b">
        <v>0</v>
      </c>
      <c r="J1064" s="6" t="b">
        <v>1</v>
      </c>
      <c r="K1064" s="6" t="b">
        <v>0</v>
      </c>
      <c r="L1064" s="6" t="b">
        <v>1</v>
      </c>
      <c r="M1064" s="6" t="b">
        <v>0</v>
      </c>
      <c r="N1064" s="6" t="b">
        <v>0</v>
      </c>
      <c r="O1064" s="6" t="b">
        <v>0</v>
      </c>
      <c r="P1064" s="6" t="b">
        <v>0</v>
      </c>
      <c r="Q1064" s="6" t="s">
        <v>1769</v>
      </c>
    </row>
    <row r="1065" spans="1:17" x14ac:dyDescent="0.2">
      <c r="A1065" s="2">
        <v>507</v>
      </c>
      <c r="B1065" s="6" t="s">
        <v>1791</v>
      </c>
      <c r="C1065" s="96" t="s">
        <v>5528</v>
      </c>
      <c r="D1065" s="6" t="s">
        <v>1792</v>
      </c>
      <c r="E1065" s="6" t="b">
        <v>0</v>
      </c>
      <c r="F1065" s="6" t="b">
        <v>0</v>
      </c>
      <c r="G1065" s="6" t="b">
        <v>0</v>
      </c>
      <c r="H1065" s="6" t="b">
        <v>0</v>
      </c>
      <c r="I1065" s="6" t="b">
        <v>0</v>
      </c>
      <c r="J1065" s="6" t="b">
        <v>0</v>
      </c>
      <c r="K1065" s="6" t="b">
        <v>0</v>
      </c>
      <c r="L1065" s="6" t="b">
        <v>0</v>
      </c>
      <c r="M1065" s="6" t="b">
        <v>0</v>
      </c>
      <c r="N1065" s="6" t="b">
        <v>0</v>
      </c>
      <c r="O1065" s="6" t="b">
        <v>0</v>
      </c>
      <c r="P1065" s="6" t="b">
        <v>0</v>
      </c>
      <c r="Q1065" s="6" t="s">
        <v>1793</v>
      </c>
    </row>
    <row r="1066" spans="1:17" x14ac:dyDescent="0.2">
      <c r="A1066" s="2">
        <v>511</v>
      </c>
      <c r="B1066" s="6" t="s">
        <v>1806</v>
      </c>
      <c r="C1066" s="96" t="s">
        <v>5528</v>
      </c>
      <c r="D1066" s="6" t="s">
        <v>1807</v>
      </c>
      <c r="E1066" s="6" t="b">
        <v>0</v>
      </c>
      <c r="F1066" s="6" t="b">
        <v>0</v>
      </c>
      <c r="G1066" s="6" t="b">
        <v>1</v>
      </c>
      <c r="H1066" s="6" t="b">
        <v>0</v>
      </c>
      <c r="I1066" s="6" t="b">
        <v>0</v>
      </c>
      <c r="J1066" s="6" t="b">
        <v>0</v>
      </c>
      <c r="K1066" s="6" t="b">
        <v>0</v>
      </c>
      <c r="L1066" s="6" t="b">
        <v>0</v>
      </c>
      <c r="M1066" s="6" t="b">
        <v>0</v>
      </c>
      <c r="N1066" s="6" t="b">
        <v>0</v>
      </c>
      <c r="O1066" s="6" t="b">
        <v>0</v>
      </c>
      <c r="P1066" s="6" t="b">
        <v>0</v>
      </c>
      <c r="Q1066" s="6" t="s">
        <v>1808</v>
      </c>
    </row>
    <row r="1067" spans="1:17" x14ac:dyDescent="0.2">
      <c r="A1067" s="2">
        <v>516</v>
      </c>
      <c r="B1067" s="6" t="s">
        <v>1825</v>
      </c>
      <c r="C1067" s="96" t="s">
        <v>5528</v>
      </c>
      <c r="D1067" s="6" t="s">
        <v>1826</v>
      </c>
      <c r="E1067" s="6" t="b">
        <v>0</v>
      </c>
      <c r="F1067" s="6" t="b">
        <v>0</v>
      </c>
      <c r="G1067" s="6" t="b">
        <v>1</v>
      </c>
      <c r="H1067" s="6" t="b">
        <v>0</v>
      </c>
      <c r="I1067" s="6" t="b">
        <v>0</v>
      </c>
      <c r="J1067" s="6" t="b">
        <v>0</v>
      </c>
      <c r="K1067" s="6" t="b">
        <v>0</v>
      </c>
      <c r="L1067" s="6" t="b">
        <v>0</v>
      </c>
      <c r="M1067" s="6" t="b">
        <v>1</v>
      </c>
      <c r="N1067" s="6" t="b">
        <v>0</v>
      </c>
      <c r="O1067" s="6" t="b">
        <v>0</v>
      </c>
      <c r="P1067" s="6" t="b">
        <v>0</v>
      </c>
      <c r="Q1067" s="6" t="s">
        <v>1827</v>
      </c>
    </row>
    <row r="1068" spans="1:17" x14ac:dyDescent="0.2">
      <c r="A1068" s="2">
        <v>529</v>
      </c>
      <c r="B1068" s="6" t="s">
        <v>1863</v>
      </c>
      <c r="C1068" s="96" t="s">
        <v>5528</v>
      </c>
      <c r="D1068" s="6" t="s">
        <v>1864</v>
      </c>
      <c r="E1068" s="6" t="b">
        <v>0</v>
      </c>
      <c r="F1068" s="6" t="b">
        <v>0</v>
      </c>
      <c r="G1068" s="6" t="b">
        <v>1</v>
      </c>
      <c r="H1068" s="6" t="b">
        <v>0</v>
      </c>
      <c r="I1068" s="6" t="b">
        <v>0</v>
      </c>
      <c r="J1068" s="6" t="b">
        <v>0</v>
      </c>
      <c r="K1068" s="6" t="b">
        <v>0</v>
      </c>
      <c r="L1068" s="6" t="b">
        <v>0</v>
      </c>
      <c r="M1068" s="6" t="b">
        <v>0</v>
      </c>
      <c r="N1068" s="6" t="b">
        <v>0</v>
      </c>
      <c r="O1068" s="6" t="b">
        <v>0</v>
      </c>
      <c r="P1068" s="6" t="b">
        <v>0</v>
      </c>
      <c r="Q1068" s="6" t="s">
        <v>1865</v>
      </c>
    </row>
    <row r="1069" spans="1:17" x14ac:dyDescent="0.2">
      <c r="A1069" s="2">
        <v>547</v>
      </c>
      <c r="B1069" s="6" t="s">
        <v>1927</v>
      </c>
      <c r="C1069" s="96" t="s">
        <v>5528</v>
      </c>
      <c r="D1069" s="6" t="s">
        <v>1928</v>
      </c>
      <c r="E1069" s="6" t="b">
        <v>0</v>
      </c>
      <c r="F1069" s="6" t="b">
        <v>0</v>
      </c>
      <c r="G1069" s="6" t="b">
        <v>0</v>
      </c>
      <c r="H1069" s="6" t="b">
        <v>0</v>
      </c>
      <c r="I1069" s="6" t="b">
        <v>0</v>
      </c>
      <c r="J1069" s="6" t="b">
        <v>0</v>
      </c>
      <c r="K1069" s="6" t="b">
        <v>0</v>
      </c>
      <c r="L1069" s="6" t="b">
        <v>0</v>
      </c>
      <c r="M1069" s="6" t="b">
        <v>0</v>
      </c>
      <c r="N1069" s="6" t="b">
        <v>0</v>
      </c>
      <c r="O1069" s="6" t="b">
        <v>0</v>
      </c>
      <c r="P1069" s="6" t="b">
        <v>0</v>
      </c>
      <c r="Q1069" s="6" t="s">
        <v>1929</v>
      </c>
    </row>
    <row r="1070" spans="1:17" x14ac:dyDescent="0.2">
      <c r="A1070" s="2">
        <v>552</v>
      </c>
      <c r="B1070" s="6" t="s">
        <v>1942</v>
      </c>
      <c r="C1070" s="96" t="s">
        <v>5528</v>
      </c>
      <c r="D1070" s="6" t="s">
        <v>1943</v>
      </c>
      <c r="E1070" s="6" t="b">
        <v>0</v>
      </c>
      <c r="F1070" s="6" t="b">
        <v>0</v>
      </c>
      <c r="G1070" s="6" t="b">
        <v>0</v>
      </c>
      <c r="H1070" s="6" t="b">
        <v>1</v>
      </c>
      <c r="I1070" s="6" t="b">
        <v>0</v>
      </c>
      <c r="J1070" s="6" t="b">
        <v>0</v>
      </c>
      <c r="K1070" s="6" t="b">
        <v>0</v>
      </c>
      <c r="L1070" s="6" t="b">
        <v>0</v>
      </c>
      <c r="M1070" s="6" t="b">
        <v>0</v>
      </c>
      <c r="N1070" s="6" t="b">
        <v>0</v>
      </c>
      <c r="O1070" s="6" t="b">
        <v>0</v>
      </c>
      <c r="P1070" s="6" t="b">
        <v>0</v>
      </c>
      <c r="Q1070" s="6" t="s">
        <v>1944</v>
      </c>
    </row>
    <row r="1071" spans="1:17" x14ac:dyDescent="0.2">
      <c r="A1071" s="2">
        <v>554</v>
      </c>
      <c r="B1071" s="6" t="s">
        <v>1949</v>
      </c>
      <c r="C1071" s="96" t="s">
        <v>5528</v>
      </c>
      <c r="D1071" s="6" t="s">
        <v>1950</v>
      </c>
      <c r="E1071" s="6" t="b">
        <v>1</v>
      </c>
      <c r="F1071" s="6" t="b">
        <v>0</v>
      </c>
      <c r="G1071" s="6" t="b">
        <v>0</v>
      </c>
      <c r="H1071" s="6" t="b">
        <v>0</v>
      </c>
      <c r="I1071" s="6" t="b">
        <v>0</v>
      </c>
      <c r="J1071" s="6" t="b">
        <v>0</v>
      </c>
      <c r="K1071" s="6" t="b">
        <v>1</v>
      </c>
      <c r="L1071" s="6" t="b">
        <v>0</v>
      </c>
      <c r="M1071" s="6" t="b">
        <v>0</v>
      </c>
      <c r="N1071" s="6" t="b">
        <v>0</v>
      </c>
      <c r="O1071" s="6" t="b">
        <v>1</v>
      </c>
      <c r="P1071" s="6" t="b">
        <v>0</v>
      </c>
      <c r="Q1071" s="6" t="s">
        <v>1951</v>
      </c>
    </row>
    <row r="1072" spans="1:17" x14ac:dyDescent="0.2">
      <c r="A1072" s="2">
        <v>559</v>
      </c>
      <c r="B1072" s="6" t="s">
        <v>1963</v>
      </c>
      <c r="C1072" s="96" t="s">
        <v>5528</v>
      </c>
      <c r="D1072" s="6" t="s">
        <v>1964</v>
      </c>
      <c r="E1072" s="6" t="b">
        <v>1</v>
      </c>
      <c r="F1072" s="6" t="b">
        <v>0</v>
      </c>
      <c r="G1072" s="6" t="b">
        <v>0</v>
      </c>
      <c r="H1072" s="6" t="b">
        <v>0</v>
      </c>
      <c r="I1072" s="6" t="b">
        <v>0</v>
      </c>
      <c r="J1072" s="6" t="b">
        <v>0</v>
      </c>
      <c r="K1072" s="6" t="b">
        <v>0</v>
      </c>
      <c r="L1072" s="6" t="b">
        <v>0</v>
      </c>
      <c r="M1072" s="6" t="b">
        <v>0</v>
      </c>
      <c r="N1072" s="6" t="b">
        <v>0</v>
      </c>
      <c r="O1072" s="6" t="b">
        <v>0</v>
      </c>
      <c r="P1072" s="6" t="b">
        <v>0</v>
      </c>
      <c r="Q1072" s="6" t="s">
        <v>1965</v>
      </c>
    </row>
    <row r="1073" spans="1:17" x14ac:dyDescent="0.2">
      <c r="A1073" s="2">
        <v>560</v>
      </c>
      <c r="B1073" s="6" t="s">
        <v>1966</v>
      </c>
      <c r="C1073" s="96" t="s">
        <v>5528</v>
      </c>
      <c r="D1073" s="6" t="s">
        <v>1967</v>
      </c>
      <c r="E1073" s="6" t="b">
        <v>0</v>
      </c>
      <c r="F1073" s="6" t="b">
        <v>0</v>
      </c>
      <c r="G1073" s="6" t="b">
        <v>0</v>
      </c>
      <c r="H1073" s="6" t="b">
        <v>1</v>
      </c>
      <c r="I1073" s="6" t="b">
        <v>0</v>
      </c>
      <c r="J1073" s="6" t="b">
        <v>0</v>
      </c>
      <c r="K1073" s="6" t="b">
        <v>0</v>
      </c>
      <c r="L1073" s="6" t="b">
        <v>0</v>
      </c>
      <c r="M1073" s="6" t="b">
        <v>0</v>
      </c>
      <c r="N1073" s="6" t="b">
        <v>0</v>
      </c>
      <c r="O1073" s="6" t="b">
        <v>0</v>
      </c>
      <c r="P1073" s="6" t="b">
        <v>0</v>
      </c>
      <c r="Q1073" s="6" t="s">
        <v>1968</v>
      </c>
    </row>
    <row r="1074" spans="1:17" x14ac:dyDescent="0.2">
      <c r="A1074" s="2">
        <v>566</v>
      </c>
      <c r="B1074" s="6" t="s">
        <v>1989</v>
      </c>
      <c r="C1074" s="96" t="s">
        <v>5528</v>
      </c>
      <c r="D1074" s="6" t="s">
        <v>1990</v>
      </c>
      <c r="E1074" s="6" t="b">
        <v>0</v>
      </c>
      <c r="F1074" s="6" t="b">
        <v>0</v>
      </c>
      <c r="G1074" s="6" t="b">
        <v>1</v>
      </c>
      <c r="H1074" s="6" t="b">
        <v>1</v>
      </c>
      <c r="I1074" s="6" t="b">
        <v>0</v>
      </c>
      <c r="J1074" s="6" t="b">
        <v>0</v>
      </c>
      <c r="K1074" s="6" t="b">
        <v>0</v>
      </c>
      <c r="L1074" s="6" t="b">
        <v>0</v>
      </c>
      <c r="M1074" s="6" t="b">
        <v>0</v>
      </c>
      <c r="N1074" s="6" t="b">
        <v>0</v>
      </c>
      <c r="O1074" s="6" t="b">
        <v>0</v>
      </c>
      <c r="P1074" s="6" t="b">
        <v>0</v>
      </c>
      <c r="Q1074" s="6" t="s">
        <v>1991</v>
      </c>
    </row>
    <row r="1075" spans="1:17" x14ac:dyDescent="0.2">
      <c r="A1075" s="2">
        <v>568</v>
      </c>
      <c r="B1075" s="6" t="s">
        <v>1997</v>
      </c>
      <c r="C1075" s="96" t="s">
        <v>5528</v>
      </c>
      <c r="D1075" s="6" t="s">
        <v>1998</v>
      </c>
      <c r="E1075" s="6" t="b">
        <v>0</v>
      </c>
      <c r="F1075" s="6" t="b">
        <v>0</v>
      </c>
      <c r="G1075" s="6" t="b">
        <v>0</v>
      </c>
      <c r="H1075" s="6" t="b">
        <v>0</v>
      </c>
      <c r="I1075" s="6" t="b">
        <v>0</v>
      </c>
      <c r="J1075" s="6" t="b">
        <v>1</v>
      </c>
      <c r="K1075" s="6" t="b">
        <v>0</v>
      </c>
      <c r="L1075" s="6" t="b">
        <v>0</v>
      </c>
      <c r="M1075" s="6" t="b">
        <v>0</v>
      </c>
      <c r="N1075" s="6" t="b">
        <v>0</v>
      </c>
      <c r="O1075" s="6" t="b">
        <v>0</v>
      </c>
      <c r="P1075" s="6" t="b">
        <v>1</v>
      </c>
      <c r="Q1075" s="6" t="s">
        <v>1999</v>
      </c>
    </row>
    <row r="1076" spans="1:17" x14ac:dyDescent="0.2">
      <c r="A1076" s="2">
        <v>572</v>
      </c>
      <c r="B1076" s="6" t="s">
        <v>2008</v>
      </c>
      <c r="C1076" s="96" t="s">
        <v>5528</v>
      </c>
      <c r="D1076" s="6" t="s">
        <v>2009</v>
      </c>
      <c r="E1076" s="6" t="b">
        <v>0</v>
      </c>
      <c r="F1076" s="6" t="b">
        <v>0</v>
      </c>
      <c r="G1076" s="6" t="b">
        <v>0</v>
      </c>
      <c r="H1076" s="6" t="b">
        <v>0</v>
      </c>
      <c r="I1076" s="6" t="b">
        <v>0</v>
      </c>
      <c r="J1076" s="6" t="b">
        <v>0</v>
      </c>
      <c r="K1076" s="6" t="b">
        <v>0</v>
      </c>
      <c r="L1076" s="6" t="b">
        <v>0</v>
      </c>
      <c r="M1076" s="6" t="b">
        <v>0</v>
      </c>
      <c r="N1076" s="6" t="b">
        <v>0</v>
      </c>
      <c r="O1076" s="6" t="b">
        <v>0</v>
      </c>
      <c r="P1076" s="6" t="b">
        <v>0</v>
      </c>
      <c r="Q1076" s="6" t="s">
        <v>2010</v>
      </c>
    </row>
    <row r="1077" spans="1:17" x14ac:dyDescent="0.2">
      <c r="A1077" s="2">
        <v>576</v>
      </c>
      <c r="B1077" s="6" t="s">
        <v>2015</v>
      </c>
      <c r="C1077" s="96" t="s">
        <v>5528</v>
      </c>
      <c r="D1077" s="6" t="s">
        <v>2016</v>
      </c>
      <c r="E1077" s="6" t="b">
        <v>0</v>
      </c>
      <c r="F1077" s="6" t="b">
        <v>0</v>
      </c>
      <c r="G1077" s="6" t="b">
        <v>0</v>
      </c>
      <c r="H1077" s="6" t="b">
        <v>0</v>
      </c>
      <c r="I1077" s="6" t="b">
        <v>0</v>
      </c>
      <c r="J1077" s="6" t="b">
        <v>0</v>
      </c>
      <c r="K1077" s="6" t="b">
        <v>0</v>
      </c>
      <c r="L1077" s="6" t="b">
        <v>0</v>
      </c>
      <c r="M1077" s="6" t="b">
        <v>0</v>
      </c>
      <c r="N1077" s="6" t="b">
        <v>0</v>
      </c>
      <c r="O1077" s="6" t="b">
        <v>0</v>
      </c>
      <c r="P1077" s="6" t="b">
        <v>0</v>
      </c>
      <c r="Q1077" s="6" t="s">
        <v>2017</v>
      </c>
    </row>
    <row r="1078" spans="1:17" x14ac:dyDescent="0.2">
      <c r="A1078" s="2">
        <v>583</v>
      </c>
      <c r="B1078" s="6" t="s">
        <v>2040</v>
      </c>
      <c r="C1078" s="96" t="s">
        <v>5528</v>
      </c>
      <c r="D1078" s="6" t="s">
        <v>2041</v>
      </c>
      <c r="E1078" s="6" t="b">
        <v>0</v>
      </c>
      <c r="F1078" s="6" t="b">
        <v>0</v>
      </c>
      <c r="G1078" s="6" t="b">
        <v>0</v>
      </c>
      <c r="H1078" s="6" t="b">
        <v>0</v>
      </c>
      <c r="I1078" s="6" t="b">
        <v>0</v>
      </c>
      <c r="J1078" s="6" t="b">
        <v>0</v>
      </c>
      <c r="K1078" s="6" t="b">
        <v>0</v>
      </c>
      <c r="L1078" s="6" t="b">
        <v>0</v>
      </c>
      <c r="M1078" s="6" t="b">
        <v>0</v>
      </c>
      <c r="N1078" s="6" t="b">
        <v>0</v>
      </c>
      <c r="O1078" s="6" t="b">
        <v>0</v>
      </c>
      <c r="P1078" s="6" t="b">
        <v>0</v>
      </c>
      <c r="Q1078" s="6" t="s">
        <v>2042</v>
      </c>
    </row>
    <row r="1079" spans="1:17" x14ac:dyDescent="0.2">
      <c r="A1079" s="2">
        <v>597</v>
      </c>
      <c r="B1079" s="6" t="s">
        <v>2083</v>
      </c>
      <c r="C1079" s="96" t="s">
        <v>5528</v>
      </c>
      <c r="D1079" s="6" t="s">
        <v>2084</v>
      </c>
      <c r="E1079" s="6" t="b">
        <v>0</v>
      </c>
      <c r="F1079" s="6" t="b">
        <v>0</v>
      </c>
      <c r="G1079" s="6" t="b">
        <v>0</v>
      </c>
      <c r="H1079" s="6" t="b">
        <v>0</v>
      </c>
      <c r="I1079" s="6" t="b">
        <v>0</v>
      </c>
      <c r="J1079" s="6" t="b">
        <v>0</v>
      </c>
      <c r="K1079" s="6" t="b">
        <v>0</v>
      </c>
      <c r="L1079" s="6" t="b">
        <v>1</v>
      </c>
      <c r="M1079" s="6" t="b">
        <v>0</v>
      </c>
      <c r="N1079" s="6" t="b">
        <v>0</v>
      </c>
      <c r="O1079" s="6" t="b">
        <v>0</v>
      </c>
      <c r="P1079" s="6" t="b">
        <v>0</v>
      </c>
      <c r="Q1079" s="6" t="s">
        <v>2085</v>
      </c>
    </row>
    <row r="1080" spans="1:17" x14ac:dyDescent="0.2">
      <c r="A1080" s="2">
        <v>612</v>
      </c>
      <c r="B1080" s="6" t="s">
        <v>2126</v>
      </c>
      <c r="C1080" s="96" t="s">
        <v>5528</v>
      </c>
      <c r="D1080" s="6" t="s">
        <v>2127</v>
      </c>
      <c r="E1080" s="6" t="b">
        <v>0</v>
      </c>
      <c r="F1080" s="6" t="b">
        <v>0</v>
      </c>
      <c r="G1080" s="6" t="b">
        <v>0</v>
      </c>
      <c r="H1080" s="6" t="b">
        <v>0</v>
      </c>
      <c r="I1080" s="6" t="b">
        <v>0</v>
      </c>
      <c r="J1080" s="6" t="b">
        <v>0</v>
      </c>
      <c r="K1080" s="6" t="b">
        <v>0</v>
      </c>
      <c r="L1080" s="6" t="b">
        <v>0</v>
      </c>
      <c r="M1080" s="6" t="b">
        <v>0</v>
      </c>
      <c r="N1080" s="6" t="b">
        <v>0</v>
      </c>
      <c r="O1080" s="6" t="b">
        <v>1</v>
      </c>
      <c r="P1080" s="6" t="b">
        <v>0</v>
      </c>
      <c r="Q1080" s="6" t="s">
        <v>2128</v>
      </c>
    </row>
    <row r="1081" spans="1:17" x14ac:dyDescent="0.2">
      <c r="A1081" s="2">
        <v>616</v>
      </c>
      <c r="B1081" s="6" t="s">
        <v>2139</v>
      </c>
      <c r="C1081" s="96" t="s">
        <v>5528</v>
      </c>
      <c r="D1081" s="6" t="s">
        <v>2140</v>
      </c>
      <c r="E1081" s="6" t="b">
        <v>0</v>
      </c>
      <c r="F1081" s="6" t="b">
        <v>0</v>
      </c>
      <c r="G1081" s="6" t="b">
        <v>0</v>
      </c>
      <c r="H1081" s="6" t="b">
        <v>0</v>
      </c>
      <c r="I1081" s="6" t="b">
        <v>1</v>
      </c>
      <c r="J1081" s="6" t="b">
        <v>0</v>
      </c>
      <c r="K1081" s="6" t="b">
        <v>0</v>
      </c>
      <c r="L1081" s="6" t="b">
        <v>0</v>
      </c>
      <c r="M1081" s="6" t="b">
        <v>0</v>
      </c>
      <c r="N1081" s="6" t="b">
        <v>0</v>
      </c>
      <c r="O1081" s="6" t="b">
        <v>0</v>
      </c>
      <c r="P1081" s="6" t="b">
        <v>0</v>
      </c>
      <c r="Q1081" s="6" t="s">
        <v>2141</v>
      </c>
    </row>
    <row r="1082" spans="1:17" x14ac:dyDescent="0.2">
      <c r="A1082" s="2">
        <v>617</v>
      </c>
      <c r="B1082" s="6" t="s">
        <v>2142</v>
      </c>
      <c r="C1082" s="96" t="s">
        <v>5528</v>
      </c>
      <c r="D1082" s="6" t="s">
        <v>2143</v>
      </c>
      <c r="E1082" s="6" t="b">
        <v>0</v>
      </c>
      <c r="F1082" s="6" t="b">
        <v>0</v>
      </c>
      <c r="G1082" s="6" t="b">
        <v>0</v>
      </c>
      <c r="H1082" s="6" t="b">
        <v>0</v>
      </c>
      <c r="I1082" s="6" t="b">
        <v>0</v>
      </c>
      <c r="J1082" s="6" t="b">
        <v>0</v>
      </c>
      <c r="K1082" s="6" t="b">
        <v>0</v>
      </c>
      <c r="L1082" s="6" t="b">
        <v>0</v>
      </c>
      <c r="M1082" s="6" t="b">
        <v>0</v>
      </c>
      <c r="N1082" s="6" t="b">
        <v>0</v>
      </c>
      <c r="O1082" s="6" t="b">
        <v>0</v>
      </c>
      <c r="P1082" s="6" t="b">
        <v>0</v>
      </c>
      <c r="Q1082" s="6" t="s">
        <v>2144</v>
      </c>
    </row>
    <row r="1083" spans="1:17" x14ac:dyDescent="0.2">
      <c r="A1083" s="2">
        <v>619</v>
      </c>
      <c r="B1083" s="6" t="s">
        <v>2148</v>
      </c>
      <c r="C1083" s="96" t="s">
        <v>5528</v>
      </c>
      <c r="D1083" s="6" t="s">
        <v>60</v>
      </c>
      <c r="E1083" s="6" t="b">
        <v>0</v>
      </c>
      <c r="F1083" s="6" t="b">
        <v>0</v>
      </c>
      <c r="G1083" s="6" t="b">
        <v>0</v>
      </c>
      <c r="H1083" s="6" t="b">
        <v>0</v>
      </c>
      <c r="I1083" s="6" t="b">
        <v>0</v>
      </c>
      <c r="J1083" s="6" t="b">
        <v>0</v>
      </c>
      <c r="K1083" s="6" t="b">
        <v>0</v>
      </c>
      <c r="L1083" s="6" t="b">
        <v>1</v>
      </c>
      <c r="M1083" s="6" t="b">
        <v>0</v>
      </c>
      <c r="N1083" s="6" t="b">
        <v>0</v>
      </c>
      <c r="O1083" s="6" t="b">
        <v>1</v>
      </c>
      <c r="P1083" s="6" t="b">
        <v>0</v>
      </c>
      <c r="Q1083" s="6" t="s">
        <v>2149</v>
      </c>
    </row>
    <row r="1084" spans="1:17" x14ac:dyDescent="0.2">
      <c r="A1084" s="2">
        <v>635</v>
      </c>
      <c r="B1084" s="6" t="s">
        <v>2196</v>
      </c>
      <c r="C1084" s="96" t="s">
        <v>5528</v>
      </c>
      <c r="D1084" s="6" t="s">
        <v>2197</v>
      </c>
      <c r="E1084" s="6" t="b">
        <v>0</v>
      </c>
      <c r="F1084" s="6" t="b">
        <v>0</v>
      </c>
      <c r="G1084" s="6" t="b">
        <v>0</v>
      </c>
      <c r="H1084" s="6" t="b">
        <v>0</v>
      </c>
      <c r="I1084" s="6" t="b">
        <v>0</v>
      </c>
      <c r="J1084" s="6" t="b">
        <v>0</v>
      </c>
      <c r="K1084" s="6" t="b">
        <v>0</v>
      </c>
      <c r="L1084" s="6" t="b">
        <v>1</v>
      </c>
      <c r="M1084" s="6" t="b">
        <v>0</v>
      </c>
      <c r="N1084" s="6" t="b">
        <v>0</v>
      </c>
      <c r="O1084" s="6" t="b">
        <v>1</v>
      </c>
      <c r="P1084" s="6" t="b">
        <v>0</v>
      </c>
      <c r="Q1084" s="6" t="s">
        <v>2198</v>
      </c>
    </row>
    <row r="1085" spans="1:17" x14ac:dyDescent="0.2">
      <c r="A1085" s="2">
        <v>638</v>
      </c>
      <c r="B1085" s="6" t="s">
        <v>2203</v>
      </c>
      <c r="C1085" s="96" t="s">
        <v>5528</v>
      </c>
      <c r="D1085" s="6" t="s">
        <v>2204</v>
      </c>
      <c r="E1085" s="6" t="b">
        <v>0</v>
      </c>
      <c r="F1085" s="6" t="b">
        <v>0</v>
      </c>
      <c r="G1085" s="6" t="b">
        <v>0</v>
      </c>
      <c r="H1085" s="6" t="b">
        <v>1</v>
      </c>
      <c r="I1085" s="6" t="b">
        <v>1</v>
      </c>
      <c r="J1085" s="6" t="b">
        <v>0</v>
      </c>
      <c r="K1085" s="6" t="b">
        <v>0</v>
      </c>
      <c r="L1085" s="6" t="b">
        <v>0</v>
      </c>
      <c r="M1085" s="6" t="b">
        <v>0</v>
      </c>
      <c r="N1085" s="6" t="b">
        <v>0</v>
      </c>
      <c r="O1085" s="6" t="b">
        <v>0</v>
      </c>
      <c r="P1085" s="6" t="b">
        <v>0</v>
      </c>
      <c r="Q1085" s="6" t="s">
        <v>2205</v>
      </c>
    </row>
    <row r="1086" spans="1:17" x14ac:dyDescent="0.2">
      <c r="A1086" s="2">
        <v>639</v>
      </c>
      <c r="B1086" s="6" t="s">
        <v>2206</v>
      </c>
      <c r="C1086" s="96" t="s">
        <v>5528</v>
      </c>
      <c r="D1086" s="6" t="s">
        <v>2207</v>
      </c>
      <c r="E1086" s="6" t="b">
        <v>0</v>
      </c>
      <c r="F1086" s="6" t="b">
        <v>0</v>
      </c>
      <c r="G1086" s="6" t="b">
        <v>0</v>
      </c>
      <c r="H1086" s="6" t="b">
        <v>0</v>
      </c>
      <c r="I1086" s="6" t="b">
        <v>0</v>
      </c>
      <c r="J1086" s="6" t="b">
        <v>0</v>
      </c>
      <c r="K1086" s="6" t="b">
        <v>0</v>
      </c>
      <c r="L1086" s="6" t="b">
        <v>0</v>
      </c>
      <c r="M1086" s="6" t="b">
        <v>0</v>
      </c>
      <c r="N1086" s="6" t="b">
        <v>1</v>
      </c>
      <c r="O1086" s="6" t="b">
        <v>1</v>
      </c>
      <c r="P1086" s="6" t="b">
        <v>0</v>
      </c>
      <c r="Q1086" s="6" t="s">
        <v>2208</v>
      </c>
    </row>
    <row r="1087" spans="1:17" x14ac:dyDescent="0.2">
      <c r="A1087" s="2">
        <v>642</v>
      </c>
      <c r="B1087" s="6" t="s">
        <v>2213</v>
      </c>
      <c r="C1087" s="96" t="s">
        <v>5528</v>
      </c>
      <c r="D1087" s="6" t="s">
        <v>2214</v>
      </c>
      <c r="E1087" s="6" t="b">
        <v>0</v>
      </c>
      <c r="F1087" s="6" t="b">
        <v>1</v>
      </c>
      <c r="G1087" s="6" t="b">
        <v>0</v>
      </c>
      <c r="H1087" s="6" t="b">
        <v>0</v>
      </c>
      <c r="I1087" s="6" t="b">
        <v>0</v>
      </c>
      <c r="J1087" s="6" t="b">
        <v>1</v>
      </c>
      <c r="K1087" s="6" t="b">
        <v>0</v>
      </c>
      <c r="L1087" s="6" t="b">
        <v>0</v>
      </c>
      <c r="M1087" s="6" t="b">
        <v>0</v>
      </c>
      <c r="N1087" s="6" t="b">
        <v>0</v>
      </c>
      <c r="O1087" s="6" t="b">
        <v>0</v>
      </c>
      <c r="P1087" s="6" t="b">
        <v>0</v>
      </c>
      <c r="Q1087" s="6" t="s">
        <v>2215</v>
      </c>
    </row>
    <row r="1088" spans="1:17" x14ac:dyDescent="0.2">
      <c r="A1088" s="2">
        <v>644</v>
      </c>
      <c r="B1088" s="6" t="s">
        <v>2221</v>
      </c>
      <c r="C1088" s="96" t="s">
        <v>5528</v>
      </c>
      <c r="D1088" s="6" t="s">
        <v>2222</v>
      </c>
      <c r="E1088" s="6" t="b">
        <v>1</v>
      </c>
      <c r="F1088" s="6" t="b">
        <v>0</v>
      </c>
      <c r="G1088" s="6" t="b">
        <v>0</v>
      </c>
      <c r="H1088" s="6" t="b">
        <v>0</v>
      </c>
      <c r="I1088" s="6" t="b">
        <v>0</v>
      </c>
      <c r="J1088" s="6" t="b">
        <v>0</v>
      </c>
      <c r="K1088" s="6" t="b">
        <v>0</v>
      </c>
      <c r="L1088" s="6" t="b">
        <v>0</v>
      </c>
      <c r="M1088" s="6" t="b">
        <v>0</v>
      </c>
      <c r="N1088" s="6" t="b">
        <v>0</v>
      </c>
      <c r="O1088" s="6" t="b">
        <v>0</v>
      </c>
      <c r="P1088" s="6" t="b">
        <v>0</v>
      </c>
      <c r="Q1088" s="6" t="s">
        <v>2223</v>
      </c>
    </row>
    <row r="1089" spans="1:17" x14ac:dyDescent="0.2">
      <c r="A1089" s="2">
        <v>645</v>
      </c>
      <c r="B1089" s="6" t="s">
        <v>2224</v>
      </c>
      <c r="C1089" s="96" t="s">
        <v>5528</v>
      </c>
      <c r="D1089" s="6" t="s">
        <v>2225</v>
      </c>
      <c r="E1089" s="6" t="b">
        <v>0</v>
      </c>
      <c r="F1089" s="6" t="b">
        <v>0</v>
      </c>
      <c r="G1089" s="6" t="b">
        <v>0</v>
      </c>
      <c r="H1089" s="6" t="b">
        <v>0</v>
      </c>
      <c r="I1089" s="6" t="b">
        <v>0</v>
      </c>
      <c r="J1089" s="6" t="b">
        <v>0</v>
      </c>
      <c r="K1089" s="6" t="b">
        <v>0</v>
      </c>
      <c r="L1089" s="6" t="b">
        <v>0</v>
      </c>
      <c r="M1089" s="6" t="b">
        <v>0</v>
      </c>
      <c r="N1089" s="6" t="b">
        <v>0</v>
      </c>
      <c r="O1089" s="6" t="b">
        <v>0</v>
      </c>
      <c r="P1089" s="6" t="b">
        <v>0</v>
      </c>
      <c r="Q1089" s="6" t="s">
        <v>2226</v>
      </c>
    </row>
    <row r="1090" spans="1:17" x14ac:dyDescent="0.2">
      <c r="A1090" s="2">
        <v>646</v>
      </c>
      <c r="B1090" s="6" t="s">
        <v>2227</v>
      </c>
      <c r="C1090" s="96" t="s">
        <v>5528</v>
      </c>
      <c r="D1090" s="6" t="s">
        <v>2228</v>
      </c>
      <c r="E1090" s="6" t="b">
        <v>0</v>
      </c>
      <c r="F1090" s="6" t="b">
        <v>0</v>
      </c>
      <c r="G1090" s="6" t="b">
        <v>0</v>
      </c>
      <c r="H1090" s="6" t="b">
        <v>0</v>
      </c>
      <c r="I1090" s="6" t="b">
        <v>0</v>
      </c>
      <c r="J1090" s="6" t="b">
        <v>0</v>
      </c>
      <c r="K1090" s="6" t="b">
        <v>0</v>
      </c>
      <c r="L1090" s="6" t="b">
        <v>0</v>
      </c>
      <c r="M1090" s="6" t="b">
        <v>0</v>
      </c>
      <c r="N1090" s="6" t="b">
        <v>0</v>
      </c>
      <c r="O1090" s="6" t="b">
        <v>0</v>
      </c>
      <c r="P1090" s="6" t="b">
        <v>0</v>
      </c>
      <c r="Q1090" s="6" t="s">
        <v>2229</v>
      </c>
    </row>
    <row r="1091" spans="1:17" x14ac:dyDescent="0.2">
      <c r="A1091" s="2">
        <v>647</v>
      </c>
      <c r="B1091" s="6" t="s">
        <v>2231</v>
      </c>
      <c r="C1091" s="96" t="s">
        <v>5528</v>
      </c>
      <c r="D1091" s="6" t="s">
        <v>2232</v>
      </c>
      <c r="E1091" s="6" t="b">
        <v>1</v>
      </c>
      <c r="F1091" s="6" t="b">
        <v>0</v>
      </c>
      <c r="G1091" s="6" t="b">
        <v>0</v>
      </c>
      <c r="H1091" s="6" t="b">
        <v>0</v>
      </c>
      <c r="I1091" s="6" t="b">
        <v>0</v>
      </c>
      <c r="J1091" s="6" t="b">
        <v>0</v>
      </c>
      <c r="K1091" s="6" t="b">
        <v>0</v>
      </c>
      <c r="L1091" s="6" t="b">
        <v>0</v>
      </c>
      <c r="M1091" s="6" t="b">
        <v>0</v>
      </c>
      <c r="N1091" s="6" t="b">
        <v>0</v>
      </c>
      <c r="O1091" s="6" t="b">
        <v>0</v>
      </c>
      <c r="P1091" s="6" t="b">
        <v>0</v>
      </c>
      <c r="Q1091" s="6" t="s">
        <v>2233</v>
      </c>
    </row>
    <row r="1092" spans="1:17" x14ac:dyDescent="0.2">
      <c r="A1092" s="2">
        <v>648</v>
      </c>
      <c r="B1092" s="6" t="s">
        <v>2236</v>
      </c>
      <c r="C1092" s="96" t="s">
        <v>5528</v>
      </c>
      <c r="D1092" s="6" t="s">
        <v>2237</v>
      </c>
      <c r="E1092" s="6" t="b">
        <v>0</v>
      </c>
      <c r="F1092" s="6" t="b">
        <v>0</v>
      </c>
      <c r="G1092" s="6" t="b">
        <v>0</v>
      </c>
      <c r="H1092" s="6" t="b">
        <v>0</v>
      </c>
      <c r="I1092" s="6" t="b">
        <v>0</v>
      </c>
      <c r="J1092" s="6" t="b">
        <v>0</v>
      </c>
      <c r="K1092" s="6" t="b">
        <v>0</v>
      </c>
      <c r="L1092" s="6" t="b">
        <v>0</v>
      </c>
      <c r="M1092" s="6" t="b">
        <v>0</v>
      </c>
      <c r="N1092" s="6" t="b">
        <v>0</v>
      </c>
      <c r="O1092" s="6" t="b">
        <v>1</v>
      </c>
      <c r="P1092" s="6" t="b">
        <v>0</v>
      </c>
      <c r="Q1092" s="6" t="s">
        <v>2238</v>
      </c>
    </row>
    <row r="1093" spans="1:17" x14ac:dyDescent="0.2">
      <c r="A1093" s="2">
        <v>650</v>
      </c>
      <c r="B1093" s="6" t="s">
        <v>2240</v>
      </c>
      <c r="C1093" s="96" t="s">
        <v>5528</v>
      </c>
      <c r="D1093" s="6" t="s">
        <v>2241</v>
      </c>
      <c r="E1093" s="6" t="b">
        <v>0</v>
      </c>
      <c r="F1093" s="6" t="b">
        <v>0</v>
      </c>
      <c r="G1093" s="6" t="b">
        <v>0</v>
      </c>
      <c r="H1093" s="6" t="b">
        <v>1</v>
      </c>
      <c r="I1093" s="6" t="b">
        <v>0</v>
      </c>
      <c r="J1093" s="6" t="b">
        <v>0</v>
      </c>
      <c r="K1093" s="6" t="b">
        <v>0</v>
      </c>
      <c r="L1093" s="6" t="b">
        <v>0</v>
      </c>
      <c r="M1093" s="6" t="b">
        <v>1</v>
      </c>
      <c r="N1093" s="6" t="b">
        <v>0</v>
      </c>
      <c r="O1093" s="6" t="b">
        <v>1</v>
      </c>
      <c r="P1093" s="6" t="b">
        <v>1</v>
      </c>
      <c r="Q1093" s="6" t="s">
        <v>2242</v>
      </c>
    </row>
    <row r="1094" spans="1:17" x14ac:dyDescent="0.2">
      <c r="A1094" s="2">
        <v>658</v>
      </c>
      <c r="B1094" s="6" t="s">
        <v>2264</v>
      </c>
      <c r="C1094" s="96" t="s">
        <v>5528</v>
      </c>
      <c r="D1094" s="6" t="s">
        <v>2265</v>
      </c>
      <c r="E1094" s="6" t="b">
        <v>0</v>
      </c>
      <c r="F1094" s="6" t="b">
        <v>0</v>
      </c>
      <c r="G1094" s="6" t="b">
        <v>0</v>
      </c>
      <c r="H1094" s="6" t="b">
        <v>0</v>
      </c>
      <c r="I1094" s="6" t="b">
        <v>0</v>
      </c>
      <c r="J1094" s="6" t="b">
        <v>0</v>
      </c>
      <c r="K1094" s="6" t="b">
        <v>0</v>
      </c>
      <c r="L1094" s="6" t="b">
        <v>0</v>
      </c>
      <c r="M1094" s="6" t="b">
        <v>0</v>
      </c>
      <c r="N1094" s="6" t="b">
        <v>0</v>
      </c>
      <c r="O1094" s="6" t="b">
        <v>0</v>
      </c>
      <c r="P1094" s="6" t="b">
        <v>0</v>
      </c>
      <c r="Q1094" s="6" t="s">
        <v>60</v>
      </c>
    </row>
    <row r="1095" spans="1:17" x14ac:dyDescent="0.2">
      <c r="A1095" s="2">
        <v>664</v>
      </c>
      <c r="B1095" s="6" t="s">
        <v>2284</v>
      </c>
      <c r="C1095" s="96" t="s">
        <v>5528</v>
      </c>
      <c r="D1095" s="6" t="s">
        <v>2285</v>
      </c>
      <c r="E1095" s="6" t="b">
        <v>0</v>
      </c>
      <c r="F1095" s="6" t="b">
        <v>0</v>
      </c>
      <c r="G1095" s="6" t="b">
        <v>0</v>
      </c>
      <c r="H1095" s="6" t="b">
        <v>0</v>
      </c>
      <c r="I1095" s="6" t="b">
        <v>0</v>
      </c>
      <c r="J1095" s="6" t="b">
        <v>0</v>
      </c>
      <c r="K1095" s="6" t="b">
        <v>0</v>
      </c>
      <c r="L1095" s="6" t="b">
        <v>0</v>
      </c>
      <c r="M1095" s="6" t="b">
        <v>0</v>
      </c>
      <c r="N1095" s="6" t="b">
        <v>0</v>
      </c>
      <c r="O1095" s="6" t="b">
        <v>0</v>
      </c>
      <c r="P1095" s="6" t="b">
        <v>0</v>
      </c>
      <c r="Q1095" s="6" t="s">
        <v>2286</v>
      </c>
    </row>
    <row r="1096" spans="1:17" x14ac:dyDescent="0.2">
      <c r="A1096" s="2">
        <v>669</v>
      </c>
      <c r="B1096" s="6" t="s">
        <v>2301</v>
      </c>
      <c r="C1096" s="96" t="s">
        <v>5528</v>
      </c>
      <c r="D1096" s="6" t="s">
        <v>2302</v>
      </c>
      <c r="E1096" s="6" t="b">
        <v>0</v>
      </c>
      <c r="F1096" s="6" t="b">
        <v>0</v>
      </c>
      <c r="G1096" s="6" t="b">
        <v>0</v>
      </c>
      <c r="H1096" s="6" t="b">
        <v>0</v>
      </c>
      <c r="I1096" s="6" t="b">
        <v>0</v>
      </c>
      <c r="J1096" s="6" t="b">
        <v>0</v>
      </c>
      <c r="K1096" s="6" t="b">
        <v>0</v>
      </c>
      <c r="L1096" s="6" t="b">
        <v>0</v>
      </c>
      <c r="M1096" s="6" t="b">
        <v>0</v>
      </c>
      <c r="N1096" s="6" t="b">
        <v>0</v>
      </c>
      <c r="O1096" s="6" t="b">
        <v>0</v>
      </c>
      <c r="P1096" s="6" t="b">
        <v>0</v>
      </c>
      <c r="Q1096" s="6" t="s">
        <v>2303</v>
      </c>
    </row>
    <row r="1097" spans="1:17" x14ac:dyDescent="0.2">
      <c r="A1097" s="2">
        <v>670</v>
      </c>
      <c r="B1097" s="6" t="s">
        <v>2304</v>
      </c>
      <c r="C1097" s="96" t="s">
        <v>5528</v>
      </c>
      <c r="D1097" s="6" t="s">
        <v>2305</v>
      </c>
      <c r="E1097" s="6" t="b">
        <v>0</v>
      </c>
      <c r="F1097" s="6" t="b">
        <v>0</v>
      </c>
      <c r="G1097" s="6" t="b">
        <v>1</v>
      </c>
      <c r="H1097" s="6" t="b">
        <v>0</v>
      </c>
      <c r="I1097" s="6" t="b">
        <v>0</v>
      </c>
      <c r="J1097" s="6" t="b">
        <v>0</v>
      </c>
      <c r="K1097" s="6" t="b">
        <v>0</v>
      </c>
      <c r="L1097" s="6" t="b">
        <v>0</v>
      </c>
      <c r="M1097" s="6" t="b">
        <v>1</v>
      </c>
      <c r="N1097" s="6" t="b">
        <v>0</v>
      </c>
      <c r="O1097" s="6" t="b">
        <v>0</v>
      </c>
      <c r="P1097" s="6" t="b">
        <v>0</v>
      </c>
      <c r="Q1097" s="6" t="s">
        <v>2306</v>
      </c>
    </row>
    <row r="1098" spans="1:17" x14ac:dyDescent="0.2">
      <c r="A1098" s="2">
        <v>673</v>
      </c>
      <c r="B1098" s="6" t="s">
        <v>2310</v>
      </c>
      <c r="C1098" s="96" t="s">
        <v>5528</v>
      </c>
      <c r="D1098" s="6" t="s">
        <v>2311</v>
      </c>
      <c r="E1098" s="6" t="b">
        <v>0</v>
      </c>
      <c r="F1098" s="6" t="b">
        <v>0</v>
      </c>
      <c r="G1098" s="6" t="b">
        <v>0</v>
      </c>
      <c r="H1098" s="6" t="b">
        <v>0</v>
      </c>
      <c r="I1098" s="6" t="b">
        <v>0</v>
      </c>
      <c r="J1098" s="6" t="b">
        <v>0</v>
      </c>
      <c r="K1098" s="6" t="b">
        <v>0</v>
      </c>
      <c r="L1098" s="6" t="b">
        <v>0</v>
      </c>
      <c r="M1098" s="6" t="b">
        <v>0</v>
      </c>
      <c r="N1098" s="6" t="b">
        <v>0</v>
      </c>
      <c r="O1098" s="6" t="b">
        <v>0</v>
      </c>
      <c r="P1098" s="6" t="b">
        <v>0</v>
      </c>
      <c r="Q1098" s="6" t="s">
        <v>2312</v>
      </c>
    </row>
    <row r="1099" spans="1:17" x14ac:dyDescent="0.2">
      <c r="A1099" s="2">
        <v>679</v>
      </c>
      <c r="B1099" s="6" t="s">
        <v>2327</v>
      </c>
      <c r="C1099" s="96" t="s">
        <v>5528</v>
      </c>
      <c r="D1099" s="6" t="s">
        <v>2328</v>
      </c>
      <c r="E1099" s="6" t="b">
        <v>0</v>
      </c>
      <c r="F1099" s="6" t="b">
        <v>0</v>
      </c>
      <c r="G1099" s="6" t="b">
        <v>0</v>
      </c>
      <c r="H1099" s="6" t="b">
        <v>0</v>
      </c>
      <c r="I1099" s="6" t="b">
        <v>0</v>
      </c>
      <c r="J1099" s="6" t="b">
        <v>0</v>
      </c>
      <c r="K1099" s="6" t="b">
        <v>0</v>
      </c>
      <c r="L1099" s="6" t="b">
        <v>1</v>
      </c>
      <c r="M1099" s="6" t="b">
        <v>0</v>
      </c>
      <c r="N1099" s="6" t="b">
        <v>0</v>
      </c>
      <c r="O1099" s="6" t="b">
        <v>0</v>
      </c>
      <c r="P1099" s="6" t="b">
        <v>0</v>
      </c>
      <c r="Q1099" s="6" t="s">
        <v>2329</v>
      </c>
    </row>
    <row r="1100" spans="1:17" x14ac:dyDescent="0.2">
      <c r="A1100" s="2">
        <v>689</v>
      </c>
      <c r="B1100" s="6" t="s">
        <v>2358</v>
      </c>
      <c r="C1100" s="96" t="s">
        <v>5528</v>
      </c>
      <c r="D1100" s="6" t="s">
        <v>2359</v>
      </c>
      <c r="E1100" s="6" t="b">
        <v>0</v>
      </c>
      <c r="F1100" s="6" t="b">
        <v>0</v>
      </c>
      <c r="G1100" s="6" t="b">
        <v>0</v>
      </c>
      <c r="H1100" s="6" t="b">
        <v>0</v>
      </c>
      <c r="I1100" s="6" t="b">
        <v>0</v>
      </c>
      <c r="J1100" s="6" t="b">
        <v>0</v>
      </c>
      <c r="K1100" s="6" t="b">
        <v>0</v>
      </c>
      <c r="L1100" s="6" t="b">
        <v>0</v>
      </c>
      <c r="M1100" s="6" t="b">
        <v>1</v>
      </c>
      <c r="N1100" s="6" t="b">
        <v>0</v>
      </c>
      <c r="O1100" s="6" t="b">
        <v>0</v>
      </c>
      <c r="P1100" s="6" t="b">
        <v>0</v>
      </c>
      <c r="Q1100" s="6" t="s">
        <v>2360</v>
      </c>
    </row>
    <row r="1101" spans="1:17" x14ac:dyDescent="0.2">
      <c r="A1101" s="2">
        <v>691</v>
      </c>
      <c r="B1101" s="6" t="s">
        <v>2364</v>
      </c>
      <c r="C1101" s="96" t="s">
        <v>5528</v>
      </c>
      <c r="D1101" s="6" t="s">
        <v>2365</v>
      </c>
      <c r="E1101" s="6" t="b">
        <v>0</v>
      </c>
      <c r="F1101" s="6" t="b">
        <v>0</v>
      </c>
      <c r="G1101" s="6" t="b">
        <v>0</v>
      </c>
      <c r="H1101" s="6" t="b">
        <v>0</v>
      </c>
      <c r="I1101" s="6" t="b">
        <v>0</v>
      </c>
      <c r="J1101" s="6" t="b">
        <v>0</v>
      </c>
      <c r="K1101" s="6" t="b">
        <v>0</v>
      </c>
      <c r="L1101" s="6" t="b">
        <v>0</v>
      </c>
      <c r="M1101" s="6" t="b">
        <v>0</v>
      </c>
      <c r="N1101" s="6" t="b">
        <v>0</v>
      </c>
      <c r="O1101" s="6" t="b">
        <v>0</v>
      </c>
      <c r="P1101" s="6" t="b">
        <v>0</v>
      </c>
      <c r="Q1101" s="6" t="s">
        <v>2366</v>
      </c>
    </row>
    <row r="1102" spans="1:17" x14ac:dyDescent="0.2">
      <c r="A1102" s="2">
        <v>700</v>
      </c>
      <c r="B1102" s="6" t="s">
        <v>2394</v>
      </c>
      <c r="C1102" s="96" t="s">
        <v>5528</v>
      </c>
      <c r="D1102" s="6" t="s">
        <v>2395</v>
      </c>
      <c r="E1102" s="6" t="b">
        <v>0</v>
      </c>
      <c r="F1102" s="6" t="b">
        <v>0</v>
      </c>
      <c r="G1102" s="6" t="b">
        <v>1</v>
      </c>
      <c r="H1102" s="6" t="b">
        <v>0</v>
      </c>
      <c r="I1102" s="6" t="b">
        <v>0</v>
      </c>
      <c r="J1102" s="6" t="b">
        <v>0</v>
      </c>
      <c r="K1102" s="6" t="b">
        <v>0</v>
      </c>
      <c r="L1102" s="6" t="b">
        <v>0</v>
      </c>
      <c r="M1102" s="6" t="b">
        <v>1</v>
      </c>
      <c r="N1102" s="6" t="b">
        <v>0</v>
      </c>
      <c r="O1102" s="6" t="b">
        <v>0</v>
      </c>
      <c r="P1102" s="6" t="b">
        <v>1</v>
      </c>
      <c r="Q1102" s="6" t="s">
        <v>2396</v>
      </c>
    </row>
    <row r="1103" spans="1:17" x14ac:dyDescent="0.2">
      <c r="A1103" s="2">
        <v>709</v>
      </c>
      <c r="B1103" s="6" t="s">
        <v>2424</v>
      </c>
      <c r="C1103" s="96" t="s">
        <v>5528</v>
      </c>
      <c r="D1103" s="6" t="s">
        <v>2425</v>
      </c>
      <c r="E1103" s="6" t="b">
        <v>0</v>
      </c>
      <c r="F1103" s="6" t="b">
        <v>0</v>
      </c>
      <c r="G1103" s="6" t="b">
        <v>1</v>
      </c>
      <c r="H1103" s="6" t="b">
        <v>1</v>
      </c>
      <c r="I1103" s="6" t="b">
        <v>0</v>
      </c>
      <c r="J1103" s="6" t="b">
        <v>1</v>
      </c>
      <c r="K1103" s="6" t="b">
        <v>0</v>
      </c>
      <c r="L1103" s="6" t="b">
        <v>0</v>
      </c>
      <c r="M1103" s="6" t="b">
        <v>0</v>
      </c>
      <c r="N1103" s="6" t="b">
        <v>0</v>
      </c>
      <c r="O1103" s="6" t="b">
        <v>0</v>
      </c>
      <c r="P1103" s="6" t="b">
        <v>0</v>
      </c>
      <c r="Q1103" s="6" t="s">
        <v>2426</v>
      </c>
    </row>
    <row r="1104" spans="1:17" x14ac:dyDescent="0.2">
      <c r="A1104" s="2">
        <v>716</v>
      </c>
      <c r="B1104" s="6" t="s">
        <v>2444</v>
      </c>
      <c r="C1104" s="96" t="s">
        <v>5528</v>
      </c>
      <c r="D1104" s="6" t="s">
        <v>2445</v>
      </c>
      <c r="E1104" s="6" t="b">
        <v>1</v>
      </c>
      <c r="F1104" s="6" t="b">
        <v>0</v>
      </c>
      <c r="G1104" s="6" t="b">
        <v>0</v>
      </c>
      <c r="H1104" s="6" t="b">
        <v>0</v>
      </c>
      <c r="I1104" s="6" t="b">
        <v>0</v>
      </c>
      <c r="J1104" s="6" t="b">
        <v>0</v>
      </c>
      <c r="K1104" s="6" t="b">
        <v>0</v>
      </c>
      <c r="L1104" s="6" t="b">
        <v>0</v>
      </c>
      <c r="M1104" s="6" t="b">
        <v>0</v>
      </c>
      <c r="N1104" s="6" t="b">
        <v>0</v>
      </c>
      <c r="O1104" s="6" t="b">
        <v>0</v>
      </c>
      <c r="P1104" s="6" t="b">
        <v>0</v>
      </c>
      <c r="Q1104" s="6" t="s">
        <v>2446</v>
      </c>
    </row>
    <row r="1105" spans="1:17" x14ac:dyDescent="0.2">
      <c r="A1105" s="2">
        <v>725</v>
      </c>
      <c r="B1105" s="6" t="s">
        <v>2473</v>
      </c>
      <c r="C1105" s="96" t="s">
        <v>5528</v>
      </c>
      <c r="D1105" s="6" t="s">
        <v>2474</v>
      </c>
      <c r="E1105" s="6" t="b">
        <v>0</v>
      </c>
      <c r="F1105" s="6" t="b">
        <v>1</v>
      </c>
      <c r="G1105" s="6" t="b">
        <v>0</v>
      </c>
      <c r="H1105" s="6" t="b">
        <v>0</v>
      </c>
      <c r="I1105" s="6" t="b">
        <v>0</v>
      </c>
      <c r="J1105" s="6" t="b">
        <v>0</v>
      </c>
      <c r="K1105" s="6" t="b">
        <v>0</v>
      </c>
      <c r="L1105" s="6" t="b">
        <v>0</v>
      </c>
      <c r="M1105" s="6" t="b">
        <v>0</v>
      </c>
      <c r="N1105" s="6" t="b">
        <v>0</v>
      </c>
      <c r="O1105" s="6" t="b">
        <v>0</v>
      </c>
      <c r="P1105" s="6" t="b">
        <v>0</v>
      </c>
      <c r="Q1105" s="6" t="s">
        <v>2475</v>
      </c>
    </row>
    <row r="1106" spans="1:17" x14ac:dyDescent="0.2">
      <c r="A1106" s="2">
        <v>727</v>
      </c>
      <c r="B1106" s="6" t="s">
        <v>2479</v>
      </c>
      <c r="C1106" s="96" t="s">
        <v>5528</v>
      </c>
      <c r="D1106" s="6" t="s">
        <v>2480</v>
      </c>
      <c r="E1106" s="6" t="b">
        <v>0</v>
      </c>
      <c r="F1106" s="6" t="b">
        <v>0</v>
      </c>
      <c r="G1106" s="6" t="b">
        <v>1</v>
      </c>
      <c r="H1106" s="6" t="b">
        <v>0</v>
      </c>
      <c r="I1106" s="6" t="b">
        <v>0</v>
      </c>
      <c r="J1106" s="6" t="b">
        <v>0</v>
      </c>
      <c r="K1106" s="6" t="b">
        <v>0</v>
      </c>
      <c r="L1106" s="6" t="b">
        <v>0</v>
      </c>
      <c r="M1106" s="6" t="b">
        <v>0</v>
      </c>
      <c r="N1106" s="6" t="b">
        <v>0</v>
      </c>
      <c r="O1106" s="6" t="b">
        <v>0</v>
      </c>
      <c r="P1106" s="6" t="b">
        <v>0</v>
      </c>
      <c r="Q1106" s="6" t="s">
        <v>2481</v>
      </c>
    </row>
    <row r="1107" spans="1:17" x14ac:dyDescent="0.2">
      <c r="A1107" s="2">
        <v>728</v>
      </c>
      <c r="B1107" s="6" t="s">
        <v>2482</v>
      </c>
      <c r="C1107" s="96" t="s">
        <v>5528</v>
      </c>
      <c r="D1107" s="6" t="s">
        <v>2483</v>
      </c>
      <c r="E1107" s="6" t="b">
        <v>0</v>
      </c>
      <c r="F1107" s="6" t="b">
        <v>0</v>
      </c>
      <c r="G1107" s="6" t="b">
        <v>0</v>
      </c>
      <c r="H1107" s="6" t="b">
        <v>0</v>
      </c>
      <c r="I1107" s="6" t="b">
        <v>0</v>
      </c>
      <c r="J1107" s="6" t="b">
        <v>0</v>
      </c>
      <c r="K1107" s="6" t="b">
        <v>0</v>
      </c>
      <c r="L1107" s="6" t="b">
        <v>0</v>
      </c>
      <c r="M1107" s="6" t="b">
        <v>0</v>
      </c>
      <c r="N1107" s="6" t="b">
        <v>0</v>
      </c>
      <c r="O1107" s="6" t="b">
        <v>0</v>
      </c>
      <c r="P1107" s="6" t="b">
        <v>0</v>
      </c>
      <c r="Q1107" s="6" t="s">
        <v>2484</v>
      </c>
    </row>
    <row r="1108" spans="1:17" x14ac:dyDescent="0.2">
      <c r="A1108" s="2">
        <v>729</v>
      </c>
      <c r="B1108" s="6" t="s">
        <v>2485</v>
      </c>
      <c r="C1108" s="96" t="s">
        <v>5528</v>
      </c>
      <c r="D1108" s="6" t="s">
        <v>2486</v>
      </c>
      <c r="E1108" s="6" t="b">
        <v>0</v>
      </c>
      <c r="F1108" s="6" t="b">
        <v>0</v>
      </c>
      <c r="G1108" s="6" t="b">
        <v>0</v>
      </c>
      <c r="H1108" s="6" t="b">
        <v>0</v>
      </c>
      <c r="I1108" s="6" t="b">
        <v>1</v>
      </c>
      <c r="J1108" s="6" t="b">
        <v>0</v>
      </c>
      <c r="K1108" s="6" t="b">
        <v>0</v>
      </c>
      <c r="L1108" s="6" t="b">
        <v>0</v>
      </c>
      <c r="M1108" s="6" t="b">
        <v>0</v>
      </c>
      <c r="N1108" s="6" t="b">
        <v>0</v>
      </c>
      <c r="O1108" s="6" t="b">
        <v>0</v>
      </c>
      <c r="P1108" s="6" t="b">
        <v>0</v>
      </c>
      <c r="Q1108" s="6" t="s">
        <v>2487</v>
      </c>
    </row>
    <row r="1109" spans="1:17" x14ac:dyDescent="0.2">
      <c r="A1109" s="2">
        <v>733</v>
      </c>
      <c r="B1109" s="6" t="s">
        <v>2501</v>
      </c>
      <c r="C1109" s="96" t="s">
        <v>5528</v>
      </c>
      <c r="D1109" s="6" t="s">
        <v>2502</v>
      </c>
      <c r="E1109" s="6" t="b">
        <v>0</v>
      </c>
      <c r="F1109" s="6" t="b">
        <v>0</v>
      </c>
      <c r="G1109" s="6" t="b">
        <v>1</v>
      </c>
      <c r="H1109" s="6" t="b">
        <v>0</v>
      </c>
      <c r="I1109" s="6" t="b">
        <v>0</v>
      </c>
      <c r="J1109" s="6" t="b">
        <v>0</v>
      </c>
      <c r="K1109" s="6" t="b">
        <v>0</v>
      </c>
      <c r="L1109" s="6" t="b">
        <v>0</v>
      </c>
      <c r="M1109" s="6" t="b">
        <v>0</v>
      </c>
      <c r="N1109" s="6" t="b">
        <v>0</v>
      </c>
      <c r="O1109" s="6" t="b">
        <v>0</v>
      </c>
      <c r="P1109" s="6" t="b">
        <v>0</v>
      </c>
      <c r="Q1109" s="6" t="s">
        <v>2503</v>
      </c>
    </row>
    <row r="1110" spans="1:17" x14ac:dyDescent="0.2">
      <c r="A1110" s="2">
        <v>745</v>
      </c>
      <c r="B1110" s="6" t="s">
        <v>2536</v>
      </c>
      <c r="C1110" s="96" t="s">
        <v>5528</v>
      </c>
      <c r="D1110" s="6" t="s">
        <v>2537</v>
      </c>
      <c r="E1110" s="6" t="b">
        <v>0</v>
      </c>
      <c r="F1110" s="6" t="b">
        <v>0</v>
      </c>
      <c r="G1110" s="6" t="b">
        <v>0</v>
      </c>
      <c r="H1110" s="6" t="b">
        <v>0</v>
      </c>
      <c r="I1110" s="6" t="b">
        <v>0</v>
      </c>
      <c r="J1110" s="6" t="b">
        <v>0</v>
      </c>
      <c r="K1110" s="6" t="b">
        <v>0</v>
      </c>
      <c r="L1110" s="6" t="b">
        <v>0</v>
      </c>
      <c r="M1110" s="6" t="b">
        <v>0</v>
      </c>
      <c r="N1110" s="6" t="b">
        <v>0</v>
      </c>
      <c r="O1110" s="6" t="b">
        <v>0</v>
      </c>
      <c r="P1110" s="6" t="b">
        <v>0</v>
      </c>
      <c r="Q1110" s="6" t="s">
        <v>2538</v>
      </c>
    </row>
    <row r="1111" spans="1:17" x14ac:dyDescent="0.2">
      <c r="A1111" s="2">
        <v>762</v>
      </c>
      <c r="B1111" s="6" t="s">
        <v>2584</v>
      </c>
      <c r="C1111" s="96" t="s">
        <v>5528</v>
      </c>
      <c r="D1111" s="6" t="s">
        <v>2585</v>
      </c>
      <c r="E1111" s="6" t="b">
        <v>0</v>
      </c>
      <c r="F1111" s="6" t="b">
        <v>0</v>
      </c>
      <c r="G1111" s="6" t="b">
        <v>0</v>
      </c>
      <c r="H1111" s="6" t="b">
        <v>0</v>
      </c>
      <c r="I1111" s="6" t="b">
        <v>0</v>
      </c>
      <c r="J1111" s="6" t="b">
        <v>0</v>
      </c>
      <c r="K1111" s="6" t="b">
        <v>0</v>
      </c>
      <c r="L1111" s="6" t="b">
        <v>0</v>
      </c>
      <c r="M1111" s="6" t="b">
        <v>0</v>
      </c>
      <c r="N1111" s="6" t="b">
        <v>0</v>
      </c>
      <c r="O1111" s="6" t="b">
        <v>0</v>
      </c>
      <c r="P1111" s="6" t="b">
        <v>0</v>
      </c>
      <c r="Q1111" s="6" t="s">
        <v>2586</v>
      </c>
    </row>
    <row r="1112" spans="1:17" x14ac:dyDescent="0.2">
      <c r="A1112" s="2">
        <v>777</v>
      </c>
      <c r="B1112" s="6" t="s">
        <v>2623</v>
      </c>
      <c r="C1112" s="96" t="s">
        <v>5528</v>
      </c>
      <c r="D1112" s="6" t="s">
        <v>2624</v>
      </c>
      <c r="E1112" s="6" t="b">
        <v>0</v>
      </c>
      <c r="F1112" s="6" t="b">
        <v>0</v>
      </c>
      <c r="G1112" s="6" t="b">
        <v>0</v>
      </c>
      <c r="H1112" s="6" t="b">
        <v>0</v>
      </c>
      <c r="I1112" s="6" t="b">
        <v>0</v>
      </c>
      <c r="J1112" s="6" t="b">
        <v>0</v>
      </c>
      <c r="K1112" s="6" t="b">
        <v>0</v>
      </c>
      <c r="L1112" s="6" t="b">
        <v>0</v>
      </c>
      <c r="M1112" s="6" t="b">
        <v>0</v>
      </c>
      <c r="N1112" s="6" t="b">
        <v>0</v>
      </c>
      <c r="O1112" s="6" t="b">
        <v>0</v>
      </c>
      <c r="P1112" s="6" t="b">
        <v>0</v>
      </c>
      <c r="Q1112" s="6" t="s">
        <v>2625</v>
      </c>
    </row>
    <row r="1113" spans="1:17" x14ac:dyDescent="0.2">
      <c r="A1113" s="2">
        <v>778</v>
      </c>
      <c r="B1113" s="6" t="s">
        <v>2626</v>
      </c>
      <c r="C1113" s="96" t="s">
        <v>5528</v>
      </c>
      <c r="D1113" s="6" t="s">
        <v>2627</v>
      </c>
      <c r="E1113" s="6" t="b">
        <v>0</v>
      </c>
      <c r="F1113" s="6" t="b">
        <v>0</v>
      </c>
      <c r="G1113" s="6" t="b">
        <v>0</v>
      </c>
      <c r="H1113" s="6" t="b">
        <v>0</v>
      </c>
      <c r="I1113" s="6" t="b">
        <v>0</v>
      </c>
      <c r="J1113" s="6" t="b">
        <v>0</v>
      </c>
      <c r="K1113" s="6" t="b">
        <v>0</v>
      </c>
      <c r="L1113" s="6" t="b">
        <v>0</v>
      </c>
      <c r="M1113" s="6" t="b">
        <v>0</v>
      </c>
      <c r="N1113" s="6" t="b">
        <v>0</v>
      </c>
      <c r="O1113" s="6" t="b">
        <v>0</v>
      </c>
      <c r="P1113" s="6" t="b">
        <v>0</v>
      </c>
      <c r="Q1113" s="6" t="s">
        <v>2628</v>
      </c>
    </row>
    <row r="1114" spans="1:17" x14ac:dyDescent="0.2">
      <c r="A1114" s="2">
        <v>780</v>
      </c>
      <c r="B1114" s="6" t="s">
        <v>2632</v>
      </c>
      <c r="C1114" s="96" t="s">
        <v>5528</v>
      </c>
      <c r="D1114" s="6" t="s">
        <v>60</v>
      </c>
      <c r="E1114" s="6" t="b">
        <v>0</v>
      </c>
      <c r="F1114" s="6" t="b">
        <v>0</v>
      </c>
      <c r="G1114" s="6" t="b">
        <v>1</v>
      </c>
      <c r="H1114" s="6" t="b">
        <v>0</v>
      </c>
      <c r="I1114" s="6" t="b">
        <v>0</v>
      </c>
      <c r="J1114" s="6" t="b">
        <v>0</v>
      </c>
      <c r="K1114" s="6" t="b">
        <v>0</v>
      </c>
      <c r="L1114" s="6" t="b">
        <v>0</v>
      </c>
      <c r="M1114" s="6" t="b">
        <v>0</v>
      </c>
      <c r="N1114" s="6" t="b">
        <v>0</v>
      </c>
      <c r="O1114" s="6" t="b">
        <v>0</v>
      </c>
      <c r="P1114" s="6" t="b">
        <v>0</v>
      </c>
      <c r="Q1114" s="6" t="s">
        <v>2633</v>
      </c>
    </row>
    <row r="1115" spans="1:17" x14ac:dyDescent="0.2">
      <c r="A1115" s="2">
        <v>781</v>
      </c>
      <c r="B1115" s="6" t="s">
        <v>2634</v>
      </c>
      <c r="C1115" s="96" t="s">
        <v>5528</v>
      </c>
      <c r="D1115" s="6" t="s">
        <v>2635</v>
      </c>
      <c r="E1115" s="6" t="b">
        <v>1</v>
      </c>
      <c r="F1115" s="6" t="b">
        <v>0</v>
      </c>
      <c r="G1115" s="6" t="b">
        <v>0</v>
      </c>
      <c r="H1115" s="6" t="b">
        <v>0</v>
      </c>
      <c r="I1115" s="6" t="b">
        <v>0</v>
      </c>
      <c r="J1115" s="6" t="b">
        <v>0</v>
      </c>
      <c r="K1115" s="6" t="b">
        <v>0</v>
      </c>
      <c r="L1115" s="6" t="b">
        <v>0</v>
      </c>
      <c r="M1115" s="6" t="b">
        <v>0</v>
      </c>
      <c r="N1115" s="6" t="b">
        <v>1</v>
      </c>
      <c r="O1115" s="6" t="b">
        <v>0</v>
      </c>
      <c r="P1115" s="6" t="b">
        <v>0</v>
      </c>
      <c r="Q1115" s="6" t="s">
        <v>2636</v>
      </c>
    </row>
    <row r="1116" spans="1:17" x14ac:dyDescent="0.2">
      <c r="A1116" s="2">
        <v>786</v>
      </c>
      <c r="B1116" s="6" t="s">
        <v>2646</v>
      </c>
      <c r="C1116" s="96" t="s">
        <v>5528</v>
      </c>
      <c r="D1116" s="6" t="s">
        <v>2647</v>
      </c>
      <c r="E1116" s="6" t="b">
        <v>0</v>
      </c>
      <c r="F1116" s="6" t="b">
        <v>0</v>
      </c>
      <c r="G1116" s="6" t="b">
        <v>1</v>
      </c>
      <c r="H1116" s="6" t="b">
        <v>0</v>
      </c>
      <c r="I1116" s="6" t="b">
        <v>0</v>
      </c>
      <c r="J1116" s="6" t="b">
        <v>0</v>
      </c>
      <c r="K1116" s="6" t="b">
        <v>0</v>
      </c>
      <c r="L1116" s="6" t="b">
        <v>0</v>
      </c>
      <c r="M1116" s="6" t="b">
        <v>0</v>
      </c>
      <c r="N1116" s="6" t="b">
        <v>0</v>
      </c>
      <c r="O1116" s="6" t="b">
        <v>0</v>
      </c>
      <c r="P1116" s="6" t="b">
        <v>0</v>
      </c>
      <c r="Q1116" s="6" t="s">
        <v>2648</v>
      </c>
    </row>
    <row r="1117" spans="1:17" x14ac:dyDescent="0.2">
      <c r="A1117" s="2">
        <v>787</v>
      </c>
      <c r="B1117" s="6" t="s">
        <v>2651</v>
      </c>
      <c r="C1117" s="96" t="s">
        <v>5528</v>
      </c>
      <c r="D1117" s="6" t="s">
        <v>2652</v>
      </c>
      <c r="E1117" s="6" t="b">
        <v>0</v>
      </c>
      <c r="F1117" s="6" t="b">
        <v>0</v>
      </c>
      <c r="G1117" s="6" t="b">
        <v>1</v>
      </c>
      <c r="H1117" s="6" t="b">
        <v>0</v>
      </c>
      <c r="I1117" s="6" t="b">
        <v>0</v>
      </c>
      <c r="J1117" s="6" t="b">
        <v>0</v>
      </c>
      <c r="K1117" s="6" t="b">
        <v>0</v>
      </c>
      <c r="L1117" s="6" t="b">
        <v>0</v>
      </c>
      <c r="M1117" s="6" t="b">
        <v>0</v>
      </c>
      <c r="N1117" s="6" t="b">
        <v>0</v>
      </c>
      <c r="O1117" s="6" t="b">
        <v>0</v>
      </c>
      <c r="P1117" s="6" t="b">
        <v>0</v>
      </c>
      <c r="Q1117" s="6" t="s">
        <v>2653</v>
      </c>
    </row>
    <row r="1118" spans="1:17" x14ac:dyDescent="0.2">
      <c r="A1118" s="2">
        <v>793</v>
      </c>
      <c r="B1118" s="6" t="s">
        <v>2668</v>
      </c>
      <c r="C1118" s="96" t="s">
        <v>5528</v>
      </c>
      <c r="D1118" s="6" t="s">
        <v>2669</v>
      </c>
      <c r="E1118" s="6" t="b">
        <v>0</v>
      </c>
      <c r="F1118" s="6" t="b">
        <v>0</v>
      </c>
      <c r="G1118" s="6" t="b">
        <v>0</v>
      </c>
      <c r="H1118" s="6" t="b">
        <v>0</v>
      </c>
      <c r="I1118" s="6" t="b">
        <v>0</v>
      </c>
      <c r="J1118" s="6" t="b">
        <v>0</v>
      </c>
      <c r="K1118" s="6" t="b">
        <v>0</v>
      </c>
      <c r="L1118" s="6" t="b">
        <v>0</v>
      </c>
      <c r="M1118" s="6" t="b">
        <v>0</v>
      </c>
      <c r="N1118" s="6" t="b">
        <v>0</v>
      </c>
      <c r="O1118" s="6" t="b">
        <v>0</v>
      </c>
      <c r="P1118" s="6" t="b">
        <v>0</v>
      </c>
      <c r="Q1118" s="6" t="s">
        <v>60</v>
      </c>
    </row>
    <row r="1119" spans="1:17" x14ac:dyDescent="0.2">
      <c r="A1119" s="2">
        <v>807</v>
      </c>
      <c r="B1119" s="6" t="s">
        <v>2717</v>
      </c>
      <c r="C1119" s="96" t="s">
        <v>5528</v>
      </c>
      <c r="D1119" s="6" t="s">
        <v>2718</v>
      </c>
      <c r="E1119" s="6" t="b">
        <v>0</v>
      </c>
      <c r="F1119" s="6" t="b">
        <v>0</v>
      </c>
      <c r="G1119" s="6" t="b">
        <v>1</v>
      </c>
      <c r="H1119" s="6" t="b">
        <v>0</v>
      </c>
      <c r="I1119" s="6" t="b">
        <v>0</v>
      </c>
      <c r="J1119" s="6" t="b">
        <v>0</v>
      </c>
      <c r="K1119" s="6" t="b">
        <v>0</v>
      </c>
      <c r="L1119" s="6" t="b">
        <v>0</v>
      </c>
      <c r="M1119" s="6" t="b">
        <v>0</v>
      </c>
      <c r="N1119" s="6" t="b">
        <v>0</v>
      </c>
      <c r="O1119" s="6" t="b">
        <v>0</v>
      </c>
      <c r="P1119" s="6" t="b">
        <v>0</v>
      </c>
      <c r="Q1119" s="6" t="s">
        <v>2719</v>
      </c>
    </row>
    <row r="1120" spans="1:17" x14ac:dyDescent="0.2">
      <c r="A1120" s="2">
        <v>815</v>
      </c>
      <c r="B1120" s="6" t="s">
        <v>2741</v>
      </c>
      <c r="C1120" s="96" t="s">
        <v>5528</v>
      </c>
      <c r="D1120" s="6" t="s">
        <v>2742</v>
      </c>
      <c r="E1120" s="6" t="b">
        <v>0</v>
      </c>
      <c r="F1120" s="6" t="b">
        <v>0</v>
      </c>
      <c r="G1120" s="6" t="b">
        <v>1</v>
      </c>
      <c r="H1120" s="6" t="b">
        <v>0</v>
      </c>
      <c r="I1120" s="6" t="b">
        <v>0</v>
      </c>
      <c r="J1120" s="6" t="b">
        <v>0</v>
      </c>
      <c r="K1120" s="6" t="b">
        <v>0</v>
      </c>
      <c r="L1120" s="6" t="b">
        <v>0</v>
      </c>
      <c r="M1120" s="6" t="b">
        <v>0</v>
      </c>
      <c r="N1120" s="6" t="b">
        <v>0</v>
      </c>
      <c r="O1120" s="6" t="b">
        <v>0</v>
      </c>
      <c r="P1120" s="6" t="b">
        <v>0</v>
      </c>
      <c r="Q1120" s="6" t="s">
        <v>2743</v>
      </c>
    </row>
    <row r="1121" spans="1:17" x14ac:dyDescent="0.2">
      <c r="A1121" s="2">
        <v>817</v>
      </c>
      <c r="B1121" s="6" t="s">
        <v>2747</v>
      </c>
      <c r="C1121" s="96" t="s">
        <v>5528</v>
      </c>
      <c r="D1121" s="6" t="s">
        <v>2748</v>
      </c>
      <c r="E1121" s="6" t="b">
        <v>0</v>
      </c>
      <c r="F1121" s="6" t="b">
        <v>0</v>
      </c>
      <c r="G1121" s="6" t="b">
        <v>0</v>
      </c>
      <c r="H1121" s="6" t="b">
        <v>0</v>
      </c>
      <c r="I1121" s="6" t="b">
        <v>0</v>
      </c>
      <c r="J1121" s="6" t="b">
        <v>0</v>
      </c>
      <c r="K1121" s="6" t="b">
        <v>0</v>
      </c>
      <c r="L1121" s="6" t="b">
        <v>0</v>
      </c>
      <c r="M1121" s="6" t="b">
        <v>0</v>
      </c>
      <c r="N1121" s="6" t="b">
        <v>0</v>
      </c>
      <c r="O1121" s="6" t="b">
        <v>0</v>
      </c>
      <c r="P1121" s="6" t="b">
        <v>0</v>
      </c>
      <c r="Q1121" s="6" t="s">
        <v>2749</v>
      </c>
    </row>
    <row r="1122" spans="1:17" x14ac:dyDescent="0.2">
      <c r="A1122" s="2">
        <v>826</v>
      </c>
      <c r="B1122" s="6" t="s">
        <v>2778</v>
      </c>
      <c r="C1122" s="96" t="s">
        <v>5528</v>
      </c>
      <c r="D1122" s="6" t="s">
        <v>2779</v>
      </c>
      <c r="E1122" s="6" t="b">
        <v>0</v>
      </c>
      <c r="F1122" s="6" t="b">
        <v>0</v>
      </c>
      <c r="G1122" s="6" t="b">
        <v>1</v>
      </c>
      <c r="H1122" s="6" t="b">
        <v>0</v>
      </c>
      <c r="I1122" s="6" t="b">
        <v>0</v>
      </c>
      <c r="J1122" s="6" t="b">
        <v>0</v>
      </c>
      <c r="K1122" s="6" t="b">
        <v>0</v>
      </c>
      <c r="L1122" s="6" t="b">
        <v>0</v>
      </c>
      <c r="M1122" s="6" t="b">
        <v>0</v>
      </c>
      <c r="N1122" s="6" t="b">
        <v>0</v>
      </c>
      <c r="O1122" s="6" t="b">
        <v>0</v>
      </c>
      <c r="P1122" s="6" t="b">
        <v>0</v>
      </c>
      <c r="Q1122" s="6" t="s">
        <v>2780</v>
      </c>
    </row>
    <row r="1123" spans="1:17" x14ac:dyDescent="0.2">
      <c r="A1123" s="2">
        <v>829</v>
      </c>
      <c r="B1123" s="6" t="s">
        <v>2786</v>
      </c>
      <c r="C1123" s="96" t="s">
        <v>5528</v>
      </c>
      <c r="D1123" s="6" t="s">
        <v>2787</v>
      </c>
      <c r="E1123" s="6" t="b">
        <v>0</v>
      </c>
      <c r="F1123" s="6" t="b">
        <v>0</v>
      </c>
      <c r="G1123" s="6" t="b">
        <v>0</v>
      </c>
      <c r="H1123" s="6" t="b">
        <v>0</v>
      </c>
      <c r="I1123" s="6" t="b">
        <v>0</v>
      </c>
      <c r="J1123" s="6" t="b">
        <v>0</v>
      </c>
      <c r="K1123" s="6" t="b">
        <v>0</v>
      </c>
      <c r="L1123" s="6" t="b">
        <v>0</v>
      </c>
      <c r="M1123" s="6" t="b">
        <v>0</v>
      </c>
      <c r="N1123" s="6" t="b">
        <v>0</v>
      </c>
      <c r="O1123" s="6" t="b">
        <v>0</v>
      </c>
      <c r="P1123" s="6" t="b">
        <v>0</v>
      </c>
      <c r="Q1123" s="6" t="s">
        <v>2788</v>
      </c>
    </row>
    <row r="1124" spans="1:17" x14ac:dyDescent="0.2">
      <c r="A1124" s="2">
        <v>840</v>
      </c>
      <c r="B1124" s="6" t="s">
        <v>2822</v>
      </c>
      <c r="C1124" s="96" t="s">
        <v>5528</v>
      </c>
      <c r="D1124" s="6" t="s">
        <v>2823</v>
      </c>
      <c r="E1124" s="6" t="b">
        <v>0</v>
      </c>
      <c r="F1124" s="6" t="b">
        <v>0</v>
      </c>
      <c r="G1124" s="6" t="b">
        <v>0</v>
      </c>
      <c r="H1124" s="6" t="b">
        <v>0</v>
      </c>
      <c r="I1124" s="6" t="b">
        <v>0</v>
      </c>
      <c r="J1124" s="6" t="b">
        <v>0</v>
      </c>
      <c r="K1124" s="6" t="b">
        <v>0</v>
      </c>
      <c r="L1124" s="6" t="b">
        <v>0</v>
      </c>
      <c r="M1124" s="6" t="b">
        <v>0</v>
      </c>
      <c r="N1124" s="6" t="b">
        <v>0</v>
      </c>
      <c r="O1124" s="6" t="b">
        <v>0</v>
      </c>
      <c r="P1124" s="6" t="b">
        <v>0</v>
      </c>
      <c r="Q1124" s="6" t="s">
        <v>2824</v>
      </c>
    </row>
    <row r="1125" spans="1:17" x14ac:dyDescent="0.2">
      <c r="A1125" s="2">
        <v>852</v>
      </c>
      <c r="B1125" s="6" t="s">
        <v>2862</v>
      </c>
      <c r="C1125" s="96" t="s">
        <v>5528</v>
      </c>
      <c r="D1125" s="6" t="s">
        <v>2863</v>
      </c>
      <c r="E1125" s="6" t="b">
        <v>0</v>
      </c>
      <c r="F1125" s="6" t="b">
        <v>1</v>
      </c>
      <c r="G1125" s="6" t="b">
        <v>0</v>
      </c>
      <c r="H1125" s="6" t="b">
        <v>0</v>
      </c>
      <c r="I1125" s="6" t="b">
        <v>1</v>
      </c>
      <c r="J1125" s="6" t="b">
        <v>1</v>
      </c>
      <c r="K1125" s="6" t="b">
        <v>1</v>
      </c>
      <c r="L1125" s="6" t="b">
        <v>1</v>
      </c>
      <c r="M1125" s="6" t="b">
        <v>0</v>
      </c>
      <c r="N1125" s="6" t="b">
        <v>0</v>
      </c>
      <c r="O1125" s="6" t="b">
        <v>0</v>
      </c>
      <c r="P1125" s="6" t="b">
        <v>0</v>
      </c>
      <c r="Q1125" s="6" t="s">
        <v>2864</v>
      </c>
    </row>
    <row r="1126" spans="1:17" x14ac:dyDescent="0.2">
      <c r="A1126" s="2">
        <v>857</v>
      </c>
      <c r="B1126" s="6" t="s">
        <v>2874</v>
      </c>
      <c r="C1126" s="96" t="s">
        <v>5528</v>
      </c>
      <c r="D1126" s="6" t="s">
        <v>2875</v>
      </c>
      <c r="E1126" s="6" t="b">
        <v>0</v>
      </c>
      <c r="F1126" s="6" t="b">
        <v>0</v>
      </c>
      <c r="G1126" s="6" t="b">
        <v>1</v>
      </c>
      <c r="H1126" s="6" t="b">
        <v>0</v>
      </c>
      <c r="I1126" s="6" t="b">
        <v>0</v>
      </c>
      <c r="J1126" s="6" t="b">
        <v>0</v>
      </c>
      <c r="K1126" s="6" t="b">
        <v>0</v>
      </c>
      <c r="L1126" s="6" t="b">
        <v>0</v>
      </c>
      <c r="M1126" s="6" t="b">
        <v>0</v>
      </c>
      <c r="N1126" s="6" t="b">
        <v>0</v>
      </c>
      <c r="O1126" s="6" t="b">
        <v>0</v>
      </c>
      <c r="P1126" s="6" t="b">
        <v>0</v>
      </c>
      <c r="Q1126" s="6" t="s">
        <v>2876</v>
      </c>
    </row>
    <row r="1127" spans="1:17" x14ac:dyDescent="0.2">
      <c r="A1127" s="2">
        <v>863</v>
      </c>
      <c r="B1127" s="6" t="s">
        <v>2889</v>
      </c>
      <c r="C1127" s="96" t="s">
        <v>5528</v>
      </c>
      <c r="D1127" s="6" t="s">
        <v>2890</v>
      </c>
      <c r="E1127" s="6" t="b">
        <v>0</v>
      </c>
      <c r="F1127" s="6" t="b">
        <v>0</v>
      </c>
      <c r="G1127" s="6" t="b">
        <v>0</v>
      </c>
      <c r="H1127" s="6" t="b">
        <v>0</v>
      </c>
      <c r="I1127" s="6" t="b">
        <v>0</v>
      </c>
      <c r="J1127" s="6" t="b">
        <v>0</v>
      </c>
      <c r="K1127" s="6" t="b">
        <v>0</v>
      </c>
      <c r="L1127" s="6" t="b">
        <v>0</v>
      </c>
      <c r="M1127" s="6" t="b">
        <v>0</v>
      </c>
      <c r="N1127" s="6" t="b">
        <v>0</v>
      </c>
      <c r="O1127" s="6" t="b">
        <v>1</v>
      </c>
      <c r="P1127" s="6" t="b">
        <v>0</v>
      </c>
      <c r="Q1127" s="6" t="s">
        <v>2891</v>
      </c>
    </row>
    <row r="1128" spans="1:17" x14ac:dyDescent="0.2">
      <c r="A1128" s="2">
        <v>872</v>
      </c>
      <c r="B1128" s="6" t="s">
        <v>2920</v>
      </c>
      <c r="C1128" s="96" t="s">
        <v>5528</v>
      </c>
      <c r="D1128" s="6" t="s">
        <v>2921</v>
      </c>
      <c r="E1128" s="6" t="b">
        <v>0</v>
      </c>
      <c r="F1128" s="6" t="b">
        <v>0</v>
      </c>
      <c r="G1128" s="6" t="b">
        <v>0</v>
      </c>
      <c r="H1128" s="6" t="b">
        <v>0</v>
      </c>
      <c r="I1128" s="6" t="b">
        <v>0</v>
      </c>
      <c r="J1128" s="6" t="b">
        <v>0</v>
      </c>
      <c r="K1128" s="6" t="b">
        <v>0</v>
      </c>
      <c r="L1128" s="6" t="b">
        <v>0</v>
      </c>
      <c r="M1128" s="6" t="b">
        <v>0</v>
      </c>
      <c r="N1128" s="6" t="b">
        <v>0</v>
      </c>
      <c r="O1128" s="6" t="b">
        <v>0</v>
      </c>
      <c r="P1128" s="6" t="b">
        <v>0</v>
      </c>
      <c r="Q1128" s="6" t="s">
        <v>2922</v>
      </c>
    </row>
    <row r="1129" spans="1:17" x14ac:dyDescent="0.2">
      <c r="A1129" s="2">
        <v>877</v>
      </c>
      <c r="B1129" s="6" t="s">
        <v>60</v>
      </c>
      <c r="C1129" s="96" t="s">
        <v>5528</v>
      </c>
      <c r="D1129" s="6" t="s">
        <v>2935</v>
      </c>
      <c r="E1129" s="6" t="b">
        <v>0</v>
      </c>
      <c r="F1129" s="6" t="b">
        <v>0</v>
      </c>
      <c r="G1129" s="6" t="b">
        <v>0</v>
      </c>
      <c r="H1129" s="6" t="b">
        <v>0</v>
      </c>
      <c r="I1129" s="6" t="b">
        <v>0</v>
      </c>
      <c r="J1129" s="6" t="b">
        <v>0</v>
      </c>
      <c r="K1129" s="6" t="b">
        <v>0</v>
      </c>
      <c r="L1129" s="6" t="b">
        <v>0</v>
      </c>
      <c r="M1129" s="6" t="b">
        <v>0</v>
      </c>
      <c r="N1129" s="6" t="b">
        <v>0</v>
      </c>
      <c r="O1129" s="6" t="b">
        <v>0</v>
      </c>
      <c r="P1129" s="6" t="b">
        <v>0</v>
      </c>
      <c r="Q1129" s="6" t="s">
        <v>2936</v>
      </c>
    </row>
    <row r="1130" spans="1:17" x14ac:dyDescent="0.2">
      <c r="A1130" s="2">
        <v>880</v>
      </c>
      <c r="B1130" s="6" t="s">
        <v>2943</v>
      </c>
      <c r="C1130" s="96" t="s">
        <v>5528</v>
      </c>
      <c r="D1130" s="6" t="s">
        <v>2944</v>
      </c>
      <c r="E1130" s="6" t="b">
        <v>0</v>
      </c>
      <c r="F1130" s="6" t="b">
        <v>0</v>
      </c>
      <c r="G1130" s="6" t="b">
        <v>0</v>
      </c>
      <c r="H1130" s="6" t="b">
        <v>0</v>
      </c>
      <c r="I1130" s="6" t="b">
        <v>0</v>
      </c>
      <c r="J1130" s="6" t="b">
        <v>0</v>
      </c>
      <c r="K1130" s="6" t="b">
        <v>0</v>
      </c>
      <c r="L1130" s="6" t="b">
        <v>0</v>
      </c>
      <c r="M1130" s="6" t="b">
        <v>0</v>
      </c>
      <c r="N1130" s="6" t="b">
        <v>0</v>
      </c>
      <c r="O1130" s="6" t="b">
        <v>0</v>
      </c>
      <c r="P1130" s="6" t="b">
        <v>0</v>
      </c>
      <c r="Q1130" s="6" t="s">
        <v>2945</v>
      </c>
    </row>
    <row r="1131" spans="1:17" x14ac:dyDescent="0.2">
      <c r="A1131" s="2">
        <v>881</v>
      </c>
      <c r="B1131" s="6" t="s">
        <v>2946</v>
      </c>
      <c r="C1131" s="96" t="s">
        <v>5528</v>
      </c>
      <c r="D1131" s="6" t="s">
        <v>2947</v>
      </c>
      <c r="E1131" s="6" t="b">
        <v>0</v>
      </c>
      <c r="F1131" s="6" t="b">
        <v>0</v>
      </c>
      <c r="G1131" s="6" t="b">
        <v>0</v>
      </c>
      <c r="H1131" s="6" t="b">
        <v>0</v>
      </c>
      <c r="I1131" s="6" t="b">
        <v>0</v>
      </c>
      <c r="J1131" s="6" t="b">
        <v>0</v>
      </c>
      <c r="K1131" s="6" t="b">
        <v>0</v>
      </c>
      <c r="L1131" s="6" t="b">
        <v>0</v>
      </c>
      <c r="M1131" s="6" t="b">
        <v>0</v>
      </c>
      <c r="N1131" s="6" t="b">
        <v>1</v>
      </c>
      <c r="O1131" s="6" t="b">
        <v>0</v>
      </c>
      <c r="P1131" s="6" t="b">
        <v>0</v>
      </c>
      <c r="Q1131" s="6" t="s">
        <v>2948</v>
      </c>
    </row>
    <row r="1132" spans="1:17" x14ac:dyDescent="0.2">
      <c r="A1132" s="2">
        <v>882</v>
      </c>
      <c r="B1132" s="6" t="s">
        <v>2950</v>
      </c>
      <c r="C1132" s="96" t="s">
        <v>5528</v>
      </c>
      <c r="D1132" s="6" t="s">
        <v>2951</v>
      </c>
      <c r="E1132" s="6" t="b">
        <v>0</v>
      </c>
      <c r="F1132" s="6" t="b">
        <v>0</v>
      </c>
      <c r="G1132" s="6" t="b">
        <v>1</v>
      </c>
      <c r="H1132" s="6" t="b">
        <v>0</v>
      </c>
      <c r="I1132" s="6" t="b">
        <v>0</v>
      </c>
      <c r="J1132" s="6" t="b">
        <v>0</v>
      </c>
      <c r="K1132" s="6" t="b">
        <v>0</v>
      </c>
      <c r="L1132" s="6" t="b">
        <v>0</v>
      </c>
      <c r="M1132" s="6" t="b">
        <v>0</v>
      </c>
      <c r="N1132" s="6" t="b">
        <v>0</v>
      </c>
      <c r="O1132" s="6" t="b">
        <v>0</v>
      </c>
      <c r="P1132" s="6" t="b">
        <v>0</v>
      </c>
      <c r="Q1132" s="6" t="s">
        <v>2952</v>
      </c>
    </row>
    <row r="1133" spans="1:17" x14ac:dyDescent="0.2">
      <c r="A1133" s="2">
        <v>889</v>
      </c>
      <c r="B1133" s="6" t="s">
        <v>2975</v>
      </c>
      <c r="C1133" s="96" t="s">
        <v>5528</v>
      </c>
      <c r="D1133" s="6" t="s">
        <v>2976</v>
      </c>
      <c r="E1133" s="6" t="b">
        <v>0</v>
      </c>
      <c r="F1133" s="6" t="b">
        <v>1</v>
      </c>
      <c r="G1133" s="6" t="b">
        <v>1</v>
      </c>
      <c r="H1133" s="6" t="b">
        <v>0</v>
      </c>
      <c r="I1133" s="6" t="b">
        <v>0</v>
      </c>
      <c r="J1133" s="6" t="b">
        <v>0</v>
      </c>
      <c r="K1133" s="6" t="b">
        <v>0</v>
      </c>
      <c r="L1133" s="6" t="b">
        <v>0</v>
      </c>
      <c r="M1133" s="6" t="b">
        <v>0</v>
      </c>
      <c r="N1133" s="6" t="b">
        <v>0</v>
      </c>
      <c r="O1133" s="6" t="b">
        <v>0</v>
      </c>
      <c r="P1133" s="6" t="b">
        <v>0</v>
      </c>
      <c r="Q1133" s="6" t="s">
        <v>2977</v>
      </c>
    </row>
    <row r="1134" spans="1:17" x14ac:dyDescent="0.2">
      <c r="A1134" s="2">
        <v>895</v>
      </c>
      <c r="B1134" s="6" t="s">
        <v>2994</v>
      </c>
      <c r="C1134" s="96" t="s">
        <v>5528</v>
      </c>
      <c r="D1134" s="6" t="s">
        <v>2995</v>
      </c>
      <c r="E1134" s="6" t="b">
        <v>0</v>
      </c>
      <c r="F1134" s="6" t="b">
        <v>0</v>
      </c>
      <c r="G1134" s="6" t="b">
        <v>0</v>
      </c>
      <c r="H1134" s="6" t="b">
        <v>0</v>
      </c>
      <c r="I1134" s="6" t="b">
        <v>0</v>
      </c>
      <c r="J1134" s="6" t="b">
        <v>0</v>
      </c>
      <c r="K1134" s="6" t="b">
        <v>0</v>
      </c>
      <c r="L1134" s="6" t="b">
        <v>0</v>
      </c>
      <c r="M1134" s="6" t="b">
        <v>0</v>
      </c>
      <c r="N1134" s="6" t="b">
        <v>0</v>
      </c>
      <c r="O1134" s="6" t="b">
        <v>0</v>
      </c>
      <c r="P1134" s="6" t="b">
        <v>0</v>
      </c>
      <c r="Q1134" s="6" t="s">
        <v>2996</v>
      </c>
    </row>
    <row r="1135" spans="1:17" x14ac:dyDescent="0.2">
      <c r="A1135" s="2">
        <v>901</v>
      </c>
      <c r="B1135" s="6" t="s">
        <v>3013</v>
      </c>
      <c r="C1135" s="96" t="s">
        <v>5528</v>
      </c>
      <c r="D1135" s="6" t="s">
        <v>3014</v>
      </c>
      <c r="E1135" s="6" t="b">
        <v>0</v>
      </c>
      <c r="F1135" s="6" t="b">
        <v>0</v>
      </c>
      <c r="G1135" s="6" t="b">
        <v>0</v>
      </c>
      <c r="H1135" s="6" t="b">
        <v>1</v>
      </c>
      <c r="I1135" s="6" t="b">
        <v>0</v>
      </c>
      <c r="J1135" s="6" t="b">
        <v>0</v>
      </c>
      <c r="K1135" s="6" t="b">
        <v>0</v>
      </c>
      <c r="L1135" s="6" t="b">
        <v>0</v>
      </c>
      <c r="M1135" s="6" t="b">
        <v>0</v>
      </c>
      <c r="N1135" s="6" t="b">
        <v>0</v>
      </c>
      <c r="O1135" s="6" t="b">
        <v>0</v>
      </c>
      <c r="P1135" s="6" t="b">
        <v>0</v>
      </c>
      <c r="Q1135" s="6" t="s">
        <v>3015</v>
      </c>
    </row>
    <row r="1136" spans="1:17" x14ac:dyDescent="0.2">
      <c r="A1136" s="2">
        <v>904</v>
      </c>
      <c r="B1136" s="6" t="s">
        <v>3022</v>
      </c>
      <c r="C1136" s="96" t="s">
        <v>5528</v>
      </c>
      <c r="D1136" s="6" t="s">
        <v>3023</v>
      </c>
      <c r="E1136" s="6" t="b">
        <v>0</v>
      </c>
      <c r="F1136" s="6" t="b">
        <v>0</v>
      </c>
      <c r="G1136" s="6" t="b">
        <v>0</v>
      </c>
      <c r="H1136" s="6" t="b">
        <v>0</v>
      </c>
      <c r="I1136" s="6" t="b">
        <v>0</v>
      </c>
      <c r="J1136" s="6" t="b">
        <v>0</v>
      </c>
      <c r="K1136" s="6" t="b">
        <v>0</v>
      </c>
      <c r="L1136" s="6" t="b">
        <v>0</v>
      </c>
      <c r="M1136" s="6" t="b">
        <v>0</v>
      </c>
      <c r="N1136" s="6" t="b">
        <v>0</v>
      </c>
      <c r="O1136" s="6" t="b">
        <v>0</v>
      </c>
      <c r="P1136" s="6" t="b">
        <v>0</v>
      </c>
      <c r="Q1136" s="6" t="s">
        <v>3024</v>
      </c>
    </row>
    <row r="1137" spans="1:17" x14ac:dyDescent="0.2">
      <c r="A1137" s="2">
        <v>910</v>
      </c>
      <c r="B1137" s="6" t="s">
        <v>3043</v>
      </c>
      <c r="C1137" s="96" t="s">
        <v>5528</v>
      </c>
      <c r="D1137" s="6" t="s">
        <v>3044</v>
      </c>
      <c r="E1137" s="6" t="b">
        <v>1</v>
      </c>
      <c r="F1137" s="6" t="b">
        <v>0</v>
      </c>
      <c r="G1137" s="6" t="b">
        <v>1</v>
      </c>
      <c r="H1137" s="6" t="b">
        <v>0</v>
      </c>
      <c r="I1137" s="6" t="b">
        <v>0</v>
      </c>
      <c r="J1137" s="6" t="b">
        <v>0</v>
      </c>
      <c r="K1137" s="6" t="b">
        <v>0</v>
      </c>
      <c r="L1137" s="6" t="b">
        <v>0</v>
      </c>
      <c r="M1137" s="6" t="b">
        <v>0</v>
      </c>
      <c r="N1137" s="6" t="b">
        <v>0</v>
      </c>
      <c r="O1137" s="6" t="b">
        <v>0</v>
      </c>
      <c r="P1137" s="6" t="b">
        <v>0</v>
      </c>
      <c r="Q1137" s="6" t="s">
        <v>3045</v>
      </c>
    </row>
    <row r="1138" spans="1:17" x14ac:dyDescent="0.2">
      <c r="A1138" s="2">
        <v>914</v>
      </c>
      <c r="B1138" s="6" t="s">
        <v>3056</v>
      </c>
      <c r="C1138" s="96" t="s">
        <v>5528</v>
      </c>
      <c r="D1138" s="6" t="s">
        <v>3057</v>
      </c>
      <c r="E1138" s="6" t="b">
        <v>0</v>
      </c>
      <c r="F1138" s="6" t="b">
        <v>0</v>
      </c>
      <c r="G1138" s="6" t="b">
        <v>1</v>
      </c>
      <c r="H1138" s="6" t="b">
        <v>0</v>
      </c>
      <c r="I1138" s="6" t="b">
        <v>0</v>
      </c>
      <c r="J1138" s="6" t="b">
        <v>0</v>
      </c>
      <c r="K1138" s="6" t="b">
        <v>0</v>
      </c>
      <c r="L1138" s="6" t="b">
        <v>0</v>
      </c>
      <c r="M1138" s="6" t="b">
        <v>0</v>
      </c>
      <c r="N1138" s="6" t="b">
        <v>1</v>
      </c>
      <c r="O1138" s="6" t="b">
        <v>0</v>
      </c>
      <c r="P1138" s="6" t="b">
        <v>0</v>
      </c>
      <c r="Q1138" s="6" t="s">
        <v>3058</v>
      </c>
    </row>
    <row r="1139" spans="1:17" x14ac:dyDescent="0.2">
      <c r="A1139" s="2">
        <v>915</v>
      </c>
      <c r="B1139" s="6" t="s">
        <v>60</v>
      </c>
      <c r="C1139" s="96" t="s">
        <v>5528</v>
      </c>
      <c r="D1139" s="6" t="s">
        <v>675</v>
      </c>
      <c r="E1139" s="6" t="b">
        <v>0</v>
      </c>
      <c r="F1139" s="6" t="b">
        <v>0</v>
      </c>
      <c r="G1139" s="6" t="b">
        <v>0</v>
      </c>
      <c r="H1139" s="6" t="b">
        <v>0</v>
      </c>
      <c r="I1139" s="6" t="b">
        <v>0</v>
      </c>
      <c r="J1139" s="6" t="b">
        <v>0</v>
      </c>
      <c r="K1139" s="6" t="b">
        <v>0</v>
      </c>
      <c r="L1139" s="6" t="b">
        <v>0</v>
      </c>
      <c r="M1139" s="6" t="b">
        <v>0</v>
      </c>
      <c r="N1139" s="6" t="b">
        <v>0</v>
      </c>
      <c r="O1139" s="6" t="b">
        <v>0</v>
      </c>
      <c r="P1139" s="6" t="b">
        <v>0</v>
      </c>
      <c r="Q1139" s="6" t="s">
        <v>60</v>
      </c>
    </row>
    <row r="1140" spans="1:17" x14ac:dyDescent="0.2">
      <c r="A1140" s="2">
        <v>918</v>
      </c>
      <c r="B1140" s="6" t="s">
        <v>3065</v>
      </c>
      <c r="C1140" s="96" t="s">
        <v>5528</v>
      </c>
      <c r="D1140" s="6" t="s">
        <v>3066</v>
      </c>
      <c r="E1140" s="6" t="b">
        <v>0</v>
      </c>
      <c r="F1140" s="6" t="b">
        <v>0</v>
      </c>
      <c r="G1140" s="6" t="b">
        <v>0</v>
      </c>
      <c r="H1140" s="6" t="b">
        <v>0</v>
      </c>
      <c r="I1140" s="6" t="b">
        <v>1</v>
      </c>
      <c r="J1140" s="6" t="b">
        <v>0</v>
      </c>
      <c r="K1140" s="6" t="b">
        <v>0</v>
      </c>
      <c r="L1140" s="6" t="b">
        <v>0</v>
      </c>
      <c r="M1140" s="6" t="b">
        <v>0</v>
      </c>
      <c r="N1140" s="6" t="b">
        <v>0</v>
      </c>
      <c r="O1140" s="6" t="b">
        <v>0</v>
      </c>
      <c r="P1140" s="6" t="b">
        <v>0</v>
      </c>
      <c r="Q1140" s="6" t="s">
        <v>3067</v>
      </c>
    </row>
    <row r="1141" spans="1:17" x14ac:dyDescent="0.2">
      <c r="A1141" s="2">
        <v>926</v>
      </c>
      <c r="B1141" s="6" t="s">
        <v>3089</v>
      </c>
      <c r="C1141" s="96" t="s">
        <v>5528</v>
      </c>
      <c r="D1141" s="6" t="s">
        <v>3090</v>
      </c>
      <c r="E1141" s="6" t="b">
        <v>0</v>
      </c>
      <c r="F1141" s="6" t="b">
        <v>0</v>
      </c>
      <c r="G1141" s="6" t="b">
        <v>1</v>
      </c>
      <c r="H1141" s="6" t="b">
        <v>0</v>
      </c>
      <c r="I1141" s="6" t="b">
        <v>0</v>
      </c>
      <c r="J1141" s="6" t="b">
        <v>1</v>
      </c>
      <c r="K1141" s="6" t="b">
        <v>0</v>
      </c>
      <c r="L1141" s="6" t="b">
        <v>0</v>
      </c>
      <c r="M1141" s="6" t="b">
        <v>0</v>
      </c>
      <c r="N1141" s="6" t="b">
        <v>1</v>
      </c>
      <c r="O1141" s="6" t="b">
        <v>0</v>
      </c>
      <c r="P1141" s="6" t="b">
        <v>0</v>
      </c>
      <c r="Q1141" s="6" t="s">
        <v>3091</v>
      </c>
    </row>
    <row r="1142" spans="1:17" x14ac:dyDescent="0.2">
      <c r="A1142" s="2">
        <v>933</v>
      </c>
      <c r="B1142" s="6" t="s">
        <v>3112</v>
      </c>
      <c r="C1142" s="96" t="s">
        <v>5528</v>
      </c>
      <c r="D1142" s="6" t="s">
        <v>3113</v>
      </c>
      <c r="E1142" s="6" t="b">
        <v>0</v>
      </c>
      <c r="F1142" s="6" t="b">
        <v>0</v>
      </c>
      <c r="G1142" s="6" t="b">
        <v>1</v>
      </c>
      <c r="H1142" s="6" t="b">
        <v>0</v>
      </c>
      <c r="I1142" s="6" t="b">
        <v>0</v>
      </c>
      <c r="J1142" s="6" t="b">
        <v>0</v>
      </c>
      <c r="K1142" s="6" t="b">
        <v>0</v>
      </c>
      <c r="L1142" s="6" t="b">
        <v>0</v>
      </c>
      <c r="M1142" s="6" t="b">
        <v>0</v>
      </c>
      <c r="N1142" s="6" t="b">
        <v>0</v>
      </c>
      <c r="O1142" s="6" t="b">
        <v>0</v>
      </c>
      <c r="P1142" s="6" t="b">
        <v>0</v>
      </c>
      <c r="Q1142" s="6" t="s">
        <v>60</v>
      </c>
    </row>
    <row r="1143" spans="1:17" x14ac:dyDescent="0.2">
      <c r="A1143" s="2">
        <v>937</v>
      </c>
      <c r="B1143" s="6" t="s">
        <v>3123</v>
      </c>
      <c r="C1143" s="96" t="s">
        <v>5528</v>
      </c>
      <c r="D1143" s="6" t="s">
        <v>3124</v>
      </c>
      <c r="E1143" s="6" t="b">
        <v>0</v>
      </c>
      <c r="F1143" s="6" t="b">
        <v>0</v>
      </c>
      <c r="G1143" s="6" t="b">
        <v>0</v>
      </c>
      <c r="H1143" s="6" t="b">
        <v>0</v>
      </c>
      <c r="I1143" s="6" t="b">
        <v>0</v>
      </c>
      <c r="J1143" s="6" t="b">
        <v>0</v>
      </c>
      <c r="K1143" s="6" t="b">
        <v>0</v>
      </c>
      <c r="L1143" s="6" t="b">
        <v>0</v>
      </c>
      <c r="M1143" s="6" t="b">
        <v>0</v>
      </c>
      <c r="N1143" s="6" t="b">
        <v>0</v>
      </c>
      <c r="O1143" s="6" t="b">
        <v>0</v>
      </c>
      <c r="P1143" s="6" t="b">
        <v>0</v>
      </c>
      <c r="Q1143" s="6" t="s">
        <v>3125</v>
      </c>
    </row>
    <row r="1144" spans="1:17" x14ac:dyDescent="0.2">
      <c r="A1144" s="2">
        <v>945</v>
      </c>
      <c r="B1144" s="6" t="s">
        <v>3142</v>
      </c>
      <c r="C1144" s="96" t="s">
        <v>5528</v>
      </c>
      <c r="D1144" s="6" t="s">
        <v>3143</v>
      </c>
      <c r="E1144" s="6" t="b">
        <v>0</v>
      </c>
      <c r="F1144" s="6" t="b">
        <v>0</v>
      </c>
      <c r="G1144" s="6" t="b">
        <v>0</v>
      </c>
      <c r="H1144" s="6" t="b">
        <v>0</v>
      </c>
      <c r="I1144" s="6" t="b">
        <v>0</v>
      </c>
      <c r="J1144" s="6" t="b">
        <v>0</v>
      </c>
      <c r="K1144" s="6" t="b">
        <v>0</v>
      </c>
      <c r="L1144" s="6" t="b">
        <v>0</v>
      </c>
      <c r="M1144" s="6" t="b">
        <v>0</v>
      </c>
      <c r="N1144" s="6" t="b">
        <v>0</v>
      </c>
      <c r="O1144" s="6" t="b">
        <v>0</v>
      </c>
      <c r="P1144" s="6" t="b">
        <v>0</v>
      </c>
      <c r="Q1144" s="6" t="s">
        <v>3144</v>
      </c>
    </row>
    <row r="1145" spans="1:17" x14ac:dyDescent="0.2">
      <c r="A1145" s="2">
        <v>952</v>
      </c>
      <c r="B1145" s="6" t="s">
        <v>3163</v>
      </c>
      <c r="C1145" s="96" t="s">
        <v>5528</v>
      </c>
      <c r="D1145" s="6" t="s">
        <v>60</v>
      </c>
      <c r="E1145" s="6" t="b">
        <v>0</v>
      </c>
      <c r="F1145" s="6" t="b">
        <v>0</v>
      </c>
      <c r="G1145" s="6" t="b">
        <v>0</v>
      </c>
      <c r="H1145" s="6" t="b">
        <v>0</v>
      </c>
      <c r="I1145" s="6" t="b">
        <v>0</v>
      </c>
      <c r="J1145" s="6" t="b">
        <v>0</v>
      </c>
      <c r="K1145" s="6" t="b">
        <v>0</v>
      </c>
      <c r="L1145" s="6" t="b">
        <v>0</v>
      </c>
      <c r="M1145" s="6" t="b">
        <v>0</v>
      </c>
      <c r="N1145" s="6" t="b">
        <v>0</v>
      </c>
      <c r="O1145" s="6" t="b">
        <v>0</v>
      </c>
      <c r="P1145" s="6" t="b">
        <v>0</v>
      </c>
      <c r="Q1145" s="6" t="s">
        <v>3164</v>
      </c>
    </row>
    <row r="1146" spans="1:17" x14ac:dyDescent="0.2">
      <c r="A1146" s="2">
        <v>955</v>
      </c>
      <c r="B1146" s="6" t="s">
        <v>3171</v>
      </c>
      <c r="C1146" s="96" t="s">
        <v>5528</v>
      </c>
      <c r="D1146" s="6" t="s">
        <v>3172</v>
      </c>
      <c r="E1146" s="6" t="b">
        <v>0</v>
      </c>
      <c r="F1146" s="6" t="b">
        <v>0</v>
      </c>
      <c r="G1146" s="6" t="b">
        <v>0</v>
      </c>
      <c r="H1146" s="6" t="b">
        <v>1</v>
      </c>
      <c r="I1146" s="6" t="b">
        <v>0</v>
      </c>
      <c r="J1146" s="6" t="b">
        <v>1</v>
      </c>
      <c r="K1146" s="6" t="b">
        <v>0</v>
      </c>
      <c r="L1146" s="6" t="b">
        <v>0</v>
      </c>
      <c r="M1146" s="6" t="b">
        <v>0</v>
      </c>
      <c r="N1146" s="6" t="b">
        <v>0</v>
      </c>
      <c r="O1146" s="6" t="b">
        <v>0</v>
      </c>
      <c r="P1146" s="6" t="b">
        <v>0</v>
      </c>
      <c r="Q1146" s="6" t="s">
        <v>3173</v>
      </c>
    </row>
    <row r="1147" spans="1:17" x14ac:dyDescent="0.2">
      <c r="A1147" s="2">
        <v>966</v>
      </c>
      <c r="B1147" s="6" t="s">
        <v>3203</v>
      </c>
      <c r="C1147" s="96" t="s">
        <v>5528</v>
      </c>
      <c r="D1147" s="6" t="s">
        <v>3204</v>
      </c>
      <c r="E1147" s="6" t="b">
        <v>0</v>
      </c>
      <c r="F1147" s="6" t="b">
        <v>0</v>
      </c>
      <c r="G1147" s="6" t="b">
        <v>0</v>
      </c>
      <c r="H1147" s="6" t="b">
        <v>0</v>
      </c>
      <c r="I1147" s="6" t="b">
        <v>0</v>
      </c>
      <c r="J1147" s="6" t="b">
        <v>0</v>
      </c>
      <c r="K1147" s="6" t="b">
        <v>0</v>
      </c>
      <c r="L1147" s="6" t="b">
        <v>0</v>
      </c>
      <c r="M1147" s="6" t="b">
        <v>0</v>
      </c>
      <c r="N1147" s="6" t="b">
        <v>0</v>
      </c>
      <c r="O1147" s="6" t="b">
        <v>0</v>
      </c>
      <c r="P1147" s="6" t="b">
        <v>0</v>
      </c>
      <c r="Q1147" s="6" t="s">
        <v>3205</v>
      </c>
    </row>
    <row r="1148" spans="1:17" x14ac:dyDescent="0.2">
      <c r="A1148" s="2">
        <v>967</v>
      </c>
      <c r="B1148" s="6" t="s">
        <v>3206</v>
      </c>
      <c r="C1148" s="96" t="s">
        <v>5528</v>
      </c>
      <c r="D1148" s="6" t="s">
        <v>3207</v>
      </c>
      <c r="E1148" s="6" t="b">
        <v>0</v>
      </c>
      <c r="F1148" s="6" t="b">
        <v>0</v>
      </c>
      <c r="G1148" s="6" t="b">
        <v>1</v>
      </c>
      <c r="H1148" s="6" t="b">
        <v>0</v>
      </c>
      <c r="I1148" s="6" t="b">
        <v>0</v>
      </c>
      <c r="J1148" s="6" t="b">
        <v>0</v>
      </c>
      <c r="K1148" s="6" t="b">
        <v>1</v>
      </c>
      <c r="L1148" s="6" t="b">
        <v>0</v>
      </c>
      <c r="M1148" s="6" t="b">
        <v>0</v>
      </c>
      <c r="N1148" s="6" t="b">
        <v>0</v>
      </c>
      <c r="O1148" s="6" t="b">
        <v>0</v>
      </c>
      <c r="P1148" s="6" t="b">
        <v>0</v>
      </c>
      <c r="Q1148" s="6" t="s">
        <v>3208</v>
      </c>
    </row>
    <row r="1149" spans="1:17" x14ac:dyDescent="0.2">
      <c r="A1149" s="2">
        <v>974</v>
      </c>
      <c r="B1149" s="6" t="s">
        <v>3228</v>
      </c>
      <c r="C1149" s="96" t="s">
        <v>5528</v>
      </c>
      <c r="D1149" s="6" t="s">
        <v>3229</v>
      </c>
      <c r="E1149" s="6" t="b">
        <v>0</v>
      </c>
      <c r="F1149" s="6" t="b">
        <v>0</v>
      </c>
      <c r="G1149" s="6" t="b">
        <v>0</v>
      </c>
      <c r="H1149" s="6" t="b">
        <v>0</v>
      </c>
      <c r="I1149" s="6" t="b">
        <v>0</v>
      </c>
      <c r="J1149" s="6" t="b">
        <v>0</v>
      </c>
      <c r="K1149" s="6" t="b">
        <v>0</v>
      </c>
      <c r="L1149" s="6" t="b">
        <v>0</v>
      </c>
      <c r="M1149" s="6" t="b">
        <v>0</v>
      </c>
      <c r="N1149" s="6" t="b">
        <v>0</v>
      </c>
      <c r="O1149" s="6" t="b">
        <v>1</v>
      </c>
      <c r="P1149" s="6" t="b">
        <v>0</v>
      </c>
      <c r="Q1149" s="6" t="s">
        <v>3230</v>
      </c>
    </row>
    <row r="1150" spans="1:17" x14ac:dyDescent="0.2">
      <c r="A1150" s="2">
        <v>979</v>
      </c>
      <c r="B1150" s="6" t="s">
        <v>3241</v>
      </c>
      <c r="C1150" s="96" t="s">
        <v>5528</v>
      </c>
      <c r="D1150" s="6" t="s">
        <v>3242</v>
      </c>
      <c r="E1150" s="6" t="b">
        <v>1</v>
      </c>
      <c r="F1150" s="6" t="b">
        <v>0</v>
      </c>
      <c r="G1150" s="6" t="b">
        <v>1</v>
      </c>
      <c r="H1150" s="6" t="b">
        <v>0</v>
      </c>
      <c r="I1150" s="6" t="b">
        <v>0</v>
      </c>
      <c r="J1150" s="6" t="b">
        <v>1</v>
      </c>
      <c r="K1150" s="6" t="b">
        <v>0</v>
      </c>
      <c r="L1150" s="6" t="b">
        <v>0</v>
      </c>
      <c r="M1150" s="6" t="b">
        <v>0</v>
      </c>
      <c r="N1150" s="6" t="b">
        <v>0</v>
      </c>
      <c r="O1150" s="6" t="b">
        <v>1</v>
      </c>
      <c r="P1150" s="6" t="b">
        <v>0</v>
      </c>
      <c r="Q1150" s="6" t="s">
        <v>3243</v>
      </c>
    </row>
    <row r="1151" spans="1:17" x14ac:dyDescent="0.2">
      <c r="A1151" s="2">
        <v>997</v>
      </c>
      <c r="B1151" s="6" t="s">
        <v>3300</v>
      </c>
      <c r="C1151" s="96" t="s">
        <v>5528</v>
      </c>
      <c r="D1151" s="6" t="s">
        <v>3301</v>
      </c>
      <c r="E1151" s="6" t="b">
        <v>1</v>
      </c>
      <c r="F1151" s="6" t="b">
        <v>0</v>
      </c>
      <c r="G1151" s="6" t="b">
        <v>1</v>
      </c>
      <c r="H1151" s="6" t="b">
        <v>0</v>
      </c>
      <c r="I1151" s="6" t="b">
        <v>0</v>
      </c>
      <c r="J1151" s="6" t="b">
        <v>0</v>
      </c>
      <c r="K1151" s="6" t="b">
        <v>0</v>
      </c>
      <c r="L1151" s="6" t="b">
        <v>0</v>
      </c>
      <c r="M1151" s="6" t="b">
        <v>1</v>
      </c>
      <c r="N1151" s="6" t="b">
        <v>0</v>
      </c>
      <c r="O1151" s="6" t="b">
        <v>0</v>
      </c>
      <c r="P1151" s="6" t="b">
        <v>0</v>
      </c>
      <c r="Q1151" s="6" t="s">
        <v>3302</v>
      </c>
    </row>
    <row r="1152" spans="1:17" x14ac:dyDescent="0.2">
      <c r="A1152" s="2">
        <v>1000</v>
      </c>
      <c r="B1152" s="6" t="s">
        <v>3309</v>
      </c>
      <c r="C1152" s="96" t="s">
        <v>5528</v>
      </c>
      <c r="D1152" s="6" t="s">
        <v>3310</v>
      </c>
      <c r="E1152" s="6" t="b">
        <v>0</v>
      </c>
      <c r="F1152" s="6" t="b">
        <v>0</v>
      </c>
      <c r="G1152" s="6" t="b">
        <v>0</v>
      </c>
      <c r="H1152" s="6" t="b">
        <v>0</v>
      </c>
      <c r="I1152" s="6" t="b">
        <v>0</v>
      </c>
      <c r="J1152" s="6" t="b">
        <v>0</v>
      </c>
      <c r="K1152" s="6" t="b">
        <v>0</v>
      </c>
      <c r="L1152" s="6" t="b">
        <v>0</v>
      </c>
      <c r="M1152" s="6" t="b">
        <v>0</v>
      </c>
      <c r="N1152" s="6" t="b">
        <v>0</v>
      </c>
      <c r="O1152" s="6" t="b">
        <v>0</v>
      </c>
      <c r="P1152" s="6" t="b">
        <v>0</v>
      </c>
      <c r="Q1152" s="6" t="s">
        <v>3311</v>
      </c>
    </row>
    <row r="1153" spans="1:17" x14ac:dyDescent="0.2">
      <c r="A1153" s="2">
        <v>1024</v>
      </c>
      <c r="B1153" s="6" t="s">
        <v>3376</v>
      </c>
      <c r="C1153" s="96" t="s">
        <v>5528</v>
      </c>
      <c r="D1153" s="6" t="s">
        <v>3377</v>
      </c>
      <c r="E1153" s="6" t="b">
        <v>0</v>
      </c>
      <c r="F1153" s="6" t="b">
        <v>1</v>
      </c>
      <c r="G1153" s="6" t="b">
        <v>1</v>
      </c>
      <c r="H1153" s="6" t="b">
        <v>0</v>
      </c>
      <c r="I1153" s="6" t="b">
        <v>0</v>
      </c>
      <c r="J1153" s="6" t="b">
        <v>0</v>
      </c>
      <c r="K1153" s="6" t="b">
        <v>0</v>
      </c>
      <c r="L1153" s="6" t="b">
        <v>1</v>
      </c>
      <c r="M1153" s="6" t="b">
        <v>0</v>
      </c>
      <c r="N1153" s="6" t="b">
        <v>0</v>
      </c>
      <c r="O1153" s="6" t="b">
        <v>0</v>
      </c>
      <c r="P1153" s="6" t="b">
        <v>0</v>
      </c>
      <c r="Q1153" s="6" t="s">
        <v>3378</v>
      </c>
    </row>
    <row r="1154" spans="1:17" x14ac:dyDescent="0.2">
      <c r="A1154" s="2">
        <v>1030</v>
      </c>
      <c r="B1154" s="6" t="s">
        <v>3393</v>
      </c>
      <c r="C1154" s="96" t="s">
        <v>5528</v>
      </c>
      <c r="D1154" s="6" t="s">
        <v>3394</v>
      </c>
      <c r="E1154" s="6" t="b">
        <v>0</v>
      </c>
      <c r="F1154" s="6" t="b">
        <v>0</v>
      </c>
      <c r="G1154" s="6" t="b">
        <v>1</v>
      </c>
      <c r="H1154" s="6" t="b">
        <v>0</v>
      </c>
      <c r="I1154" s="6" t="b">
        <v>1</v>
      </c>
      <c r="J1154" s="6" t="b">
        <v>0</v>
      </c>
      <c r="K1154" s="6" t="b">
        <v>0</v>
      </c>
      <c r="L1154" s="6" t="b">
        <v>0</v>
      </c>
      <c r="M1154" s="6" t="b">
        <v>0</v>
      </c>
      <c r="N1154" s="6" t="b">
        <v>0</v>
      </c>
      <c r="O1154" s="6" t="b">
        <v>0</v>
      </c>
      <c r="P1154" s="6" t="b">
        <v>0</v>
      </c>
      <c r="Q1154" s="6" t="s">
        <v>3395</v>
      </c>
    </row>
    <row r="1155" spans="1:17" x14ac:dyDescent="0.2">
      <c r="A1155" s="2">
        <v>1039</v>
      </c>
      <c r="B1155" s="6" t="s">
        <v>3417</v>
      </c>
      <c r="C1155" s="96" t="s">
        <v>5528</v>
      </c>
      <c r="D1155" s="6" t="s">
        <v>3418</v>
      </c>
      <c r="E1155" s="6" t="b">
        <v>1</v>
      </c>
      <c r="F1155" s="6" t="b">
        <v>0</v>
      </c>
      <c r="G1155" s="6" t="b">
        <v>0</v>
      </c>
      <c r="H1155" s="6" t="b">
        <v>0</v>
      </c>
      <c r="I1155" s="6" t="b">
        <v>1</v>
      </c>
      <c r="J1155" s="6" t="b">
        <v>0</v>
      </c>
      <c r="K1155" s="6" t="b">
        <v>0</v>
      </c>
      <c r="L1155" s="6" t="b">
        <v>0</v>
      </c>
      <c r="M1155" s="6" t="b">
        <v>0</v>
      </c>
      <c r="N1155" s="6" t="b">
        <v>0</v>
      </c>
      <c r="O1155" s="6" t="b">
        <v>0</v>
      </c>
      <c r="P1155" s="6" t="b">
        <v>0</v>
      </c>
      <c r="Q1155" s="6" t="s">
        <v>3419</v>
      </c>
    </row>
    <row r="1156" spans="1:17" x14ac:dyDescent="0.2">
      <c r="A1156" s="2">
        <v>1052</v>
      </c>
      <c r="B1156" s="6" t="s">
        <v>3453</v>
      </c>
      <c r="C1156" s="96" t="s">
        <v>5528</v>
      </c>
      <c r="D1156" s="6" t="s">
        <v>3454</v>
      </c>
      <c r="E1156" s="6" t="b">
        <v>0</v>
      </c>
      <c r="F1156" s="6" t="b">
        <v>0</v>
      </c>
      <c r="G1156" s="6" t="b">
        <v>0</v>
      </c>
      <c r="H1156" s="6" t="b">
        <v>0</v>
      </c>
      <c r="I1156" s="6" t="b">
        <v>0</v>
      </c>
      <c r="J1156" s="6" t="b">
        <v>0</v>
      </c>
      <c r="K1156" s="6" t="b">
        <v>0</v>
      </c>
      <c r="L1156" s="6" t="b">
        <v>0</v>
      </c>
      <c r="M1156" s="6" t="b">
        <v>0</v>
      </c>
      <c r="N1156" s="6" t="b">
        <v>0</v>
      </c>
      <c r="O1156" s="6" t="b">
        <v>0</v>
      </c>
      <c r="P1156" s="6" t="b">
        <v>0</v>
      </c>
      <c r="Q1156" s="6" t="s">
        <v>3455</v>
      </c>
    </row>
    <row r="1157" spans="1:17" x14ac:dyDescent="0.2">
      <c r="A1157" s="2">
        <v>1059</v>
      </c>
      <c r="B1157" s="6" t="s">
        <v>3471</v>
      </c>
      <c r="C1157" s="96" t="s">
        <v>5528</v>
      </c>
      <c r="D1157" s="6" t="s">
        <v>3472</v>
      </c>
      <c r="E1157" s="6" t="b">
        <v>0</v>
      </c>
      <c r="F1157" s="6" t="b">
        <v>0</v>
      </c>
      <c r="G1157" s="6" t="b">
        <v>0</v>
      </c>
      <c r="H1157" s="6" t="b">
        <v>0</v>
      </c>
      <c r="I1157" s="6" t="b">
        <v>0</v>
      </c>
      <c r="J1157" s="6" t="b">
        <v>0</v>
      </c>
      <c r="K1157" s="6" t="b">
        <v>0</v>
      </c>
      <c r="L1157" s="6" t="b">
        <v>0</v>
      </c>
      <c r="M1157" s="6" t="b">
        <v>0</v>
      </c>
      <c r="N1157" s="6" t="b">
        <v>0</v>
      </c>
      <c r="O1157" s="6" t="b">
        <v>0</v>
      </c>
      <c r="P1157" s="6" t="b">
        <v>0</v>
      </c>
      <c r="Q1157" s="6" t="s">
        <v>3473</v>
      </c>
    </row>
    <row r="1158" spans="1:17" x14ac:dyDescent="0.2">
      <c r="A1158" s="2">
        <v>1072</v>
      </c>
      <c r="B1158" s="6" t="s">
        <v>3504</v>
      </c>
      <c r="C1158" s="96" t="s">
        <v>5528</v>
      </c>
      <c r="D1158" s="6" t="s">
        <v>3505</v>
      </c>
      <c r="E1158" s="6" t="b">
        <v>0</v>
      </c>
      <c r="F1158" s="6" t="b">
        <v>0</v>
      </c>
      <c r="G1158" s="6" t="b">
        <v>0</v>
      </c>
      <c r="H1158" s="6" t="b">
        <v>0</v>
      </c>
      <c r="I1158" s="6" t="b">
        <v>0</v>
      </c>
      <c r="J1158" s="6" t="b">
        <v>0</v>
      </c>
      <c r="K1158" s="6" t="b">
        <v>0</v>
      </c>
      <c r="L1158" s="6" t="b">
        <v>0</v>
      </c>
      <c r="M1158" s="6" t="b">
        <v>0</v>
      </c>
      <c r="N1158" s="6" t="b">
        <v>0</v>
      </c>
      <c r="O1158" s="6" t="b">
        <v>0</v>
      </c>
      <c r="P1158" s="6" t="b">
        <v>0</v>
      </c>
      <c r="Q1158" s="6" t="s">
        <v>3506</v>
      </c>
    </row>
    <row r="1159" spans="1:17" x14ac:dyDescent="0.2">
      <c r="A1159" s="2">
        <v>1078</v>
      </c>
      <c r="B1159" s="6" t="s">
        <v>3522</v>
      </c>
      <c r="C1159" s="96" t="s">
        <v>5528</v>
      </c>
      <c r="D1159" s="6" t="s">
        <v>3523</v>
      </c>
      <c r="E1159" s="6" t="b">
        <v>0</v>
      </c>
      <c r="F1159" s="6" t="b">
        <v>0</v>
      </c>
      <c r="G1159" s="6" t="b">
        <v>0</v>
      </c>
      <c r="H1159" s="6" t="b">
        <v>0</v>
      </c>
      <c r="I1159" s="6" t="b">
        <v>0</v>
      </c>
      <c r="J1159" s="6" t="b">
        <v>0</v>
      </c>
      <c r="K1159" s="6" t="b">
        <v>0</v>
      </c>
      <c r="L1159" s="6" t="b">
        <v>0</v>
      </c>
      <c r="M1159" s="6" t="b">
        <v>0</v>
      </c>
      <c r="N1159" s="6" t="b">
        <v>0</v>
      </c>
      <c r="O1159" s="6" t="b">
        <v>0</v>
      </c>
      <c r="P1159" s="6" t="b">
        <v>0</v>
      </c>
      <c r="Q1159" s="6" t="s">
        <v>3524</v>
      </c>
    </row>
    <row r="1160" spans="1:17" x14ac:dyDescent="0.2">
      <c r="A1160" s="2">
        <v>1084</v>
      </c>
      <c r="B1160" s="6" t="s">
        <v>3537</v>
      </c>
      <c r="C1160" s="96" t="s">
        <v>5528</v>
      </c>
      <c r="D1160" s="6" t="s">
        <v>3538</v>
      </c>
      <c r="E1160" s="6" t="b">
        <v>0</v>
      </c>
      <c r="F1160" s="6" t="b">
        <v>0</v>
      </c>
      <c r="G1160" s="6" t="b">
        <v>0</v>
      </c>
      <c r="H1160" s="6" t="b">
        <v>0</v>
      </c>
      <c r="I1160" s="6" t="b">
        <v>0</v>
      </c>
      <c r="J1160" s="6" t="b">
        <v>0</v>
      </c>
      <c r="K1160" s="6" t="b">
        <v>0</v>
      </c>
      <c r="L1160" s="6" t="b">
        <v>0</v>
      </c>
      <c r="M1160" s="6" t="b">
        <v>0</v>
      </c>
      <c r="N1160" s="6" t="b">
        <v>0</v>
      </c>
      <c r="O1160" s="6" t="b">
        <v>1</v>
      </c>
      <c r="P1160" s="6" t="b">
        <v>0</v>
      </c>
      <c r="Q1160" s="6" t="s">
        <v>3539</v>
      </c>
    </row>
    <row r="1161" spans="1:17" x14ac:dyDescent="0.2">
      <c r="A1161" s="2">
        <v>1102</v>
      </c>
      <c r="B1161" s="6" t="s">
        <v>3592</v>
      </c>
      <c r="C1161" s="96" t="s">
        <v>5528</v>
      </c>
      <c r="D1161" s="6" t="s">
        <v>3593</v>
      </c>
      <c r="E1161" s="6" t="b">
        <v>0</v>
      </c>
      <c r="F1161" s="6" t="b">
        <v>0</v>
      </c>
      <c r="G1161" s="6" t="b">
        <v>0</v>
      </c>
      <c r="H1161" s="6" t="b">
        <v>0</v>
      </c>
      <c r="I1161" s="6" t="b">
        <v>0</v>
      </c>
      <c r="J1161" s="6" t="b">
        <v>0</v>
      </c>
      <c r="K1161" s="6" t="b">
        <v>0</v>
      </c>
      <c r="L1161" s="6" t="b">
        <v>0</v>
      </c>
      <c r="M1161" s="6" t="b">
        <v>0</v>
      </c>
      <c r="N1161" s="6" t="b">
        <v>0</v>
      </c>
      <c r="O1161" s="6" t="b">
        <v>0</v>
      </c>
      <c r="P1161" s="6" t="b">
        <v>0</v>
      </c>
      <c r="Q1161" s="6" t="s">
        <v>3594</v>
      </c>
    </row>
    <row r="1162" spans="1:17" x14ac:dyDescent="0.2">
      <c r="A1162" s="2">
        <v>1107</v>
      </c>
      <c r="B1162" s="6" t="s">
        <v>3608</v>
      </c>
      <c r="C1162" s="96" t="s">
        <v>5528</v>
      </c>
      <c r="D1162" s="6" t="s">
        <v>3609</v>
      </c>
      <c r="E1162" s="6" t="b">
        <v>1</v>
      </c>
      <c r="F1162" s="6" t="b">
        <v>0</v>
      </c>
      <c r="G1162" s="6" t="b">
        <v>0</v>
      </c>
      <c r="H1162" s="6" t="b">
        <v>0</v>
      </c>
      <c r="I1162" s="6" t="b">
        <v>0</v>
      </c>
      <c r="J1162" s="6" t="b">
        <v>0</v>
      </c>
      <c r="K1162" s="6" t="b">
        <v>0</v>
      </c>
      <c r="L1162" s="6" t="b">
        <v>0</v>
      </c>
      <c r="M1162" s="6" t="b">
        <v>0</v>
      </c>
      <c r="N1162" s="6" t="b">
        <v>0</v>
      </c>
      <c r="O1162" s="6" t="b">
        <v>0</v>
      </c>
      <c r="P1162" s="6" t="b">
        <v>0</v>
      </c>
      <c r="Q1162" s="6" t="s">
        <v>3610</v>
      </c>
    </row>
    <row r="1163" spans="1:17" x14ac:dyDescent="0.2">
      <c r="A1163" s="2">
        <v>1111</v>
      </c>
      <c r="B1163" s="6" t="s">
        <v>3618</v>
      </c>
      <c r="C1163" s="96" t="s">
        <v>5528</v>
      </c>
      <c r="D1163" s="6" t="s">
        <v>3619</v>
      </c>
      <c r="E1163" s="6" t="b">
        <v>0</v>
      </c>
      <c r="F1163" s="6" t="b">
        <v>0</v>
      </c>
      <c r="G1163" s="6" t="b">
        <v>0</v>
      </c>
      <c r="H1163" s="6" t="b">
        <v>1</v>
      </c>
      <c r="I1163" s="6" t="b">
        <v>0</v>
      </c>
      <c r="J1163" s="6" t="b">
        <v>0</v>
      </c>
      <c r="K1163" s="6" t="b">
        <v>0</v>
      </c>
      <c r="L1163" s="6" t="b">
        <v>1</v>
      </c>
      <c r="M1163" s="6" t="b">
        <v>0</v>
      </c>
      <c r="N1163" s="6" t="b">
        <v>0</v>
      </c>
      <c r="O1163" s="6" t="b">
        <v>0</v>
      </c>
      <c r="P1163" s="6" t="b">
        <v>0</v>
      </c>
      <c r="Q1163" s="6" t="s">
        <v>3620</v>
      </c>
    </row>
    <row r="1164" spans="1:17" x14ac:dyDescent="0.2">
      <c r="A1164" s="2">
        <v>1123</v>
      </c>
      <c r="B1164" s="6" t="s">
        <v>3655</v>
      </c>
      <c r="C1164" s="96" t="s">
        <v>5528</v>
      </c>
      <c r="D1164" s="6" t="s">
        <v>3656</v>
      </c>
      <c r="E1164" s="6" t="b">
        <v>0</v>
      </c>
      <c r="F1164" s="6" t="b">
        <v>0</v>
      </c>
      <c r="G1164" s="6" t="b">
        <v>1</v>
      </c>
      <c r="H1164" s="6" t="b">
        <v>0</v>
      </c>
      <c r="I1164" s="6" t="b">
        <v>0</v>
      </c>
      <c r="J1164" s="6" t="b">
        <v>1</v>
      </c>
      <c r="K1164" s="6" t="b">
        <v>0</v>
      </c>
      <c r="L1164" s="6" t="b">
        <v>0</v>
      </c>
      <c r="M1164" s="6" t="b">
        <v>0</v>
      </c>
      <c r="N1164" s="6" t="b">
        <v>0</v>
      </c>
      <c r="O1164" s="6" t="b">
        <v>0</v>
      </c>
      <c r="P1164" s="6" t="b">
        <v>0</v>
      </c>
      <c r="Q1164" s="6" t="s">
        <v>3657</v>
      </c>
    </row>
    <row r="1165" spans="1:17" x14ac:dyDescent="0.2">
      <c r="A1165" s="2">
        <v>1125</v>
      </c>
      <c r="B1165" s="6" t="s">
        <v>3663</v>
      </c>
      <c r="C1165" s="96" t="s">
        <v>5528</v>
      </c>
      <c r="D1165" s="6" t="s">
        <v>3664</v>
      </c>
      <c r="E1165" s="6" t="b">
        <v>0</v>
      </c>
      <c r="F1165" s="6" t="b">
        <v>0</v>
      </c>
      <c r="G1165" s="6" t="b">
        <v>0</v>
      </c>
      <c r="H1165" s="6" t="b">
        <v>0</v>
      </c>
      <c r="I1165" s="6" t="b">
        <v>0</v>
      </c>
      <c r="J1165" s="6" t="b">
        <v>0</v>
      </c>
      <c r="K1165" s="6" t="b">
        <v>0</v>
      </c>
      <c r="L1165" s="6" t="b">
        <v>0</v>
      </c>
      <c r="M1165" s="6" t="b">
        <v>0</v>
      </c>
      <c r="N1165" s="6" t="b">
        <v>0</v>
      </c>
      <c r="O1165" s="6" t="b">
        <v>0</v>
      </c>
      <c r="P1165" s="6" t="b">
        <v>0</v>
      </c>
      <c r="Q1165" s="6" t="s">
        <v>3665</v>
      </c>
    </row>
    <row r="1166" spans="1:17" x14ac:dyDescent="0.2">
      <c r="A1166" s="2">
        <v>1134</v>
      </c>
      <c r="B1166" s="6" t="s">
        <v>3687</v>
      </c>
      <c r="C1166" s="96" t="s">
        <v>5528</v>
      </c>
      <c r="D1166" s="6" t="s">
        <v>3688</v>
      </c>
      <c r="E1166" s="6" t="b">
        <v>0</v>
      </c>
      <c r="F1166" s="6" t="b">
        <v>0</v>
      </c>
      <c r="G1166" s="6" t="b">
        <v>0</v>
      </c>
      <c r="H1166" s="6" t="b">
        <v>0</v>
      </c>
      <c r="I1166" s="6" t="b">
        <v>0</v>
      </c>
      <c r="J1166" s="6" t="b">
        <v>0</v>
      </c>
      <c r="K1166" s="6" t="b">
        <v>0</v>
      </c>
      <c r="L1166" s="6" t="b">
        <v>0</v>
      </c>
      <c r="M1166" s="6" t="b">
        <v>0</v>
      </c>
      <c r="N1166" s="6" t="b">
        <v>0</v>
      </c>
      <c r="O1166" s="6" t="b">
        <v>0</v>
      </c>
      <c r="P1166" s="6" t="b">
        <v>0</v>
      </c>
      <c r="Q1166" s="6" t="s">
        <v>3689</v>
      </c>
    </row>
    <row r="1167" spans="1:17" x14ac:dyDescent="0.2">
      <c r="A1167" s="2">
        <v>1136</v>
      </c>
      <c r="B1167" s="6" t="s">
        <v>3698</v>
      </c>
      <c r="C1167" s="96" t="s">
        <v>5528</v>
      </c>
      <c r="D1167" s="6" t="s">
        <v>343</v>
      </c>
      <c r="E1167" s="6" t="b">
        <v>0</v>
      </c>
      <c r="F1167" s="6" t="b">
        <v>0</v>
      </c>
      <c r="G1167" s="6" t="b">
        <v>0</v>
      </c>
      <c r="H1167" s="6" t="b">
        <v>1</v>
      </c>
      <c r="I1167" s="6" t="b">
        <v>0</v>
      </c>
      <c r="J1167" s="6" t="b">
        <v>1</v>
      </c>
      <c r="K1167" s="6" t="b">
        <v>0</v>
      </c>
      <c r="L1167" s="6" t="b">
        <v>0</v>
      </c>
      <c r="M1167" s="6" t="b">
        <v>0</v>
      </c>
      <c r="N1167" s="6" t="b">
        <v>0</v>
      </c>
      <c r="O1167" s="6" t="b">
        <v>0</v>
      </c>
      <c r="P1167" s="6" t="b">
        <v>0</v>
      </c>
      <c r="Q1167" s="6" t="s">
        <v>3699</v>
      </c>
    </row>
    <row r="1168" spans="1:17" x14ac:dyDescent="0.2">
      <c r="A1168" s="2">
        <v>1148</v>
      </c>
      <c r="B1168" s="6" t="s">
        <v>3736</v>
      </c>
      <c r="C1168" s="96" t="s">
        <v>5528</v>
      </c>
      <c r="D1168" s="6" t="s">
        <v>3737</v>
      </c>
      <c r="E1168" s="6" t="b">
        <v>0</v>
      </c>
      <c r="F1168" s="6" t="b">
        <v>0</v>
      </c>
      <c r="G1168" s="6" t="b">
        <v>0</v>
      </c>
      <c r="H1168" s="6" t="b">
        <v>0</v>
      </c>
      <c r="I1168" s="6" t="b">
        <v>0</v>
      </c>
      <c r="J1168" s="6" t="b">
        <v>0</v>
      </c>
      <c r="K1168" s="6" t="b">
        <v>0</v>
      </c>
      <c r="L1168" s="6" t="b">
        <v>0</v>
      </c>
      <c r="M1168" s="6" t="b">
        <v>0</v>
      </c>
      <c r="N1168" s="6" t="b">
        <v>0</v>
      </c>
      <c r="O1168" s="6" t="b">
        <v>0</v>
      </c>
      <c r="P1168" s="6" t="b">
        <v>0</v>
      </c>
      <c r="Q1168" s="6" t="s">
        <v>3738</v>
      </c>
    </row>
    <row r="1169" spans="1:17" x14ac:dyDescent="0.2">
      <c r="A1169" s="2">
        <v>1150</v>
      </c>
      <c r="B1169" s="6" t="s">
        <v>3741</v>
      </c>
      <c r="C1169" s="96" t="s">
        <v>5528</v>
      </c>
      <c r="D1169" s="6" t="s">
        <v>3742</v>
      </c>
      <c r="E1169" s="6" t="b">
        <v>1</v>
      </c>
      <c r="F1169" s="6" t="b">
        <v>0</v>
      </c>
      <c r="G1169" s="6" t="b">
        <v>1</v>
      </c>
      <c r="H1169" s="6" t="b">
        <v>1</v>
      </c>
      <c r="I1169" s="6" t="b">
        <v>0</v>
      </c>
      <c r="J1169" s="6" t="b">
        <v>0</v>
      </c>
      <c r="K1169" s="6" t="b">
        <v>0</v>
      </c>
      <c r="L1169" s="6" t="b">
        <v>0</v>
      </c>
      <c r="M1169" s="6" t="b">
        <v>0</v>
      </c>
      <c r="N1169" s="6" t="b">
        <v>0</v>
      </c>
      <c r="O1169" s="6" t="b">
        <v>0</v>
      </c>
      <c r="P1169" s="6" t="b">
        <v>0</v>
      </c>
      <c r="Q1169" s="6" t="s">
        <v>3743</v>
      </c>
    </row>
    <row r="1170" spans="1:17" x14ac:dyDescent="0.2">
      <c r="A1170" s="2">
        <v>1151</v>
      </c>
      <c r="B1170" s="6" t="s">
        <v>3745</v>
      </c>
      <c r="C1170" s="96" t="s">
        <v>5528</v>
      </c>
      <c r="D1170" s="6" t="s">
        <v>3746</v>
      </c>
      <c r="E1170" s="6" t="b">
        <v>0</v>
      </c>
      <c r="F1170" s="6" t="b">
        <v>0</v>
      </c>
      <c r="G1170" s="6" t="b">
        <v>0</v>
      </c>
      <c r="H1170" s="6" t="b">
        <v>0</v>
      </c>
      <c r="I1170" s="6" t="b">
        <v>0</v>
      </c>
      <c r="J1170" s="6" t="b">
        <v>0</v>
      </c>
      <c r="K1170" s="6" t="b">
        <v>0</v>
      </c>
      <c r="L1170" s="6" t="b">
        <v>0</v>
      </c>
      <c r="M1170" s="6" t="b">
        <v>0</v>
      </c>
      <c r="N1170" s="6" t="b">
        <v>0</v>
      </c>
      <c r="O1170" s="6" t="b">
        <v>0</v>
      </c>
      <c r="P1170" s="6" t="b">
        <v>0</v>
      </c>
      <c r="Q1170" s="6" t="s">
        <v>3747</v>
      </c>
    </row>
    <row r="1171" spans="1:17" x14ac:dyDescent="0.2">
      <c r="A1171" s="2">
        <v>1157</v>
      </c>
      <c r="B1171" s="6" t="s">
        <v>3765</v>
      </c>
      <c r="C1171" s="96" t="s">
        <v>5528</v>
      </c>
      <c r="D1171" s="6" t="s">
        <v>3766</v>
      </c>
      <c r="E1171" s="6" t="b">
        <v>0</v>
      </c>
      <c r="F1171" s="6" t="b">
        <v>0</v>
      </c>
      <c r="G1171" s="6" t="b">
        <v>0</v>
      </c>
      <c r="H1171" s="6" t="b">
        <v>0</v>
      </c>
      <c r="I1171" s="6" t="b">
        <v>0</v>
      </c>
      <c r="J1171" s="6" t="b">
        <v>0</v>
      </c>
      <c r="K1171" s="6" t="b">
        <v>0</v>
      </c>
      <c r="L1171" s="6" t="b">
        <v>0</v>
      </c>
      <c r="M1171" s="6" t="b">
        <v>0</v>
      </c>
      <c r="N1171" s="6" t="b">
        <v>0</v>
      </c>
      <c r="O1171" s="6" t="b">
        <v>0</v>
      </c>
      <c r="P1171" s="6" t="b">
        <v>0</v>
      </c>
      <c r="Q1171" s="6" t="s">
        <v>3767</v>
      </c>
    </row>
    <row r="1172" spans="1:17" x14ac:dyDescent="0.2">
      <c r="A1172" s="2">
        <v>1166</v>
      </c>
      <c r="B1172" s="6" t="s">
        <v>3788</v>
      </c>
      <c r="C1172" s="96" t="s">
        <v>5528</v>
      </c>
      <c r="D1172" s="6" t="s">
        <v>3789</v>
      </c>
      <c r="E1172" s="6" t="b">
        <v>0</v>
      </c>
      <c r="F1172" s="6" t="b">
        <v>0</v>
      </c>
      <c r="G1172" s="6" t="b">
        <v>0</v>
      </c>
      <c r="H1172" s="6" t="b">
        <v>0</v>
      </c>
      <c r="I1172" s="6" t="b">
        <v>0</v>
      </c>
      <c r="J1172" s="6" t="b">
        <v>0</v>
      </c>
      <c r="K1172" s="6" t="b">
        <v>0</v>
      </c>
      <c r="L1172" s="6" t="b">
        <v>0</v>
      </c>
      <c r="M1172" s="6" t="b">
        <v>0</v>
      </c>
      <c r="N1172" s="6" t="b">
        <v>0</v>
      </c>
      <c r="O1172" s="6" t="b">
        <v>0</v>
      </c>
      <c r="P1172" s="6" t="b">
        <v>0</v>
      </c>
      <c r="Q1172" s="6" t="s">
        <v>3790</v>
      </c>
    </row>
    <row r="1173" spans="1:17" x14ac:dyDescent="0.2">
      <c r="A1173" s="2">
        <v>1170</v>
      </c>
      <c r="B1173" s="6" t="s">
        <v>3800</v>
      </c>
      <c r="C1173" s="96" t="s">
        <v>5528</v>
      </c>
      <c r="D1173" s="6" t="s">
        <v>3801</v>
      </c>
      <c r="E1173" s="6" t="b">
        <v>0</v>
      </c>
      <c r="F1173" s="6" t="b">
        <v>0</v>
      </c>
      <c r="G1173" s="6" t="b">
        <v>0</v>
      </c>
      <c r="H1173" s="6" t="b">
        <v>0</v>
      </c>
      <c r="I1173" s="6" t="b">
        <v>0</v>
      </c>
      <c r="J1173" s="6" t="b">
        <v>0</v>
      </c>
      <c r="K1173" s="6" t="b">
        <v>0</v>
      </c>
      <c r="L1173" s="6" t="b">
        <v>0</v>
      </c>
      <c r="M1173" s="6" t="b">
        <v>0</v>
      </c>
      <c r="N1173" s="6" t="b">
        <v>0</v>
      </c>
      <c r="O1173" s="6" t="b">
        <v>0</v>
      </c>
      <c r="P1173" s="6" t="b">
        <v>0</v>
      </c>
      <c r="Q1173" s="6" t="s">
        <v>3802</v>
      </c>
    </row>
    <row r="1174" spans="1:17" x14ac:dyDescent="0.2">
      <c r="A1174" s="2">
        <v>1174</v>
      </c>
      <c r="B1174" s="6" t="s">
        <v>3814</v>
      </c>
      <c r="C1174" s="96" t="s">
        <v>5528</v>
      </c>
      <c r="D1174" s="6" t="s">
        <v>3815</v>
      </c>
      <c r="E1174" s="6" t="b">
        <v>1</v>
      </c>
      <c r="F1174" s="6" t="b">
        <v>0</v>
      </c>
      <c r="G1174" s="6" t="b">
        <v>0</v>
      </c>
      <c r="H1174" s="6" t="b">
        <v>1</v>
      </c>
      <c r="I1174" s="6" t="b">
        <v>0</v>
      </c>
      <c r="J1174" s="6" t="b">
        <v>0</v>
      </c>
      <c r="K1174" s="6" t="b">
        <v>0</v>
      </c>
      <c r="L1174" s="6" t="b">
        <v>0</v>
      </c>
      <c r="M1174" s="6" t="b">
        <v>0</v>
      </c>
      <c r="N1174" s="6" t="b">
        <v>1</v>
      </c>
      <c r="O1174" s="6" t="b">
        <v>0</v>
      </c>
      <c r="P1174" s="6" t="b">
        <v>0</v>
      </c>
      <c r="Q1174" s="6" t="s">
        <v>3816</v>
      </c>
    </row>
    <row r="1175" spans="1:17" x14ac:dyDescent="0.2">
      <c r="A1175" s="2">
        <v>1187</v>
      </c>
      <c r="B1175" s="6" t="s">
        <v>3855</v>
      </c>
      <c r="C1175" s="96" t="s">
        <v>5528</v>
      </c>
      <c r="D1175" s="6" t="s">
        <v>3856</v>
      </c>
      <c r="E1175" s="6" t="b">
        <v>1</v>
      </c>
      <c r="F1175" s="6" t="b">
        <v>0</v>
      </c>
      <c r="G1175" s="6" t="b">
        <v>0</v>
      </c>
      <c r="H1175" s="6" t="b">
        <v>0</v>
      </c>
      <c r="I1175" s="6" t="b">
        <v>0</v>
      </c>
      <c r="J1175" s="6" t="b">
        <v>0</v>
      </c>
      <c r="K1175" s="6" t="b">
        <v>0</v>
      </c>
      <c r="L1175" s="6" t="b">
        <v>0</v>
      </c>
      <c r="M1175" s="6" t="b">
        <v>0</v>
      </c>
      <c r="N1175" s="6" t="b">
        <v>0</v>
      </c>
      <c r="O1175" s="6" t="b">
        <v>0</v>
      </c>
      <c r="P1175" s="6" t="b">
        <v>0</v>
      </c>
      <c r="Q1175" s="6" t="s">
        <v>3857</v>
      </c>
    </row>
    <row r="1176" spans="1:17" x14ac:dyDescent="0.2">
      <c r="A1176" s="2">
        <v>1189</v>
      </c>
      <c r="B1176" s="6" t="s">
        <v>3859</v>
      </c>
      <c r="C1176" s="96" t="s">
        <v>5528</v>
      </c>
      <c r="D1176" s="6" t="s">
        <v>3860</v>
      </c>
      <c r="E1176" s="6" t="b">
        <v>0</v>
      </c>
      <c r="F1176" s="6" t="b">
        <v>0</v>
      </c>
      <c r="G1176" s="6" t="b">
        <v>0</v>
      </c>
      <c r="H1176" s="6" t="b">
        <v>0</v>
      </c>
      <c r="I1176" s="6" t="b">
        <v>0</v>
      </c>
      <c r="J1176" s="6" t="b">
        <v>0</v>
      </c>
      <c r="K1176" s="6" t="b">
        <v>0</v>
      </c>
      <c r="L1176" s="6" t="b">
        <v>0</v>
      </c>
      <c r="M1176" s="6" t="b">
        <v>0</v>
      </c>
      <c r="N1176" s="6" t="b">
        <v>0</v>
      </c>
      <c r="O1176" s="6" t="b">
        <v>0</v>
      </c>
      <c r="P1176" s="6" t="b">
        <v>0</v>
      </c>
      <c r="Q1176" s="6" t="s">
        <v>3861</v>
      </c>
    </row>
    <row r="1177" spans="1:17" x14ac:dyDescent="0.2">
      <c r="A1177" s="2">
        <v>1190</v>
      </c>
      <c r="B1177" s="6" t="s">
        <v>3864</v>
      </c>
      <c r="C1177" s="96" t="s">
        <v>5528</v>
      </c>
      <c r="D1177" s="6" t="s">
        <v>3865</v>
      </c>
      <c r="E1177" s="6" t="b">
        <v>0</v>
      </c>
      <c r="F1177" s="6" t="b">
        <v>0</v>
      </c>
      <c r="G1177" s="6" t="b">
        <v>0</v>
      </c>
      <c r="H1177" s="6" t="b">
        <v>0</v>
      </c>
      <c r="I1177" s="6" t="b">
        <v>0</v>
      </c>
      <c r="J1177" s="6" t="b">
        <v>0</v>
      </c>
      <c r="K1177" s="6" t="b">
        <v>0</v>
      </c>
      <c r="L1177" s="6" t="b">
        <v>0</v>
      </c>
      <c r="M1177" s="6" t="b">
        <v>0</v>
      </c>
      <c r="N1177" s="6" t="b">
        <v>0</v>
      </c>
      <c r="O1177" s="6" t="b">
        <v>0</v>
      </c>
      <c r="P1177" s="6" t="b">
        <v>0</v>
      </c>
      <c r="Q1177" s="6" t="s">
        <v>3866</v>
      </c>
    </row>
    <row r="1178" spans="1:17" x14ac:dyDescent="0.2">
      <c r="A1178" s="2">
        <v>1193</v>
      </c>
      <c r="B1178" s="6" t="s">
        <v>3875</v>
      </c>
      <c r="C1178" s="96" t="s">
        <v>5528</v>
      </c>
      <c r="D1178" s="6" t="s">
        <v>3876</v>
      </c>
      <c r="E1178" s="6" t="b">
        <v>0</v>
      </c>
      <c r="F1178" s="6" t="b">
        <v>0</v>
      </c>
      <c r="G1178" s="6" t="b">
        <v>0</v>
      </c>
      <c r="H1178" s="6" t="b">
        <v>0</v>
      </c>
      <c r="I1178" s="6" t="b">
        <v>0</v>
      </c>
      <c r="J1178" s="6" t="b">
        <v>0</v>
      </c>
      <c r="K1178" s="6" t="b">
        <v>1</v>
      </c>
      <c r="L1178" s="6" t="b">
        <v>0</v>
      </c>
      <c r="M1178" s="6" t="b">
        <v>0</v>
      </c>
      <c r="N1178" s="6" t="b">
        <v>0</v>
      </c>
      <c r="O1178" s="6" t="b">
        <v>0</v>
      </c>
      <c r="P1178" s="6" t="b">
        <v>0</v>
      </c>
      <c r="Q1178" s="6" t="s">
        <v>3877</v>
      </c>
    </row>
    <row r="1179" spans="1:17" x14ac:dyDescent="0.2">
      <c r="A1179" s="2">
        <v>1205</v>
      </c>
      <c r="B1179" s="6" t="s">
        <v>3913</v>
      </c>
      <c r="C1179" s="96" t="s">
        <v>5528</v>
      </c>
      <c r="D1179" s="6" t="s">
        <v>3914</v>
      </c>
      <c r="E1179" s="6" t="b">
        <v>0</v>
      </c>
      <c r="F1179" s="6" t="b">
        <v>0</v>
      </c>
      <c r="G1179" s="6" t="b">
        <v>0</v>
      </c>
      <c r="H1179" s="6" t="b">
        <v>0</v>
      </c>
      <c r="I1179" s="6" t="b">
        <v>0</v>
      </c>
      <c r="J1179" s="6" t="b">
        <v>0</v>
      </c>
      <c r="K1179" s="6" t="b">
        <v>1</v>
      </c>
      <c r="L1179" s="6" t="b">
        <v>0</v>
      </c>
      <c r="M1179" s="6" t="b">
        <v>0</v>
      </c>
      <c r="N1179" s="6" t="b">
        <v>0</v>
      </c>
      <c r="O1179" s="6" t="b">
        <v>0</v>
      </c>
      <c r="P1179" s="6" t="b">
        <v>0</v>
      </c>
      <c r="Q1179" s="6" t="s">
        <v>3915</v>
      </c>
    </row>
    <row r="1180" spans="1:17" x14ac:dyDescent="0.2">
      <c r="A1180" s="2">
        <v>1219</v>
      </c>
      <c r="B1180" s="6" t="s">
        <v>3955</v>
      </c>
      <c r="C1180" s="96" t="s">
        <v>5528</v>
      </c>
      <c r="D1180" s="6" t="s">
        <v>3956</v>
      </c>
      <c r="E1180" s="6" t="b">
        <v>0</v>
      </c>
      <c r="F1180" s="6" t="b">
        <v>0</v>
      </c>
      <c r="G1180" s="6" t="b">
        <v>0</v>
      </c>
      <c r="H1180" s="6" t="b">
        <v>0</v>
      </c>
      <c r="I1180" s="6" t="b">
        <v>0</v>
      </c>
      <c r="J1180" s="6" t="b">
        <v>0</v>
      </c>
      <c r="K1180" s="6" t="b">
        <v>0</v>
      </c>
      <c r="L1180" s="6" t="b">
        <v>1</v>
      </c>
      <c r="M1180" s="6" t="b">
        <v>0</v>
      </c>
      <c r="N1180" s="6" t="b">
        <v>0</v>
      </c>
      <c r="O1180" s="6" t="b">
        <v>0</v>
      </c>
      <c r="P1180" s="6" t="b">
        <v>0</v>
      </c>
      <c r="Q1180" s="6" t="s">
        <v>3957</v>
      </c>
    </row>
    <row r="1181" spans="1:17" x14ac:dyDescent="0.2">
      <c r="A1181" s="2">
        <v>1221</v>
      </c>
      <c r="B1181" s="6" t="s">
        <v>3958</v>
      </c>
      <c r="C1181" s="96" t="s">
        <v>5528</v>
      </c>
      <c r="D1181" s="6" t="s">
        <v>60</v>
      </c>
      <c r="E1181" s="6" t="b">
        <v>0</v>
      </c>
      <c r="F1181" s="6" t="b">
        <v>0</v>
      </c>
      <c r="G1181" s="6" t="b">
        <v>0</v>
      </c>
      <c r="H1181" s="6" t="b">
        <v>0</v>
      </c>
      <c r="I1181" s="6" t="b">
        <v>0</v>
      </c>
      <c r="J1181" s="6" t="b">
        <v>0</v>
      </c>
      <c r="K1181" s="6" t="b">
        <v>0</v>
      </c>
      <c r="L1181" s="6" t="b">
        <v>0</v>
      </c>
      <c r="M1181" s="6" t="b">
        <v>0</v>
      </c>
      <c r="N1181" s="6" t="b">
        <v>0</v>
      </c>
      <c r="O1181" s="6" t="b">
        <v>0</v>
      </c>
      <c r="P1181" s="6" t="b">
        <v>0</v>
      </c>
      <c r="Q1181" s="6" t="s">
        <v>60</v>
      </c>
    </row>
    <row r="1182" spans="1:17" x14ac:dyDescent="0.2">
      <c r="A1182" s="2">
        <v>1225</v>
      </c>
      <c r="B1182" s="6" t="s">
        <v>3969</v>
      </c>
      <c r="C1182" s="96" t="s">
        <v>5528</v>
      </c>
      <c r="D1182" s="6" t="s">
        <v>3970</v>
      </c>
      <c r="E1182" s="6" t="b">
        <v>0</v>
      </c>
      <c r="F1182" s="6" t="b">
        <v>0</v>
      </c>
      <c r="G1182" s="6" t="b">
        <v>0</v>
      </c>
      <c r="H1182" s="6" t="b">
        <v>0</v>
      </c>
      <c r="I1182" s="6" t="b">
        <v>0</v>
      </c>
      <c r="J1182" s="6" t="b">
        <v>0</v>
      </c>
      <c r="K1182" s="6" t="b">
        <v>0</v>
      </c>
      <c r="L1182" s="6" t="b">
        <v>0</v>
      </c>
      <c r="M1182" s="6" t="b">
        <v>0</v>
      </c>
      <c r="N1182" s="6" t="b">
        <v>0</v>
      </c>
      <c r="O1182" s="6" t="b">
        <v>0</v>
      </c>
      <c r="P1182" s="6" t="b">
        <v>0</v>
      </c>
      <c r="Q1182" s="6" t="s">
        <v>3971</v>
      </c>
    </row>
    <row r="1183" spans="1:17" x14ac:dyDescent="0.2">
      <c r="A1183" s="2">
        <v>1231</v>
      </c>
      <c r="B1183" s="6" t="s">
        <v>3993</v>
      </c>
      <c r="C1183" s="96" t="s">
        <v>5528</v>
      </c>
      <c r="D1183" s="6" t="s">
        <v>3994</v>
      </c>
      <c r="E1183" s="6" t="b">
        <v>0</v>
      </c>
      <c r="F1183" s="6" t="b">
        <v>0</v>
      </c>
      <c r="G1183" s="6" t="b">
        <v>0</v>
      </c>
      <c r="H1183" s="6" t="b">
        <v>0</v>
      </c>
      <c r="I1183" s="6" t="b">
        <v>0</v>
      </c>
      <c r="J1183" s="6" t="b">
        <v>0</v>
      </c>
      <c r="K1183" s="6" t="b">
        <v>0</v>
      </c>
      <c r="L1183" s="6" t="b">
        <v>0</v>
      </c>
      <c r="M1183" s="6" t="b">
        <v>0</v>
      </c>
      <c r="N1183" s="6" t="b">
        <v>0</v>
      </c>
      <c r="O1183" s="6" t="b">
        <v>0</v>
      </c>
      <c r="P1183" s="6" t="b">
        <v>0</v>
      </c>
      <c r="Q1183" s="6" t="s">
        <v>3995</v>
      </c>
    </row>
    <row r="1184" spans="1:17" x14ac:dyDescent="0.2">
      <c r="A1184" s="2">
        <v>1233</v>
      </c>
      <c r="B1184" s="6" t="s">
        <v>3999</v>
      </c>
      <c r="C1184" s="96" t="s">
        <v>5528</v>
      </c>
      <c r="D1184" s="6" t="s">
        <v>4000</v>
      </c>
      <c r="E1184" s="6" t="b">
        <v>0</v>
      </c>
      <c r="F1184" s="6" t="b">
        <v>0</v>
      </c>
      <c r="G1184" s="6" t="b">
        <v>0</v>
      </c>
      <c r="H1184" s="6" t="b">
        <v>1</v>
      </c>
      <c r="I1184" s="6" t="b">
        <v>0</v>
      </c>
      <c r="J1184" s="6" t="b">
        <v>0</v>
      </c>
      <c r="K1184" s="6" t="b">
        <v>0</v>
      </c>
      <c r="L1184" s="6" t="b">
        <v>0</v>
      </c>
      <c r="M1184" s="6" t="b">
        <v>0</v>
      </c>
      <c r="N1184" s="6" t="b">
        <v>0</v>
      </c>
      <c r="O1184" s="6" t="b">
        <v>0</v>
      </c>
      <c r="P1184" s="6" t="b">
        <v>0</v>
      </c>
      <c r="Q1184" s="6" t="s">
        <v>4001</v>
      </c>
    </row>
    <row r="1185" spans="1:17" x14ac:dyDescent="0.2">
      <c r="A1185" s="2">
        <v>1234</v>
      </c>
      <c r="B1185" s="6" t="s">
        <v>4002</v>
      </c>
      <c r="C1185" s="96" t="s">
        <v>5528</v>
      </c>
      <c r="D1185" s="6" t="s">
        <v>4003</v>
      </c>
      <c r="E1185" s="6" t="b">
        <v>0</v>
      </c>
      <c r="F1185" s="6" t="b">
        <v>0</v>
      </c>
      <c r="G1185" s="6" t="b">
        <v>0</v>
      </c>
      <c r="H1185" s="6" t="b">
        <v>0</v>
      </c>
      <c r="I1185" s="6" t="b">
        <v>0</v>
      </c>
      <c r="J1185" s="6" t="b">
        <v>0</v>
      </c>
      <c r="K1185" s="6" t="b">
        <v>0</v>
      </c>
      <c r="L1185" s="6" t="b">
        <v>0</v>
      </c>
      <c r="M1185" s="6" t="b">
        <v>0</v>
      </c>
      <c r="N1185" s="6" t="b">
        <v>0</v>
      </c>
      <c r="O1185" s="6" t="b">
        <v>0</v>
      </c>
      <c r="P1185" s="6" t="b">
        <v>0</v>
      </c>
      <c r="Q1185" s="6" t="s">
        <v>2882</v>
      </c>
    </row>
    <row r="1186" spans="1:17" x14ac:dyDescent="0.2">
      <c r="A1186" s="2">
        <v>1240</v>
      </c>
      <c r="B1186" s="6" t="s">
        <v>4018</v>
      </c>
      <c r="C1186" s="96" t="s">
        <v>5528</v>
      </c>
      <c r="D1186" s="6" t="s">
        <v>4019</v>
      </c>
      <c r="E1186" s="6" t="b">
        <v>0</v>
      </c>
      <c r="F1186" s="6" t="b">
        <v>0</v>
      </c>
      <c r="G1186" s="6" t="b">
        <v>0</v>
      </c>
      <c r="H1186" s="6" t="b">
        <v>0</v>
      </c>
      <c r="I1186" s="6" t="b">
        <v>0</v>
      </c>
      <c r="J1186" s="6" t="b">
        <v>0</v>
      </c>
      <c r="K1186" s="6" t="b">
        <v>0</v>
      </c>
      <c r="L1186" s="6" t="b">
        <v>0</v>
      </c>
      <c r="M1186" s="6" t="b">
        <v>0</v>
      </c>
      <c r="N1186" s="6" t="b">
        <v>0</v>
      </c>
      <c r="O1186" s="6" t="b">
        <v>0</v>
      </c>
      <c r="P1186" s="6" t="b">
        <v>0</v>
      </c>
      <c r="Q1186" s="6" t="s">
        <v>4020</v>
      </c>
    </row>
    <row r="1187" spans="1:17" x14ac:dyDescent="0.2">
      <c r="A1187" s="2">
        <v>1243</v>
      </c>
      <c r="B1187" s="6" t="s">
        <v>4025</v>
      </c>
      <c r="C1187" s="96" t="s">
        <v>5528</v>
      </c>
      <c r="D1187" s="6" t="s">
        <v>4026</v>
      </c>
      <c r="E1187" s="6" t="b">
        <v>0</v>
      </c>
      <c r="F1187" s="6" t="b">
        <v>0</v>
      </c>
      <c r="G1187" s="6" t="b">
        <v>0</v>
      </c>
      <c r="H1187" s="6" t="b">
        <v>0</v>
      </c>
      <c r="I1187" s="6" t="b">
        <v>0</v>
      </c>
      <c r="J1187" s="6" t="b">
        <v>0</v>
      </c>
      <c r="K1187" s="6" t="b">
        <v>0</v>
      </c>
      <c r="L1187" s="6" t="b">
        <v>0</v>
      </c>
      <c r="M1187" s="6" t="b">
        <v>0</v>
      </c>
      <c r="N1187" s="6" t="b">
        <v>0</v>
      </c>
      <c r="O1187" s="6" t="b">
        <v>0</v>
      </c>
      <c r="P1187" s="6" t="b">
        <v>0</v>
      </c>
      <c r="Q1187" s="6" t="s">
        <v>4027</v>
      </c>
    </row>
    <row r="1188" spans="1:17" x14ac:dyDescent="0.2">
      <c r="A1188" s="2">
        <v>1252</v>
      </c>
      <c r="B1188" s="6" t="s">
        <v>4052</v>
      </c>
      <c r="C1188" s="96" t="s">
        <v>5528</v>
      </c>
      <c r="D1188" s="6" t="s">
        <v>4053</v>
      </c>
      <c r="E1188" s="6" t="b">
        <v>0</v>
      </c>
      <c r="F1188" s="6" t="b">
        <v>0</v>
      </c>
      <c r="G1188" s="6" t="b">
        <v>1</v>
      </c>
      <c r="H1188" s="6" t="b">
        <v>0</v>
      </c>
      <c r="I1188" s="6" t="b">
        <v>0</v>
      </c>
      <c r="J1188" s="6" t="b">
        <v>0</v>
      </c>
      <c r="K1188" s="6" t="b">
        <v>0</v>
      </c>
      <c r="L1188" s="6" t="b">
        <v>0</v>
      </c>
      <c r="M1188" s="6" t="b">
        <v>0</v>
      </c>
      <c r="N1188" s="6" t="b">
        <v>0</v>
      </c>
      <c r="O1188" s="6" t="b">
        <v>1</v>
      </c>
      <c r="P1188" s="6" t="b">
        <v>0</v>
      </c>
      <c r="Q1188" s="6" t="s">
        <v>4054</v>
      </c>
    </row>
    <row r="1189" spans="1:17" x14ac:dyDescent="0.2">
      <c r="A1189" s="2">
        <v>1255</v>
      </c>
      <c r="B1189" s="6" t="s">
        <v>4058</v>
      </c>
      <c r="C1189" s="96" t="s">
        <v>5528</v>
      </c>
      <c r="D1189" s="6" t="s">
        <v>4059</v>
      </c>
      <c r="E1189" s="6" t="b">
        <v>0</v>
      </c>
      <c r="F1189" s="6" t="b">
        <v>1</v>
      </c>
      <c r="G1189" s="6" t="b">
        <v>0</v>
      </c>
      <c r="H1189" s="6" t="b">
        <v>0</v>
      </c>
      <c r="I1189" s="6" t="b">
        <v>0</v>
      </c>
      <c r="J1189" s="6" t="b">
        <v>0</v>
      </c>
      <c r="K1189" s="6" t="b">
        <v>0</v>
      </c>
      <c r="L1189" s="6" t="b">
        <v>0</v>
      </c>
      <c r="M1189" s="6" t="b">
        <v>0</v>
      </c>
      <c r="N1189" s="6" t="b">
        <v>0</v>
      </c>
      <c r="O1189" s="6" t="b">
        <v>0</v>
      </c>
      <c r="P1189" s="6" t="b">
        <v>0</v>
      </c>
      <c r="Q1189" s="6" t="s">
        <v>4060</v>
      </c>
    </row>
    <row r="1190" spans="1:17" x14ac:dyDescent="0.2">
      <c r="A1190" s="2">
        <v>1260</v>
      </c>
      <c r="B1190" s="6" t="s">
        <v>4075</v>
      </c>
      <c r="C1190" s="96" t="s">
        <v>5528</v>
      </c>
      <c r="D1190" s="6" t="s">
        <v>4076</v>
      </c>
      <c r="E1190" s="6" t="b">
        <v>0</v>
      </c>
      <c r="F1190" s="6" t="b">
        <v>0</v>
      </c>
      <c r="G1190" s="6" t="b">
        <v>0</v>
      </c>
      <c r="H1190" s="6" t="b">
        <v>0</v>
      </c>
      <c r="I1190" s="6" t="b">
        <v>0</v>
      </c>
      <c r="J1190" s="6" t="b">
        <v>0</v>
      </c>
      <c r="K1190" s="6" t="b">
        <v>0</v>
      </c>
      <c r="L1190" s="6" t="b">
        <v>1</v>
      </c>
      <c r="M1190" s="6" t="b">
        <v>0</v>
      </c>
      <c r="N1190" s="6" t="b">
        <v>0</v>
      </c>
      <c r="O1190" s="6" t="b">
        <v>0</v>
      </c>
      <c r="P1190" s="6" t="b">
        <v>0</v>
      </c>
      <c r="Q1190" s="6" t="s">
        <v>4077</v>
      </c>
    </row>
    <row r="1191" spans="1:17" x14ac:dyDescent="0.2">
      <c r="A1191" s="2">
        <v>1277</v>
      </c>
      <c r="B1191" s="6" t="s">
        <v>4112</v>
      </c>
      <c r="C1191" s="96" t="s">
        <v>5528</v>
      </c>
      <c r="D1191" s="6" t="s">
        <v>60</v>
      </c>
      <c r="E1191" s="6" t="b">
        <v>0</v>
      </c>
      <c r="F1191" s="6" t="b">
        <v>0</v>
      </c>
      <c r="G1191" s="6" t="b">
        <v>0</v>
      </c>
      <c r="H1191" s="6" t="b">
        <v>0</v>
      </c>
      <c r="I1191" s="6" t="b">
        <v>0</v>
      </c>
      <c r="J1191" s="6" t="b">
        <v>0</v>
      </c>
      <c r="K1191" s="6" t="b">
        <v>0</v>
      </c>
      <c r="L1191" s="6" t="b">
        <v>0</v>
      </c>
      <c r="M1191" s="6" t="b">
        <v>0</v>
      </c>
      <c r="N1191" s="6" t="b">
        <v>0</v>
      </c>
      <c r="O1191" s="6" t="b">
        <v>0</v>
      </c>
      <c r="P1191" s="6" t="b">
        <v>0</v>
      </c>
      <c r="Q1191" s="6" t="s">
        <v>4113</v>
      </c>
    </row>
    <row r="1192" spans="1:17" x14ac:dyDescent="0.2">
      <c r="A1192" s="2">
        <v>1290</v>
      </c>
      <c r="B1192" s="6" t="s">
        <v>4151</v>
      </c>
      <c r="C1192" s="96" t="s">
        <v>5528</v>
      </c>
      <c r="D1192" s="6" t="s">
        <v>4152</v>
      </c>
      <c r="E1192" s="6" t="b">
        <v>1</v>
      </c>
      <c r="F1192" s="6" t="b">
        <v>0</v>
      </c>
      <c r="G1192" s="6" t="b">
        <v>0</v>
      </c>
      <c r="H1192" s="6" t="b">
        <v>1</v>
      </c>
      <c r="I1192" s="6" t="b">
        <v>0</v>
      </c>
      <c r="J1192" s="6" t="b">
        <v>0</v>
      </c>
      <c r="K1192" s="6" t="b">
        <v>0</v>
      </c>
      <c r="L1192" s="6" t="b">
        <v>0</v>
      </c>
      <c r="M1192" s="6" t="b">
        <v>0</v>
      </c>
      <c r="N1192" s="6" t="b">
        <v>0</v>
      </c>
      <c r="O1192" s="6" t="b">
        <v>0</v>
      </c>
      <c r="P1192" s="6" t="b">
        <v>0</v>
      </c>
      <c r="Q1192" s="6" t="s">
        <v>4153</v>
      </c>
    </row>
    <row r="1193" spans="1:17" x14ac:dyDescent="0.2">
      <c r="A1193" s="2">
        <v>1297</v>
      </c>
      <c r="B1193" s="6" t="s">
        <v>4172</v>
      </c>
      <c r="C1193" s="96" t="s">
        <v>5528</v>
      </c>
      <c r="D1193" s="6" t="s">
        <v>4173</v>
      </c>
      <c r="E1193" s="6" t="b">
        <v>1</v>
      </c>
      <c r="F1193" s="6" t="b">
        <v>0</v>
      </c>
      <c r="G1193" s="6" t="b">
        <v>0</v>
      </c>
      <c r="H1193" s="6" t="b">
        <v>0</v>
      </c>
      <c r="I1193" s="6" t="b">
        <v>0</v>
      </c>
      <c r="J1193" s="6" t="b">
        <v>0</v>
      </c>
      <c r="K1193" s="6" t="b">
        <v>0</v>
      </c>
      <c r="L1193" s="6" t="b">
        <v>0</v>
      </c>
      <c r="M1193" s="6" t="b">
        <v>0</v>
      </c>
      <c r="N1193" s="6" t="b">
        <v>0</v>
      </c>
      <c r="O1193" s="6" t="b">
        <v>0</v>
      </c>
      <c r="P1193" s="6" t="b">
        <v>0</v>
      </c>
      <c r="Q1193" s="6" t="s">
        <v>4174</v>
      </c>
    </row>
    <row r="1194" spans="1:17" x14ac:dyDescent="0.2">
      <c r="A1194" s="2">
        <v>1307</v>
      </c>
      <c r="B1194" s="6" t="s">
        <v>4193</v>
      </c>
      <c r="C1194" s="96" t="s">
        <v>5528</v>
      </c>
      <c r="D1194" s="6" t="s">
        <v>4194</v>
      </c>
      <c r="E1194" s="6" t="b">
        <v>0</v>
      </c>
      <c r="F1194" s="6" t="b">
        <v>0</v>
      </c>
      <c r="G1194" s="6" t="b">
        <v>0</v>
      </c>
      <c r="H1194" s="6" t="b">
        <v>0</v>
      </c>
      <c r="I1194" s="6" t="b">
        <v>0</v>
      </c>
      <c r="J1194" s="6" t="b">
        <v>0</v>
      </c>
      <c r="K1194" s="6" t="b">
        <v>0</v>
      </c>
      <c r="L1194" s="6" t="b">
        <v>0</v>
      </c>
      <c r="M1194" s="6" t="b">
        <v>0</v>
      </c>
      <c r="N1194" s="6" t="b">
        <v>0</v>
      </c>
      <c r="O1194" s="6" t="b">
        <v>0</v>
      </c>
      <c r="P1194" s="6" t="b">
        <v>0</v>
      </c>
      <c r="Q1194" s="6" t="s">
        <v>4195</v>
      </c>
    </row>
    <row r="1195" spans="1:17" x14ac:dyDescent="0.2">
      <c r="A1195" s="2">
        <v>1316</v>
      </c>
      <c r="B1195" s="6" t="s">
        <v>4217</v>
      </c>
      <c r="C1195" s="96" t="s">
        <v>5528</v>
      </c>
      <c r="D1195" s="6" t="s">
        <v>4218</v>
      </c>
      <c r="E1195" s="6" t="b">
        <v>0</v>
      </c>
      <c r="F1195" s="6" t="b">
        <v>0</v>
      </c>
      <c r="G1195" s="6" t="b">
        <v>0</v>
      </c>
      <c r="H1195" s="6" t="b">
        <v>0</v>
      </c>
      <c r="I1195" s="6" t="b">
        <v>0</v>
      </c>
      <c r="J1195" s="6" t="b">
        <v>0</v>
      </c>
      <c r="K1195" s="6" t="b">
        <v>0</v>
      </c>
      <c r="L1195" s="6" t="b">
        <v>0</v>
      </c>
      <c r="M1195" s="6" t="b">
        <v>0</v>
      </c>
      <c r="N1195" s="6" t="b">
        <v>0</v>
      </c>
      <c r="O1195" s="6" t="b">
        <v>0</v>
      </c>
      <c r="P1195" s="6" t="b">
        <v>0</v>
      </c>
      <c r="Q1195" s="6" t="s">
        <v>4219</v>
      </c>
    </row>
    <row r="1196" spans="1:17" x14ac:dyDescent="0.2">
      <c r="A1196" s="2">
        <v>1325</v>
      </c>
      <c r="B1196" s="6" t="s">
        <v>4242</v>
      </c>
      <c r="C1196" s="96" t="s">
        <v>5528</v>
      </c>
      <c r="D1196" s="6" t="s">
        <v>60</v>
      </c>
      <c r="E1196" s="6" t="b">
        <v>0</v>
      </c>
      <c r="F1196" s="6" t="b">
        <v>0</v>
      </c>
      <c r="G1196" s="6" t="b">
        <v>1</v>
      </c>
      <c r="H1196" s="6" t="b">
        <v>0</v>
      </c>
      <c r="I1196" s="6" t="b">
        <v>0</v>
      </c>
      <c r="J1196" s="6" t="b">
        <v>0</v>
      </c>
      <c r="K1196" s="6" t="b">
        <v>0</v>
      </c>
      <c r="L1196" s="6" t="b">
        <v>0</v>
      </c>
      <c r="M1196" s="6" t="b">
        <v>0</v>
      </c>
      <c r="N1196" s="6" t="b">
        <v>0</v>
      </c>
      <c r="O1196" s="6" t="b">
        <v>0</v>
      </c>
      <c r="P1196" s="6" t="b">
        <v>0</v>
      </c>
      <c r="Q1196" s="6" t="s">
        <v>4243</v>
      </c>
    </row>
    <row r="1197" spans="1:17" x14ac:dyDescent="0.2">
      <c r="A1197" s="2">
        <v>1338</v>
      </c>
      <c r="B1197" s="6" t="s">
        <v>4280</v>
      </c>
      <c r="C1197" s="96" t="s">
        <v>5528</v>
      </c>
      <c r="D1197" s="6" t="s">
        <v>4281</v>
      </c>
      <c r="E1197" s="6" t="b">
        <v>0</v>
      </c>
      <c r="F1197" s="6" t="b">
        <v>0</v>
      </c>
      <c r="G1197" s="6" t="b">
        <v>0</v>
      </c>
      <c r="H1197" s="6" t="b">
        <v>0</v>
      </c>
      <c r="I1197" s="6" t="b">
        <v>0</v>
      </c>
      <c r="J1197" s="6" t="b">
        <v>0</v>
      </c>
      <c r="K1197" s="6" t="b">
        <v>0</v>
      </c>
      <c r="L1197" s="6" t="b">
        <v>0</v>
      </c>
      <c r="M1197" s="6" t="b">
        <v>0</v>
      </c>
      <c r="N1197" s="6" t="b">
        <v>1</v>
      </c>
      <c r="O1197" s="6" t="b">
        <v>1</v>
      </c>
      <c r="P1197" s="6" t="b">
        <v>0</v>
      </c>
      <c r="Q1197" s="6" t="s">
        <v>4282</v>
      </c>
    </row>
    <row r="1198" spans="1:17" x14ac:dyDescent="0.2">
      <c r="A1198" s="2">
        <v>1344</v>
      </c>
      <c r="B1198" s="6" t="s">
        <v>4293</v>
      </c>
      <c r="C1198" s="96" t="s">
        <v>5528</v>
      </c>
      <c r="D1198" s="6" t="s">
        <v>4294</v>
      </c>
      <c r="E1198" s="6" t="b">
        <v>0</v>
      </c>
      <c r="F1198" s="6" t="b">
        <v>0</v>
      </c>
      <c r="G1198" s="6" t="b">
        <v>0</v>
      </c>
      <c r="H1198" s="6" t="b">
        <v>0</v>
      </c>
      <c r="I1198" s="6" t="b">
        <v>0</v>
      </c>
      <c r="J1198" s="6" t="b">
        <v>0</v>
      </c>
      <c r="K1198" s="6" t="b">
        <v>0</v>
      </c>
      <c r="L1198" s="6" t="b">
        <v>0</v>
      </c>
      <c r="M1198" s="6" t="b">
        <v>0</v>
      </c>
      <c r="N1198" s="6" t="b">
        <v>0</v>
      </c>
      <c r="O1198" s="6" t="b">
        <v>0</v>
      </c>
      <c r="P1198" s="6" t="b">
        <v>0</v>
      </c>
      <c r="Q1198" s="6" t="s">
        <v>4295</v>
      </c>
    </row>
    <row r="1199" spans="1:17" x14ac:dyDescent="0.2">
      <c r="A1199" s="2">
        <v>1351</v>
      </c>
      <c r="B1199" s="6" t="s">
        <v>4309</v>
      </c>
      <c r="C1199" s="96" t="s">
        <v>5528</v>
      </c>
      <c r="D1199" s="6" t="s">
        <v>4310</v>
      </c>
      <c r="E1199" s="6" t="b">
        <v>0</v>
      </c>
      <c r="F1199" s="6" t="b">
        <v>0</v>
      </c>
      <c r="G1199" s="6" t="b">
        <v>1</v>
      </c>
      <c r="H1199" s="6" t="b">
        <v>0</v>
      </c>
      <c r="I1199" s="6" t="b">
        <v>0</v>
      </c>
      <c r="J1199" s="6" t="b">
        <v>0</v>
      </c>
      <c r="K1199" s="6" t="b">
        <v>0</v>
      </c>
      <c r="L1199" s="6" t="b">
        <v>0</v>
      </c>
      <c r="M1199" s="6" t="b">
        <v>0</v>
      </c>
      <c r="N1199" s="6" t="b">
        <v>0</v>
      </c>
      <c r="O1199" s="6" t="b">
        <v>0</v>
      </c>
      <c r="P1199" s="6" t="b">
        <v>0</v>
      </c>
      <c r="Q1199" s="6" t="s">
        <v>4311</v>
      </c>
    </row>
    <row r="1200" spans="1:17" x14ac:dyDescent="0.2">
      <c r="A1200" s="2">
        <v>1355</v>
      </c>
      <c r="B1200" s="6" t="s">
        <v>4320</v>
      </c>
      <c r="C1200" s="96" t="s">
        <v>5528</v>
      </c>
      <c r="D1200" s="6" t="s">
        <v>4321</v>
      </c>
      <c r="E1200" s="6" t="b">
        <v>0</v>
      </c>
      <c r="F1200" s="6" t="b">
        <v>0</v>
      </c>
      <c r="G1200" s="6" t="b">
        <v>0</v>
      </c>
      <c r="H1200" s="6" t="b">
        <v>0</v>
      </c>
      <c r="I1200" s="6" t="b">
        <v>0</v>
      </c>
      <c r="J1200" s="6" t="b">
        <v>0</v>
      </c>
      <c r="K1200" s="6" t="b">
        <v>0</v>
      </c>
      <c r="L1200" s="6" t="b">
        <v>0</v>
      </c>
      <c r="M1200" s="6" t="b">
        <v>0</v>
      </c>
      <c r="N1200" s="6" t="b">
        <v>0</v>
      </c>
      <c r="O1200" s="6" t="b">
        <v>0</v>
      </c>
      <c r="P1200" s="6" t="b">
        <v>0</v>
      </c>
      <c r="Q1200" s="6" t="s">
        <v>4322</v>
      </c>
    </row>
    <row r="1201" spans="1:17" x14ac:dyDescent="0.2">
      <c r="A1201" s="2">
        <v>1357</v>
      </c>
      <c r="B1201" s="6" t="s">
        <v>4328</v>
      </c>
      <c r="C1201" s="96" t="s">
        <v>5528</v>
      </c>
      <c r="D1201" s="6" t="s">
        <v>4329</v>
      </c>
      <c r="E1201" s="6" t="b">
        <v>0</v>
      </c>
      <c r="F1201" s="6" t="b">
        <v>0</v>
      </c>
      <c r="G1201" s="6" t="b">
        <v>0</v>
      </c>
      <c r="H1201" s="6" t="b">
        <v>1</v>
      </c>
      <c r="I1201" s="6" t="b">
        <v>0</v>
      </c>
      <c r="J1201" s="6" t="b">
        <v>0</v>
      </c>
      <c r="K1201" s="6" t="b">
        <v>0</v>
      </c>
      <c r="L1201" s="6" t="b">
        <v>0</v>
      </c>
      <c r="M1201" s="6" t="b">
        <v>0</v>
      </c>
      <c r="N1201" s="6" t="b">
        <v>0</v>
      </c>
      <c r="O1201" s="6" t="b">
        <v>0</v>
      </c>
      <c r="P1201" s="6" t="b">
        <v>0</v>
      </c>
      <c r="Q1201" s="6" t="s">
        <v>4330</v>
      </c>
    </row>
    <row r="1202" spans="1:17" x14ac:dyDescent="0.2">
      <c r="A1202" s="2">
        <v>1391</v>
      </c>
      <c r="B1202" s="6" t="s">
        <v>4423</v>
      </c>
      <c r="C1202" s="96" t="s">
        <v>5528</v>
      </c>
      <c r="D1202" s="6" t="s">
        <v>4424</v>
      </c>
      <c r="E1202" s="6" t="b">
        <v>0</v>
      </c>
      <c r="F1202" s="6" t="b">
        <v>0</v>
      </c>
      <c r="G1202" s="6" t="b">
        <v>0</v>
      </c>
      <c r="H1202" s="6" t="b">
        <v>0</v>
      </c>
      <c r="I1202" s="6" t="b">
        <v>0</v>
      </c>
      <c r="J1202" s="6" t="b">
        <v>0</v>
      </c>
      <c r="K1202" s="6" t="b">
        <v>0</v>
      </c>
      <c r="L1202" s="6" t="b">
        <v>0</v>
      </c>
      <c r="M1202" s="6" t="b">
        <v>0</v>
      </c>
      <c r="N1202" s="6" t="b">
        <v>0</v>
      </c>
      <c r="O1202" s="6" t="b">
        <v>0</v>
      </c>
      <c r="P1202" s="6" t="b">
        <v>0</v>
      </c>
      <c r="Q1202" s="6" t="s">
        <v>4425</v>
      </c>
    </row>
    <row r="1203" spans="1:17" x14ac:dyDescent="0.2">
      <c r="A1203" s="2">
        <v>1410</v>
      </c>
      <c r="B1203" s="6" t="s">
        <v>4472</v>
      </c>
      <c r="C1203" s="96" t="s">
        <v>5528</v>
      </c>
      <c r="D1203" s="6" t="s">
        <v>4473</v>
      </c>
      <c r="E1203" s="6" t="b">
        <v>0</v>
      </c>
      <c r="F1203" s="6" t="b">
        <v>0</v>
      </c>
      <c r="G1203" s="6" t="b">
        <v>0</v>
      </c>
      <c r="H1203" s="6" t="b">
        <v>0</v>
      </c>
      <c r="I1203" s="6" t="b">
        <v>0</v>
      </c>
      <c r="J1203" s="6" t="b">
        <v>0</v>
      </c>
      <c r="K1203" s="6" t="b">
        <v>0</v>
      </c>
      <c r="L1203" s="6" t="b">
        <v>1</v>
      </c>
      <c r="M1203" s="6" t="b">
        <v>0</v>
      </c>
      <c r="N1203" s="6" t="b">
        <v>0</v>
      </c>
      <c r="O1203" s="6" t="b">
        <v>0</v>
      </c>
      <c r="P1203" s="6" t="b">
        <v>0</v>
      </c>
      <c r="Q1203" s="6" t="s">
        <v>4474</v>
      </c>
    </row>
    <row r="1204" spans="1:17" x14ac:dyDescent="0.2">
      <c r="A1204" s="2">
        <v>1412</v>
      </c>
      <c r="B1204" s="6" t="s">
        <v>4478</v>
      </c>
      <c r="C1204" s="96" t="s">
        <v>5528</v>
      </c>
      <c r="D1204" s="6" t="s">
        <v>4479</v>
      </c>
      <c r="E1204" s="6" t="b">
        <v>0</v>
      </c>
      <c r="F1204" s="6" t="b">
        <v>0</v>
      </c>
      <c r="G1204" s="6" t="b">
        <v>0</v>
      </c>
      <c r="H1204" s="6" t="b">
        <v>0</v>
      </c>
      <c r="I1204" s="6" t="b">
        <v>0</v>
      </c>
      <c r="J1204" s="6" t="b">
        <v>0</v>
      </c>
      <c r="K1204" s="6" t="b">
        <v>0</v>
      </c>
      <c r="L1204" s="6" t="b">
        <v>0</v>
      </c>
      <c r="M1204" s="6" t="b">
        <v>0</v>
      </c>
      <c r="N1204" s="6" t="b">
        <v>0</v>
      </c>
      <c r="O1204" s="6" t="b">
        <v>0</v>
      </c>
      <c r="P1204" s="6" t="b">
        <v>0</v>
      </c>
      <c r="Q1204" s="6" t="s">
        <v>4480</v>
      </c>
    </row>
    <row r="1205" spans="1:17" x14ac:dyDescent="0.2">
      <c r="A1205" s="2">
        <v>1416</v>
      </c>
      <c r="B1205" s="6" t="s">
        <v>4490</v>
      </c>
      <c r="C1205" s="96" t="s">
        <v>5528</v>
      </c>
      <c r="D1205" s="6" t="s">
        <v>60</v>
      </c>
      <c r="E1205" s="6" t="b">
        <v>0</v>
      </c>
      <c r="F1205" s="6" t="b">
        <v>0</v>
      </c>
      <c r="G1205" s="6" t="b">
        <v>0</v>
      </c>
      <c r="H1205" s="6" t="b">
        <v>1</v>
      </c>
      <c r="I1205" s="6" t="b">
        <v>0</v>
      </c>
      <c r="J1205" s="6" t="b">
        <v>0</v>
      </c>
      <c r="K1205" s="6" t="b">
        <v>0</v>
      </c>
      <c r="L1205" s="6" t="b">
        <v>1</v>
      </c>
      <c r="M1205" s="6" t="b">
        <v>0</v>
      </c>
      <c r="N1205" s="6" t="b">
        <v>0</v>
      </c>
      <c r="O1205" s="6" t="b">
        <v>0</v>
      </c>
      <c r="P1205" s="6" t="b">
        <v>0</v>
      </c>
      <c r="Q1205" s="6" t="s">
        <v>4491</v>
      </c>
    </row>
    <row r="1206" spans="1:17" x14ac:dyDescent="0.2">
      <c r="A1206" s="2">
        <v>1418</v>
      </c>
      <c r="B1206" s="6" t="s">
        <v>4495</v>
      </c>
      <c r="C1206" s="96" t="s">
        <v>5528</v>
      </c>
      <c r="D1206" s="6" t="s">
        <v>4496</v>
      </c>
      <c r="E1206" s="6" t="b">
        <v>0</v>
      </c>
      <c r="F1206" s="6" t="b">
        <v>0</v>
      </c>
      <c r="G1206" s="6" t="b">
        <v>0</v>
      </c>
      <c r="H1206" s="6" t="b">
        <v>0</v>
      </c>
      <c r="I1206" s="6" t="b">
        <v>0</v>
      </c>
      <c r="J1206" s="6" t="b">
        <v>0</v>
      </c>
      <c r="K1206" s="6" t="b">
        <v>0</v>
      </c>
      <c r="L1206" s="6" t="b">
        <v>0</v>
      </c>
      <c r="M1206" s="6" t="b">
        <v>0</v>
      </c>
      <c r="N1206" s="6" t="b">
        <v>0</v>
      </c>
      <c r="O1206" s="6" t="b">
        <v>0</v>
      </c>
      <c r="P1206" s="6" t="b">
        <v>0</v>
      </c>
      <c r="Q1206" s="6" t="s">
        <v>4497</v>
      </c>
    </row>
    <row r="1207" spans="1:17" x14ac:dyDescent="0.2">
      <c r="A1207" s="2">
        <v>1423</v>
      </c>
      <c r="B1207" s="6" t="s">
        <v>4510</v>
      </c>
      <c r="C1207" s="96" t="s">
        <v>5528</v>
      </c>
      <c r="D1207" s="6" t="s">
        <v>4511</v>
      </c>
      <c r="E1207" s="6" t="b">
        <v>0</v>
      </c>
      <c r="F1207" s="6" t="b">
        <v>0</v>
      </c>
      <c r="G1207" s="6" t="b">
        <v>0</v>
      </c>
      <c r="H1207" s="6" t="b">
        <v>0</v>
      </c>
      <c r="I1207" s="6" t="b">
        <v>0</v>
      </c>
      <c r="J1207" s="6" t="b">
        <v>0</v>
      </c>
      <c r="K1207" s="6" t="b">
        <v>0</v>
      </c>
      <c r="L1207" s="6" t="b">
        <v>0</v>
      </c>
      <c r="M1207" s="6" t="b">
        <v>0</v>
      </c>
      <c r="N1207" s="6" t="b">
        <v>0</v>
      </c>
      <c r="O1207" s="6" t="b">
        <v>0</v>
      </c>
      <c r="P1207" s="6" t="b">
        <v>0</v>
      </c>
      <c r="Q1207" s="6" t="s">
        <v>4512</v>
      </c>
    </row>
    <row r="1208" spans="1:17" x14ac:dyDescent="0.2">
      <c r="A1208" s="2">
        <v>1428</v>
      </c>
      <c r="B1208" s="6" t="s">
        <v>4525</v>
      </c>
      <c r="C1208" s="96" t="s">
        <v>5528</v>
      </c>
      <c r="D1208" s="6" t="s">
        <v>4526</v>
      </c>
      <c r="E1208" s="6" t="b">
        <v>0</v>
      </c>
      <c r="F1208" s="6" t="b">
        <v>0</v>
      </c>
      <c r="G1208" s="6" t="b">
        <v>0</v>
      </c>
      <c r="H1208" s="6" t="b">
        <v>0</v>
      </c>
      <c r="I1208" s="6" t="b">
        <v>0</v>
      </c>
      <c r="J1208" s="6" t="b">
        <v>0</v>
      </c>
      <c r="K1208" s="6" t="b">
        <v>0</v>
      </c>
      <c r="L1208" s="6" t="b">
        <v>0</v>
      </c>
      <c r="M1208" s="6" t="b">
        <v>0</v>
      </c>
      <c r="N1208" s="6" t="b">
        <v>0</v>
      </c>
      <c r="O1208" s="6" t="b">
        <v>0</v>
      </c>
      <c r="P1208" s="6" t="b">
        <v>0</v>
      </c>
      <c r="Q1208" s="6" t="s">
        <v>4527</v>
      </c>
    </row>
    <row r="1209" spans="1:17" x14ac:dyDescent="0.2">
      <c r="A1209" s="2">
        <v>1435</v>
      </c>
      <c r="B1209" s="6" t="s">
        <v>4543</v>
      </c>
      <c r="C1209" s="96" t="s">
        <v>5528</v>
      </c>
      <c r="D1209" s="6" t="s">
        <v>4544</v>
      </c>
      <c r="E1209" s="6" t="b">
        <v>0</v>
      </c>
      <c r="F1209" s="6" t="b">
        <v>0</v>
      </c>
      <c r="G1209" s="6" t="b">
        <v>0</v>
      </c>
      <c r="H1209" s="6" t="b">
        <v>0</v>
      </c>
      <c r="I1209" s="6" t="b">
        <v>0</v>
      </c>
      <c r="J1209" s="6" t="b">
        <v>0</v>
      </c>
      <c r="K1209" s="6" t="b">
        <v>0</v>
      </c>
      <c r="L1209" s="6" t="b">
        <v>0</v>
      </c>
      <c r="M1209" s="6" t="b">
        <v>0</v>
      </c>
      <c r="N1209" s="6" t="b">
        <v>0</v>
      </c>
      <c r="O1209" s="6" t="b">
        <v>0</v>
      </c>
      <c r="P1209" s="6" t="b">
        <v>0</v>
      </c>
      <c r="Q1209" s="6" t="s">
        <v>4545</v>
      </c>
    </row>
    <row r="1210" spans="1:17" x14ac:dyDescent="0.2">
      <c r="A1210" s="2">
        <v>1436</v>
      </c>
      <c r="B1210" s="6" t="s">
        <v>4546</v>
      </c>
      <c r="C1210" s="96" t="s">
        <v>5528</v>
      </c>
      <c r="D1210" s="6" t="s">
        <v>4547</v>
      </c>
      <c r="E1210" s="6" t="b">
        <v>0</v>
      </c>
      <c r="F1210" s="6" t="b">
        <v>0</v>
      </c>
      <c r="G1210" s="6" t="b">
        <v>0</v>
      </c>
      <c r="H1210" s="6" t="b">
        <v>0</v>
      </c>
      <c r="I1210" s="6" t="b">
        <v>0</v>
      </c>
      <c r="J1210" s="6" t="b">
        <v>0</v>
      </c>
      <c r="K1210" s="6" t="b">
        <v>0</v>
      </c>
      <c r="L1210" s="6" t="b">
        <v>0</v>
      </c>
      <c r="M1210" s="6" t="b">
        <v>0</v>
      </c>
      <c r="N1210" s="6" t="b">
        <v>0</v>
      </c>
      <c r="O1210" s="6" t="b">
        <v>0</v>
      </c>
      <c r="P1210" s="6" t="b">
        <v>0</v>
      </c>
      <c r="Q1210" s="6" t="s">
        <v>4548</v>
      </c>
    </row>
    <row r="1211" spans="1:17" x14ac:dyDescent="0.2">
      <c r="A1211" s="2">
        <v>1446</v>
      </c>
      <c r="B1211" s="6" t="s">
        <v>4568</v>
      </c>
      <c r="C1211" s="96" t="s">
        <v>5528</v>
      </c>
      <c r="D1211" s="6" t="s">
        <v>4569</v>
      </c>
      <c r="E1211" s="6" t="b">
        <v>0</v>
      </c>
      <c r="F1211" s="6" t="b">
        <v>0</v>
      </c>
      <c r="G1211" s="6" t="b">
        <v>1</v>
      </c>
      <c r="H1211" s="6" t="b">
        <v>0</v>
      </c>
      <c r="I1211" s="6" t="b">
        <v>0</v>
      </c>
      <c r="J1211" s="6" t="b">
        <v>0</v>
      </c>
      <c r="K1211" s="6" t="b">
        <v>0</v>
      </c>
      <c r="L1211" s="6" t="b">
        <v>0</v>
      </c>
      <c r="M1211" s="6" t="b">
        <v>0</v>
      </c>
      <c r="N1211" s="6" t="b">
        <v>0</v>
      </c>
      <c r="O1211" s="6" t="b">
        <v>0</v>
      </c>
      <c r="P1211" s="6" t="b">
        <v>0</v>
      </c>
      <c r="Q1211" s="6" t="s">
        <v>4570</v>
      </c>
    </row>
    <row r="1212" spans="1:17" x14ac:dyDescent="0.2">
      <c r="A1212" s="2">
        <v>1453</v>
      </c>
      <c r="B1212" s="6" t="s">
        <v>4586</v>
      </c>
      <c r="C1212" s="96" t="s">
        <v>5528</v>
      </c>
      <c r="D1212" s="6" t="s">
        <v>4587</v>
      </c>
      <c r="E1212" s="6" t="b">
        <v>0</v>
      </c>
      <c r="F1212" s="6" t="b">
        <v>0</v>
      </c>
      <c r="G1212" s="6" t="b">
        <v>1</v>
      </c>
      <c r="H1212" s="6" t="b">
        <v>0</v>
      </c>
      <c r="I1212" s="6" t="b">
        <v>0</v>
      </c>
      <c r="J1212" s="6" t="b">
        <v>0</v>
      </c>
      <c r="K1212" s="6" t="b">
        <v>0</v>
      </c>
      <c r="L1212" s="6" t="b">
        <v>0</v>
      </c>
      <c r="M1212" s="6" t="b">
        <v>0</v>
      </c>
      <c r="N1212" s="6" t="b">
        <v>0</v>
      </c>
      <c r="O1212" s="6" t="b">
        <v>0</v>
      </c>
      <c r="P1212" s="6" t="b">
        <v>0</v>
      </c>
      <c r="Q1212" s="6" t="s">
        <v>4588</v>
      </c>
    </row>
    <row r="1213" spans="1:17" x14ac:dyDescent="0.2">
      <c r="A1213" s="2">
        <v>1463</v>
      </c>
      <c r="B1213" s="6" t="s">
        <v>4608</v>
      </c>
      <c r="C1213" s="96" t="s">
        <v>5528</v>
      </c>
      <c r="D1213" s="6" t="s">
        <v>4609</v>
      </c>
      <c r="E1213" s="6" t="b">
        <v>0</v>
      </c>
      <c r="F1213" s="6" t="b">
        <v>0</v>
      </c>
      <c r="G1213" s="6" t="b">
        <v>0</v>
      </c>
      <c r="H1213" s="6" t="b">
        <v>0</v>
      </c>
      <c r="I1213" s="6" t="b">
        <v>0</v>
      </c>
      <c r="J1213" s="6" t="b">
        <v>0</v>
      </c>
      <c r="K1213" s="6" t="b">
        <v>0</v>
      </c>
      <c r="L1213" s="6" t="b">
        <v>0</v>
      </c>
      <c r="M1213" s="6" t="b">
        <v>0</v>
      </c>
      <c r="N1213" s="6" t="b">
        <v>0</v>
      </c>
      <c r="O1213" s="6" t="b">
        <v>0</v>
      </c>
      <c r="P1213" s="6" t="b">
        <v>0</v>
      </c>
      <c r="Q1213" s="6" t="s">
        <v>4610</v>
      </c>
    </row>
    <row r="1214" spans="1:17" x14ac:dyDescent="0.2">
      <c r="A1214" s="2">
        <v>1465</v>
      </c>
      <c r="B1214" s="6" t="s">
        <v>4614</v>
      </c>
      <c r="C1214" s="96" t="s">
        <v>5528</v>
      </c>
      <c r="D1214" s="6" t="s">
        <v>4615</v>
      </c>
      <c r="E1214" s="6" t="b">
        <v>0</v>
      </c>
      <c r="F1214" s="6" t="b">
        <v>0</v>
      </c>
      <c r="G1214" s="6" t="b">
        <v>1</v>
      </c>
      <c r="H1214" s="6" t="b">
        <v>0</v>
      </c>
      <c r="I1214" s="6" t="b">
        <v>1</v>
      </c>
      <c r="J1214" s="6" t="b">
        <v>1</v>
      </c>
      <c r="K1214" s="6" t="b">
        <v>0</v>
      </c>
      <c r="L1214" s="6" t="b">
        <v>0</v>
      </c>
      <c r="M1214" s="6" t="b">
        <v>0</v>
      </c>
      <c r="N1214" s="6" t="b">
        <v>0</v>
      </c>
      <c r="O1214" s="6" t="b">
        <v>0</v>
      </c>
      <c r="P1214" s="6" t="b">
        <v>0</v>
      </c>
      <c r="Q1214" s="6" t="s">
        <v>4616</v>
      </c>
    </row>
    <row r="1215" spans="1:17" x14ac:dyDescent="0.2">
      <c r="A1215" s="2">
        <v>1469</v>
      </c>
      <c r="B1215" s="6" t="s">
        <v>4626</v>
      </c>
      <c r="C1215" s="96" t="s">
        <v>5528</v>
      </c>
      <c r="D1215" s="6" t="s">
        <v>4627</v>
      </c>
      <c r="E1215" s="6" t="b">
        <v>0</v>
      </c>
      <c r="F1215" s="6" t="b">
        <v>0</v>
      </c>
      <c r="G1215" s="6" t="b">
        <v>0</v>
      </c>
      <c r="H1215" s="6" t="b">
        <v>0</v>
      </c>
      <c r="I1215" s="6" t="b">
        <v>0</v>
      </c>
      <c r="J1215" s="6" t="b">
        <v>0</v>
      </c>
      <c r="K1215" s="6" t="b">
        <v>0</v>
      </c>
      <c r="L1215" s="6" t="b">
        <v>1</v>
      </c>
      <c r="M1215" s="6" t="b">
        <v>0</v>
      </c>
      <c r="N1215" s="6" t="b">
        <v>0</v>
      </c>
      <c r="O1215" s="6" t="b">
        <v>0</v>
      </c>
      <c r="P1215" s="6" t="b">
        <v>0</v>
      </c>
      <c r="Q1215" s="6" t="s">
        <v>4628</v>
      </c>
    </row>
    <row r="1216" spans="1:17" x14ac:dyDescent="0.2">
      <c r="A1216" s="2">
        <v>1492</v>
      </c>
      <c r="B1216" s="6" t="s">
        <v>4696</v>
      </c>
      <c r="C1216" s="96" t="s">
        <v>5528</v>
      </c>
      <c r="D1216" s="6" t="s">
        <v>4697</v>
      </c>
      <c r="E1216" s="6" t="b">
        <v>0</v>
      </c>
      <c r="F1216" s="6" t="b">
        <v>0</v>
      </c>
      <c r="G1216" s="6" t="b">
        <v>1</v>
      </c>
      <c r="H1216" s="6" t="b">
        <v>1</v>
      </c>
      <c r="I1216" s="6" t="b">
        <v>0</v>
      </c>
      <c r="J1216" s="6" t="b">
        <v>1</v>
      </c>
      <c r="K1216" s="6" t="b">
        <v>0</v>
      </c>
      <c r="L1216" s="6" t="b">
        <v>0</v>
      </c>
      <c r="M1216" s="6" t="b">
        <v>0</v>
      </c>
      <c r="N1216" s="6" t="b">
        <v>0</v>
      </c>
      <c r="O1216" s="6" t="b">
        <v>1</v>
      </c>
      <c r="P1216" s="6" t="b">
        <v>0</v>
      </c>
      <c r="Q1216" s="6" t="s">
        <v>4698</v>
      </c>
    </row>
    <row r="1217" spans="1:17" x14ac:dyDescent="0.2">
      <c r="A1217" s="2">
        <v>1494</v>
      </c>
      <c r="B1217" s="6" t="s">
        <v>4701</v>
      </c>
      <c r="C1217" s="96" t="s">
        <v>5528</v>
      </c>
      <c r="D1217" s="6" t="s">
        <v>4702</v>
      </c>
      <c r="E1217" s="6" t="b">
        <v>0</v>
      </c>
      <c r="F1217" s="6" t="b">
        <v>0</v>
      </c>
      <c r="G1217" s="6" t="b">
        <v>0</v>
      </c>
      <c r="H1217" s="6" t="b">
        <v>1</v>
      </c>
      <c r="I1217" s="6" t="b">
        <v>0</v>
      </c>
      <c r="J1217" s="6" t="b">
        <v>0</v>
      </c>
      <c r="K1217" s="6" t="b">
        <v>0</v>
      </c>
      <c r="L1217" s="6" t="b">
        <v>0</v>
      </c>
      <c r="M1217" s="6" t="b">
        <v>0</v>
      </c>
      <c r="N1217" s="6" t="b">
        <v>0</v>
      </c>
      <c r="O1217" s="6" t="b">
        <v>0</v>
      </c>
      <c r="P1217" s="6" t="b">
        <v>0</v>
      </c>
      <c r="Q1217" s="6" t="s">
        <v>4703</v>
      </c>
    </row>
    <row r="1218" spans="1:17" x14ac:dyDescent="0.2">
      <c r="A1218" s="2">
        <v>1506</v>
      </c>
      <c r="B1218" s="6" t="s">
        <v>4728</v>
      </c>
      <c r="C1218" s="96" t="s">
        <v>5528</v>
      </c>
      <c r="D1218" s="6" t="s">
        <v>4197</v>
      </c>
      <c r="E1218" s="6" t="b">
        <v>0</v>
      </c>
      <c r="F1218" s="6" t="b">
        <v>0</v>
      </c>
      <c r="G1218" s="6" t="b">
        <v>0</v>
      </c>
      <c r="H1218" s="6" t="b">
        <v>0</v>
      </c>
      <c r="I1218" s="6" t="b">
        <v>0</v>
      </c>
      <c r="J1218" s="6" t="b">
        <v>0</v>
      </c>
      <c r="K1218" s="6" t="b">
        <v>0</v>
      </c>
      <c r="L1218" s="6" t="b">
        <v>0</v>
      </c>
      <c r="M1218" s="6" t="b">
        <v>0</v>
      </c>
      <c r="N1218" s="6" t="b">
        <v>0</v>
      </c>
      <c r="O1218" s="6" t="b">
        <v>0</v>
      </c>
      <c r="P1218" s="6" t="b">
        <v>0</v>
      </c>
      <c r="Q1218" s="6" t="s">
        <v>4729</v>
      </c>
    </row>
    <row r="1219" spans="1:17" x14ac:dyDescent="0.2">
      <c r="A1219" s="2">
        <v>1514</v>
      </c>
      <c r="B1219" s="6" t="s">
        <v>4744</v>
      </c>
      <c r="C1219" s="96" t="s">
        <v>5528</v>
      </c>
      <c r="D1219" s="6" t="s">
        <v>4745</v>
      </c>
      <c r="E1219" s="6" t="b">
        <v>0</v>
      </c>
      <c r="F1219" s="6" t="b">
        <v>0</v>
      </c>
      <c r="G1219" s="6" t="b">
        <v>1</v>
      </c>
      <c r="H1219" s="6" t="b">
        <v>1</v>
      </c>
      <c r="I1219" s="6" t="b">
        <v>1</v>
      </c>
      <c r="J1219" s="6" t="b">
        <v>0</v>
      </c>
      <c r="K1219" s="6" t="b">
        <v>1</v>
      </c>
      <c r="L1219" s="6" t="b">
        <v>0</v>
      </c>
      <c r="M1219" s="6" t="b">
        <v>0</v>
      </c>
      <c r="N1219" s="6" t="b">
        <v>0</v>
      </c>
      <c r="O1219" s="6" t="b">
        <v>0</v>
      </c>
      <c r="P1219" s="6" t="b">
        <v>0</v>
      </c>
      <c r="Q1219" s="6" t="s">
        <v>4746</v>
      </c>
    </row>
    <row r="1220" spans="1:17" x14ac:dyDescent="0.2">
      <c r="A1220" s="2">
        <v>1516</v>
      </c>
      <c r="B1220" s="6" t="s">
        <v>4750</v>
      </c>
      <c r="C1220" s="96" t="s">
        <v>5528</v>
      </c>
      <c r="D1220" s="6" t="s">
        <v>4751</v>
      </c>
      <c r="E1220" s="6" t="b">
        <v>1</v>
      </c>
      <c r="F1220" s="6" t="b">
        <v>0</v>
      </c>
      <c r="G1220" s="6" t="b">
        <v>0</v>
      </c>
      <c r="H1220" s="6" t="b">
        <v>0</v>
      </c>
      <c r="I1220" s="6" t="b">
        <v>0</v>
      </c>
      <c r="J1220" s="6" t="b">
        <v>0</v>
      </c>
      <c r="K1220" s="6" t="b">
        <v>0</v>
      </c>
      <c r="L1220" s="6" t="b">
        <v>0</v>
      </c>
      <c r="M1220" s="6" t="b">
        <v>1</v>
      </c>
      <c r="N1220" s="6" t="b">
        <v>0</v>
      </c>
      <c r="O1220" s="6" t="b">
        <v>1</v>
      </c>
      <c r="P1220" s="6" t="b">
        <v>1</v>
      </c>
      <c r="Q1220" s="6" t="s">
        <v>4752</v>
      </c>
    </row>
    <row r="1221" spans="1:17" x14ac:dyDescent="0.2">
      <c r="A1221" s="2">
        <v>1517</v>
      </c>
      <c r="B1221" s="6" t="s">
        <v>4753</v>
      </c>
      <c r="C1221" s="96" t="s">
        <v>5528</v>
      </c>
      <c r="D1221" s="6" t="s">
        <v>4754</v>
      </c>
      <c r="E1221" s="6" t="b">
        <v>0</v>
      </c>
      <c r="F1221" s="6" t="b">
        <v>0</v>
      </c>
      <c r="G1221" s="6" t="b">
        <v>0</v>
      </c>
      <c r="H1221" s="6" t="b">
        <v>0</v>
      </c>
      <c r="I1221" s="6" t="b">
        <v>0</v>
      </c>
      <c r="J1221" s="6" t="b">
        <v>0</v>
      </c>
      <c r="K1221" s="6" t="b">
        <v>0</v>
      </c>
      <c r="L1221" s="6" t="b">
        <v>0</v>
      </c>
      <c r="M1221" s="6" t="b">
        <v>0</v>
      </c>
      <c r="N1221" s="6" t="b">
        <v>0</v>
      </c>
      <c r="O1221" s="6" t="b">
        <v>0</v>
      </c>
      <c r="P1221" s="6" t="b">
        <v>0</v>
      </c>
      <c r="Q1221" s="6" t="s">
        <v>4755</v>
      </c>
    </row>
    <row r="1222" spans="1:17" x14ac:dyDescent="0.2">
      <c r="A1222" s="2">
        <v>1523</v>
      </c>
      <c r="B1222" s="6" t="s">
        <v>4771</v>
      </c>
      <c r="C1222" s="96" t="s">
        <v>5528</v>
      </c>
      <c r="D1222" s="6" t="s">
        <v>4772</v>
      </c>
      <c r="E1222" s="6" t="b">
        <v>0</v>
      </c>
      <c r="F1222" s="6" t="b">
        <v>0</v>
      </c>
      <c r="G1222" s="6" t="b">
        <v>0</v>
      </c>
      <c r="H1222" s="6" t="b">
        <v>0</v>
      </c>
      <c r="I1222" s="6" t="b">
        <v>0</v>
      </c>
      <c r="J1222" s="6" t="b">
        <v>0</v>
      </c>
      <c r="K1222" s="6" t="b">
        <v>0</v>
      </c>
      <c r="L1222" s="6" t="b">
        <v>1</v>
      </c>
      <c r="M1222" s="6" t="b">
        <v>0</v>
      </c>
      <c r="N1222" s="6" t="b">
        <v>0</v>
      </c>
      <c r="O1222" s="6" t="b">
        <v>0</v>
      </c>
      <c r="P1222" s="6" t="b">
        <v>0</v>
      </c>
      <c r="Q1222" s="6" t="s">
        <v>4773</v>
      </c>
    </row>
    <row r="1223" spans="1:17" x14ac:dyDescent="0.2">
      <c r="A1223" s="2">
        <v>1526</v>
      </c>
      <c r="B1223" s="6" t="s">
        <v>4780</v>
      </c>
      <c r="C1223" s="96" t="s">
        <v>5528</v>
      </c>
      <c r="D1223" s="6" t="s">
        <v>4781</v>
      </c>
      <c r="E1223" s="6" t="b">
        <v>1</v>
      </c>
      <c r="F1223" s="6" t="b">
        <v>0</v>
      </c>
      <c r="G1223" s="6" t="b">
        <v>0</v>
      </c>
      <c r="H1223" s="6" t="b">
        <v>0</v>
      </c>
      <c r="I1223" s="6" t="b">
        <v>0</v>
      </c>
      <c r="J1223" s="6" t="b">
        <v>0</v>
      </c>
      <c r="K1223" s="6" t="b">
        <v>0</v>
      </c>
      <c r="L1223" s="6" t="b">
        <v>0</v>
      </c>
      <c r="M1223" s="6" t="b">
        <v>0</v>
      </c>
      <c r="N1223" s="6" t="b">
        <v>1</v>
      </c>
      <c r="O1223" s="6" t="b">
        <v>1</v>
      </c>
      <c r="P1223" s="6" t="b">
        <v>0</v>
      </c>
      <c r="Q1223" s="6" t="s">
        <v>4782</v>
      </c>
    </row>
    <row r="1224" spans="1:17" x14ac:dyDescent="0.2">
      <c r="A1224" s="2">
        <v>1528</v>
      </c>
      <c r="B1224" s="6" t="s">
        <v>60</v>
      </c>
      <c r="C1224" s="96" t="s">
        <v>5528</v>
      </c>
      <c r="D1224" s="6" t="s">
        <v>4786</v>
      </c>
      <c r="E1224" s="6" t="b">
        <v>0</v>
      </c>
      <c r="F1224" s="6" t="b">
        <v>0</v>
      </c>
      <c r="G1224" s="6" t="b">
        <v>1</v>
      </c>
      <c r="H1224" s="6" t="b">
        <v>0</v>
      </c>
      <c r="I1224" s="6" t="b">
        <v>0</v>
      </c>
      <c r="J1224" s="6" t="b">
        <v>0</v>
      </c>
      <c r="K1224" s="6" t="b">
        <v>0</v>
      </c>
      <c r="L1224" s="6" t="b">
        <v>0</v>
      </c>
      <c r="M1224" s="6" t="b">
        <v>0</v>
      </c>
      <c r="N1224" s="6" t="b">
        <v>0</v>
      </c>
      <c r="O1224" s="6" t="b">
        <v>0</v>
      </c>
      <c r="P1224" s="6" t="b">
        <v>0</v>
      </c>
      <c r="Q1224" s="6" t="s">
        <v>4787</v>
      </c>
    </row>
    <row r="1225" spans="1:17" x14ac:dyDescent="0.2">
      <c r="A1225" s="2">
        <v>1553</v>
      </c>
      <c r="B1225" s="6" t="s">
        <v>4848</v>
      </c>
      <c r="C1225" s="96" t="s">
        <v>5528</v>
      </c>
      <c r="D1225" s="6" t="s">
        <v>4849</v>
      </c>
      <c r="E1225" s="6" t="b">
        <v>0</v>
      </c>
      <c r="F1225" s="6" t="b">
        <v>0</v>
      </c>
      <c r="G1225" s="6" t="b">
        <v>0</v>
      </c>
      <c r="H1225" s="6" t="b">
        <v>0</v>
      </c>
      <c r="I1225" s="6" t="b">
        <v>0</v>
      </c>
      <c r="J1225" s="6" t="b">
        <v>0</v>
      </c>
      <c r="K1225" s="6" t="b">
        <v>1</v>
      </c>
      <c r="L1225" s="6" t="b">
        <v>0</v>
      </c>
      <c r="M1225" s="6" t="b">
        <v>0</v>
      </c>
      <c r="N1225" s="6" t="b">
        <v>0</v>
      </c>
      <c r="O1225" s="6" t="b">
        <v>0</v>
      </c>
      <c r="P1225" s="6" t="b">
        <v>0</v>
      </c>
      <c r="Q1225" s="6" t="s">
        <v>4850</v>
      </c>
    </row>
    <row r="1226" spans="1:17" x14ac:dyDescent="0.2">
      <c r="A1226" s="2">
        <v>1566</v>
      </c>
      <c r="B1226" s="6" t="s">
        <v>4878</v>
      </c>
      <c r="C1226" s="96" t="s">
        <v>5528</v>
      </c>
      <c r="D1226" s="6" t="s">
        <v>4879</v>
      </c>
      <c r="E1226" s="6" t="b">
        <v>0</v>
      </c>
      <c r="F1226" s="6" t="b">
        <v>0</v>
      </c>
      <c r="G1226" s="6" t="b">
        <v>0</v>
      </c>
      <c r="H1226" s="6" t="b">
        <v>0</v>
      </c>
      <c r="I1226" s="6" t="b">
        <v>0</v>
      </c>
      <c r="J1226" s="6" t="b">
        <v>0</v>
      </c>
      <c r="K1226" s="6" t="b">
        <v>0</v>
      </c>
      <c r="L1226" s="6" t="b">
        <v>0</v>
      </c>
      <c r="M1226" s="6" t="b">
        <v>0</v>
      </c>
      <c r="N1226" s="6" t="b">
        <v>0</v>
      </c>
      <c r="O1226" s="6" t="b">
        <v>0</v>
      </c>
      <c r="P1226" s="6" t="b">
        <v>0</v>
      </c>
      <c r="Q1226" s="6" t="s">
        <v>4880</v>
      </c>
    </row>
    <row r="1227" spans="1:17" x14ac:dyDescent="0.2">
      <c r="A1227" s="2">
        <v>1567</v>
      </c>
      <c r="B1227" s="6" t="s">
        <v>4881</v>
      </c>
      <c r="C1227" s="96" t="s">
        <v>5528</v>
      </c>
      <c r="D1227" s="6" t="s">
        <v>4882</v>
      </c>
      <c r="E1227" s="6" t="b">
        <v>0</v>
      </c>
      <c r="F1227" s="6" t="b">
        <v>0</v>
      </c>
      <c r="G1227" s="6" t="b">
        <v>1</v>
      </c>
      <c r="H1227" s="6" t="b">
        <v>0</v>
      </c>
      <c r="I1227" s="6" t="b">
        <v>0</v>
      </c>
      <c r="J1227" s="6" t="b">
        <v>0</v>
      </c>
      <c r="K1227" s="6" t="b">
        <v>0</v>
      </c>
      <c r="L1227" s="6" t="b">
        <v>0</v>
      </c>
      <c r="M1227" s="6" t="b">
        <v>0</v>
      </c>
      <c r="N1227" s="6" t="b">
        <v>0</v>
      </c>
      <c r="O1227" s="6" t="b">
        <v>0</v>
      </c>
      <c r="P1227" s="6" t="b">
        <v>0</v>
      </c>
      <c r="Q1227" s="6" t="s">
        <v>4883</v>
      </c>
    </row>
    <row r="1228" spans="1:17" x14ac:dyDescent="0.2">
      <c r="A1228" s="2">
        <v>1569</v>
      </c>
      <c r="B1228" s="6" t="s">
        <v>4885</v>
      </c>
      <c r="C1228" s="96" t="s">
        <v>5528</v>
      </c>
      <c r="D1228" s="6" t="s">
        <v>4886</v>
      </c>
      <c r="E1228" s="6" t="b">
        <v>0</v>
      </c>
      <c r="F1228" s="6" t="b">
        <v>0</v>
      </c>
      <c r="G1228" s="6" t="b">
        <v>0</v>
      </c>
      <c r="H1228" s="6" t="b">
        <v>0</v>
      </c>
      <c r="I1228" s="6" t="b">
        <v>0</v>
      </c>
      <c r="J1228" s="6" t="b">
        <v>1</v>
      </c>
      <c r="K1228" s="6" t="b">
        <v>0</v>
      </c>
      <c r="L1228" s="6" t="b">
        <v>0</v>
      </c>
      <c r="M1228" s="6" t="b">
        <v>0</v>
      </c>
      <c r="N1228" s="6" t="b">
        <v>0</v>
      </c>
      <c r="O1228" s="6" t="b">
        <v>0</v>
      </c>
      <c r="P1228" s="6" t="b">
        <v>0</v>
      </c>
      <c r="Q1228" s="6" t="s">
        <v>4887</v>
      </c>
    </row>
    <row r="1229" spans="1:17" x14ac:dyDescent="0.2">
      <c r="A1229" s="2">
        <v>1577</v>
      </c>
      <c r="B1229" s="6" t="s">
        <v>4910</v>
      </c>
      <c r="C1229" s="96" t="s">
        <v>5528</v>
      </c>
      <c r="D1229" s="6" t="s">
        <v>4911</v>
      </c>
      <c r="E1229" s="6" t="b">
        <v>0</v>
      </c>
      <c r="F1229" s="6" t="b">
        <v>0</v>
      </c>
      <c r="G1229" s="6" t="b">
        <v>0</v>
      </c>
      <c r="H1229" s="6" t="b">
        <v>0</v>
      </c>
      <c r="I1229" s="6" t="b">
        <v>0</v>
      </c>
      <c r="J1229" s="6" t="b">
        <v>0</v>
      </c>
      <c r="K1229" s="6" t="b">
        <v>0</v>
      </c>
      <c r="L1229" s="6" t="b">
        <v>0</v>
      </c>
      <c r="M1229" s="6" t="b">
        <v>0</v>
      </c>
      <c r="N1229" s="6" t="b">
        <v>0</v>
      </c>
      <c r="O1229" s="6" t="b">
        <v>0</v>
      </c>
      <c r="P1229" s="6" t="b">
        <v>0</v>
      </c>
      <c r="Q1229" s="6" t="s">
        <v>4912</v>
      </c>
    </row>
    <row r="1230" spans="1:17" x14ac:dyDescent="0.2">
      <c r="A1230" s="2">
        <v>1580</v>
      </c>
      <c r="B1230" s="6" t="s">
        <v>4918</v>
      </c>
      <c r="C1230" s="96" t="s">
        <v>5528</v>
      </c>
      <c r="D1230" s="6" t="s">
        <v>4919</v>
      </c>
      <c r="E1230" s="6" t="b">
        <v>1</v>
      </c>
      <c r="F1230" s="6" t="b">
        <v>0</v>
      </c>
      <c r="G1230" s="6" t="b">
        <v>0</v>
      </c>
      <c r="H1230" s="6" t="b">
        <v>1</v>
      </c>
      <c r="I1230" s="6" t="b">
        <v>0</v>
      </c>
      <c r="J1230" s="6" t="b">
        <v>0</v>
      </c>
      <c r="K1230" s="6" t="b">
        <v>0</v>
      </c>
      <c r="L1230" s="6" t="b">
        <v>0</v>
      </c>
      <c r="M1230" s="6" t="b">
        <v>0</v>
      </c>
      <c r="N1230" s="6" t="b">
        <v>0</v>
      </c>
      <c r="O1230" s="6" t="b">
        <v>0</v>
      </c>
      <c r="P1230" s="6" t="b">
        <v>0</v>
      </c>
      <c r="Q1230" s="6" t="s">
        <v>4920</v>
      </c>
    </row>
    <row r="1231" spans="1:17" x14ac:dyDescent="0.2">
      <c r="A1231" s="2">
        <v>1613</v>
      </c>
      <c r="B1231" s="6" t="s">
        <v>5002</v>
      </c>
      <c r="C1231" s="96" t="s">
        <v>5528</v>
      </c>
      <c r="D1231" s="6" t="s">
        <v>5003</v>
      </c>
      <c r="E1231" s="6" t="b">
        <v>0</v>
      </c>
      <c r="F1231" s="6" t="b">
        <v>0</v>
      </c>
      <c r="G1231" s="6" t="b">
        <v>0</v>
      </c>
      <c r="H1231" s="6" t="b">
        <v>0</v>
      </c>
      <c r="I1231" s="6" t="b">
        <v>0</v>
      </c>
      <c r="J1231" s="6" t="b">
        <v>0</v>
      </c>
      <c r="K1231" s="6" t="b">
        <v>0</v>
      </c>
      <c r="L1231" s="6" t="b">
        <v>0</v>
      </c>
      <c r="M1231" s="6" t="b">
        <v>0</v>
      </c>
      <c r="N1231" s="6" t="b">
        <v>0</v>
      </c>
      <c r="O1231" s="6" t="b">
        <v>0</v>
      </c>
      <c r="P1231" s="6" t="b">
        <v>0</v>
      </c>
      <c r="Q1231" s="6" t="s">
        <v>5004</v>
      </c>
    </row>
    <row r="1232" spans="1:17" x14ac:dyDescent="0.2">
      <c r="A1232" s="2">
        <v>1619</v>
      </c>
      <c r="B1232" s="6" t="s">
        <v>5019</v>
      </c>
      <c r="C1232" s="96" t="s">
        <v>5528</v>
      </c>
      <c r="D1232" s="6" t="s">
        <v>5020</v>
      </c>
      <c r="E1232" s="6" t="b">
        <v>0</v>
      </c>
      <c r="F1232" s="6" t="b">
        <v>0</v>
      </c>
      <c r="G1232" s="6" t="b">
        <v>0</v>
      </c>
      <c r="H1232" s="6" t="b">
        <v>1</v>
      </c>
      <c r="I1232" s="6" t="b">
        <v>0</v>
      </c>
      <c r="J1232" s="6" t="b">
        <v>1</v>
      </c>
      <c r="K1232" s="6" t="b">
        <v>0</v>
      </c>
      <c r="L1232" s="6" t="b">
        <v>0</v>
      </c>
      <c r="M1232" s="6" t="b">
        <v>0</v>
      </c>
      <c r="N1232" s="6" t="b">
        <v>0</v>
      </c>
      <c r="O1232" s="6" t="b">
        <v>0</v>
      </c>
      <c r="P1232" s="6" t="b">
        <v>0</v>
      </c>
      <c r="Q1232" s="6" t="s">
        <v>5021</v>
      </c>
    </row>
    <row r="1233" spans="1:17" x14ac:dyDescent="0.2">
      <c r="A1233" s="2">
        <v>1629</v>
      </c>
      <c r="B1233" s="6" t="s">
        <v>5052</v>
      </c>
      <c r="C1233" s="96" t="s">
        <v>5528</v>
      </c>
      <c r="D1233" s="6" t="s">
        <v>5053</v>
      </c>
      <c r="E1233" s="6" t="b">
        <v>0</v>
      </c>
      <c r="F1233" s="6" t="b">
        <v>0</v>
      </c>
      <c r="G1233" s="6" t="b">
        <v>0</v>
      </c>
      <c r="H1233" s="6" t="b">
        <v>0</v>
      </c>
      <c r="I1233" s="6" t="b">
        <v>0</v>
      </c>
      <c r="J1233" s="6" t="b">
        <v>0</v>
      </c>
      <c r="K1233" s="6" t="b">
        <v>0</v>
      </c>
      <c r="L1233" s="6" t="b">
        <v>0</v>
      </c>
      <c r="M1233" s="6" t="b">
        <v>0</v>
      </c>
      <c r="N1233" s="6" t="b">
        <v>0</v>
      </c>
      <c r="O1233" s="6" t="b">
        <v>0</v>
      </c>
      <c r="P1233" s="6" t="b">
        <v>0</v>
      </c>
      <c r="Q1233" s="6" t="s">
        <v>5054</v>
      </c>
    </row>
    <row r="1234" spans="1:17" x14ac:dyDescent="0.2">
      <c r="A1234" s="2">
        <v>1633</v>
      </c>
      <c r="B1234" s="6" t="s">
        <v>5064</v>
      </c>
      <c r="C1234" s="96" t="s">
        <v>5528</v>
      </c>
      <c r="D1234" s="6" t="s">
        <v>5065</v>
      </c>
      <c r="E1234" s="6" t="b">
        <v>1</v>
      </c>
      <c r="F1234" s="6" t="b">
        <v>0</v>
      </c>
      <c r="G1234" s="6" t="b">
        <v>0</v>
      </c>
      <c r="H1234" s="6" t="b">
        <v>0</v>
      </c>
      <c r="I1234" s="6" t="b">
        <v>0</v>
      </c>
      <c r="J1234" s="6" t="b">
        <v>0</v>
      </c>
      <c r="K1234" s="6" t="b">
        <v>0</v>
      </c>
      <c r="L1234" s="6" t="b">
        <v>0</v>
      </c>
      <c r="M1234" s="6" t="b">
        <v>0</v>
      </c>
      <c r="N1234" s="6" t="b">
        <v>0</v>
      </c>
      <c r="O1234" s="6" t="b">
        <v>0</v>
      </c>
      <c r="P1234" s="6" t="b">
        <v>0</v>
      </c>
      <c r="Q1234" s="6" t="s">
        <v>5066</v>
      </c>
    </row>
    <row r="1235" spans="1:17" x14ac:dyDescent="0.2">
      <c r="A1235" s="2">
        <v>1645</v>
      </c>
      <c r="B1235" s="6" t="s">
        <v>5094</v>
      </c>
      <c r="C1235" s="96" t="s">
        <v>5528</v>
      </c>
      <c r="D1235" s="6" t="s">
        <v>5095</v>
      </c>
      <c r="E1235" s="6" t="b">
        <v>0</v>
      </c>
      <c r="F1235" s="6" t="b">
        <v>0</v>
      </c>
      <c r="G1235" s="6" t="b">
        <v>0</v>
      </c>
      <c r="H1235" s="6" t="b">
        <v>0</v>
      </c>
      <c r="I1235" s="6" t="b">
        <v>0</v>
      </c>
      <c r="J1235" s="6" t="b">
        <v>0</v>
      </c>
      <c r="K1235" s="6" t="b">
        <v>0</v>
      </c>
      <c r="L1235" s="6" t="b">
        <v>0</v>
      </c>
      <c r="M1235" s="6" t="b">
        <v>0</v>
      </c>
      <c r="N1235" s="6" t="b">
        <v>0</v>
      </c>
      <c r="O1235" s="6" t="b">
        <v>0</v>
      </c>
      <c r="P1235" s="6" t="b">
        <v>0</v>
      </c>
      <c r="Q1235" s="6" t="s">
        <v>5096</v>
      </c>
    </row>
    <row r="1236" spans="1:17" x14ac:dyDescent="0.2">
      <c r="A1236" s="2">
        <v>1660</v>
      </c>
      <c r="B1236" s="6" t="s">
        <v>5134</v>
      </c>
      <c r="C1236" s="96" t="s">
        <v>5528</v>
      </c>
      <c r="D1236" s="6" t="s">
        <v>5135</v>
      </c>
      <c r="E1236" s="6" t="b">
        <v>0</v>
      </c>
      <c r="F1236" s="6" t="b">
        <v>0</v>
      </c>
      <c r="G1236" s="6" t="b">
        <v>0</v>
      </c>
      <c r="H1236" s="6" t="b">
        <v>0</v>
      </c>
      <c r="I1236" s="6" t="b">
        <v>0</v>
      </c>
      <c r="J1236" s="6" t="b">
        <v>0</v>
      </c>
      <c r="K1236" s="6" t="b">
        <v>0</v>
      </c>
      <c r="L1236" s="6" t="b">
        <v>0</v>
      </c>
      <c r="M1236" s="6" t="b">
        <v>0</v>
      </c>
      <c r="N1236" s="6" t="b">
        <v>0</v>
      </c>
      <c r="O1236" s="6" t="b">
        <v>0</v>
      </c>
      <c r="P1236" s="6" t="b">
        <v>0</v>
      </c>
      <c r="Q1236" s="6" t="s">
        <v>5136</v>
      </c>
    </row>
    <row r="1237" spans="1:17" x14ac:dyDescent="0.2">
      <c r="A1237" s="2">
        <v>1665</v>
      </c>
      <c r="B1237" s="6" t="s">
        <v>5151</v>
      </c>
      <c r="C1237" s="96" t="s">
        <v>5528</v>
      </c>
      <c r="D1237" s="6" t="s">
        <v>5152</v>
      </c>
      <c r="E1237" s="6" t="b">
        <v>0</v>
      </c>
      <c r="F1237" s="6" t="b">
        <v>0</v>
      </c>
      <c r="G1237" s="6" t="b">
        <v>0</v>
      </c>
      <c r="H1237" s="6" t="b">
        <v>0</v>
      </c>
      <c r="I1237" s="6" t="b">
        <v>0</v>
      </c>
      <c r="J1237" s="6" t="b">
        <v>0</v>
      </c>
      <c r="K1237" s="6" t="b">
        <v>0</v>
      </c>
      <c r="L1237" s="6" t="b">
        <v>0</v>
      </c>
      <c r="M1237" s="6" t="b">
        <v>0</v>
      </c>
      <c r="N1237" s="6" t="b">
        <v>0</v>
      </c>
      <c r="O1237" s="6" t="b">
        <v>0</v>
      </c>
      <c r="P1237" s="6" t="b">
        <v>0</v>
      </c>
      <c r="Q1237" s="6" t="s">
        <v>5153</v>
      </c>
    </row>
    <row r="1238" spans="1:17" x14ac:dyDescent="0.2">
      <c r="A1238" s="2">
        <v>1680</v>
      </c>
      <c r="B1238" s="6" t="s">
        <v>5190</v>
      </c>
      <c r="C1238" s="96" t="s">
        <v>5528</v>
      </c>
      <c r="D1238" s="6" t="s">
        <v>5191</v>
      </c>
      <c r="E1238" s="6" t="b">
        <v>0</v>
      </c>
      <c r="F1238" s="6" t="b">
        <v>0</v>
      </c>
      <c r="G1238" s="6" t="b">
        <v>1</v>
      </c>
      <c r="H1238" s="6" t="b">
        <v>0</v>
      </c>
      <c r="I1238" s="6" t="b">
        <v>0</v>
      </c>
      <c r="J1238" s="6" t="b">
        <v>0</v>
      </c>
      <c r="K1238" s="6" t="b">
        <v>0</v>
      </c>
      <c r="L1238" s="6" t="b">
        <v>0</v>
      </c>
      <c r="M1238" s="6" t="b">
        <v>1</v>
      </c>
      <c r="N1238" s="6" t="b">
        <v>1</v>
      </c>
      <c r="O1238" s="6" t="b">
        <v>0</v>
      </c>
      <c r="P1238" s="6" t="b">
        <v>1</v>
      </c>
      <c r="Q1238" s="6" t="s">
        <v>5192</v>
      </c>
    </row>
    <row r="1239" spans="1:17" x14ac:dyDescent="0.2">
      <c r="A1239" s="2">
        <v>1690</v>
      </c>
      <c r="B1239" s="6" t="s">
        <v>5219</v>
      </c>
      <c r="C1239" s="96" t="s">
        <v>5528</v>
      </c>
      <c r="D1239" s="6" t="s">
        <v>5220</v>
      </c>
      <c r="E1239" s="6" t="b">
        <v>0</v>
      </c>
      <c r="F1239" s="6" t="b">
        <v>0</v>
      </c>
      <c r="G1239" s="6" t="b">
        <v>1</v>
      </c>
      <c r="H1239" s="6" t="b">
        <v>0</v>
      </c>
      <c r="I1239" s="6" t="b">
        <v>0</v>
      </c>
      <c r="J1239" s="6" t="b">
        <v>0</v>
      </c>
      <c r="K1239" s="6" t="b">
        <v>0</v>
      </c>
      <c r="L1239" s="6" t="b">
        <v>0</v>
      </c>
      <c r="M1239" s="6" t="b">
        <v>0</v>
      </c>
      <c r="N1239" s="6" t="b">
        <v>0</v>
      </c>
      <c r="O1239" s="6" t="b">
        <v>0</v>
      </c>
      <c r="P1239" s="6" t="b">
        <v>0</v>
      </c>
      <c r="Q1239" s="6" t="s">
        <v>5221</v>
      </c>
    </row>
    <row r="1240" spans="1:17" x14ac:dyDescent="0.2">
      <c r="A1240" s="2">
        <v>1692</v>
      </c>
      <c r="B1240" s="6" t="s">
        <v>5225</v>
      </c>
      <c r="C1240" s="96" t="s">
        <v>5528</v>
      </c>
      <c r="D1240" s="6" t="s">
        <v>5226</v>
      </c>
      <c r="E1240" s="6" t="b">
        <v>1</v>
      </c>
      <c r="F1240" s="6" t="b">
        <v>0</v>
      </c>
      <c r="G1240" s="6" t="b">
        <v>0</v>
      </c>
      <c r="H1240" s="6" t="b">
        <v>0</v>
      </c>
      <c r="I1240" s="6" t="b">
        <v>0</v>
      </c>
      <c r="J1240" s="6" t="b">
        <v>1</v>
      </c>
      <c r="K1240" s="6" t="b">
        <v>0</v>
      </c>
      <c r="L1240" s="6" t="b">
        <v>0</v>
      </c>
      <c r="M1240" s="6" t="b">
        <v>0</v>
      </c>
      <c r="N1240" s="6" t="b">
        <v>1</v>
      </c>
      <c r="O1240" s="6" t="b">
        <v>0</v>
      </c>
      <c r="P1240" s="6" t="b">
        <v>1</v>
      </c>
      <c r="Q1240" s="6" t="s">
        <v>5227</v>
      </c>
    </row>
    <row r="1241" spans="1:17" x14ac:dyDescent="0.2">
      <c r="A1241" s="2">
        <v>1700</v>
      </c>
      <c r="B1241" s="6" t="s">
        <v>5253</v>
      </c>
      <c r="C1241" s="96" t="s">
        <v>5528</v>
      </c>
      <c r="D1241" s="6" t="s">
        <v>5254</v>
      </c>
      <c r="E1241" s="6" t="b">
        <v>0</v>
      </c>
      <c r="F1241" s="6" t="b">
        <v>0</v>
      </c>
      <c r="G1241" s="6" t="b">
        <v>1</v>
      </c>
      <c r="H1241" s="6" t="b">
        <v>0</v>
      </c>
      <c r="I1241" s="6" t="b">
        <v>0</v>
      </c>
      <c r="J1241" s="6" t="b">
        <v>0</v>
      </c>
      <c r="K1241" s="6" t="b">
        <v>1</v>
      </c>
      <c r="L1241" s="6" t="b">
        <v>0</v>
      </c>
      <c r="M1241" s="6" t="b">
        <v>1</v>
      </c>
      <c r="N1241" s="6" t="b">
        <v>0</v>
      </c>
      <c r="O1241" s="6" t="b">
        <v>0</v>
      </c>
      <c r="P1241" s="6" t="b">
        <v>0</v>
      </c>
      <c r="Q1241" s="6" t="s">
        <v>5255</v>
      </c>
    </row>
    <row r="1242" spans="1:17" x14ac:dyDescent="0.2">
      <c r="A1242" s="2">
        <v>2</v>
      </c>
      <c r="B1242" s="6" t="s">
        <v>21</v>
      </c>
      <c r="C1242" s="4" t="s">
        <v>5527</v>
      </c>
      <c r="D1242" s="6" t="s">
        <v>22</v>
      </c>
      <c r="E1242" s="6" t="b">
        <v>0</v>
      </c>
      <c r="F1242" s="6" t="b">
        <v>0</v>
      </c>
      <c r="G1242" s="6" t="b">
        <v>0</v>
      </c>
      <c r="H1242" s="6" t="b">
        <v>0</v>
      </c>
      <c r="I1242" s="6" t="b">
        <v>0</v>
      </c>
      <c r="J1242" s="6" t="b">
        <v>0</v>
      </c>
      <c r="K1242" s="6" t="b">
        <v>1</v>
      </c>
      <c r="L1242" s="6" t="b">
        <v>1</v>
      </c>
      <c r="M1242" s="6" t="b">
        <v>0</v>
      </c>
      <c r="N1242" s="6" t="b">
        <v>0</v>
      </c>
      <c r="O1242" s="6" t="b">
        <v>0</v>
      </c>
      <c r="P1242" s="6" t="b">
        <v>0</v>
      </c>
      <c r="Q1242" s="6" t="s">
        <v>23</v>
      </c>
    </row>
    <row r="1243" spans="1:17" x14ac:dyDescent="0.2">
      <c r="A1243" s="2">
        <v>15</v>
      </c>
      <c r="B1243" s="6" t="s">
        <v>102</v>
      </c>
      <c r="C1243" s="4" t="s">
        <v>5527</v>
      </c>
      <c r="D1243" s="6" t="s">
        <v>103</v>
      </c>
      <c r="E1243" s="6" t="b">
        <v>0</v>
      </c>
      <c r="F1243" s="6" t="b">
        <v>0</v>
      </c>
      <c r="G1243" s="6" t="b">
        <v>0</v>
      </c>
      <c r="H1243" s="6" t="b">
        <v>0</v>
      </c>
      <c r="I1243" s="6" t="b">
        <v>0</v>
      </c>
      <c r="J1243" s="6" t="b">
        <v>0</v>
      </c>
      <c r="K1243" s="6" t="b">
        <v>1</v>
      </c>
      <c r="L1243" s="6" t="b">
        <v>1</v>
      </c>
      <c r="M1243" s="6" t="b">
        <v>0</v>
      </c>
      <c r="N1243" s="6" t="b">
        <v>0</v>
      </c>
      <c r="O1243" s="6" t="b">
        <v>0</v>
      </c>
      <c r="P1243" s="6" t="b">
        <v>0</v>
      </c>
      <c r="Q1243" s="6" t="s">
        <v>104</v>
      </c>
    </row>
    <row r="1244" spans="1:17" x14ac:dyDescent="0.2">
      <c r="A1244" s="2">
        <v>28</v>
      </c>
      <c r="B1244" s="6" t="s">
        <v>169</v>
      </c>
      <c r="C1244" s="4" t="s">
        <v>5527</v>
      </c>
      <c r="D1244" s="6" t="s">
        <v>170</v>
      </c>
      <c r="E1244" s="6" t="b">
        <v>1</v>
      </c>
      <c r="F1244" s="6" t="b">
        <v>0</v>
      </c>
      <c r="G1244" s="6" t="b">
        <v>0</v>
      </c>
      <c r="H1244" s="6" t="b">
        <v>1</v>
      </c>
      <c r="I1244" s="6" t="b">
        <v>0</v>
      </c>
      <c r="J1244" s="6" t="b">
        <v>0</v>
      </c>
      <c r="K1244" s="6" t="b">
        <v>0</v>
      </c>
      <c r="L1244" s="6" t="b">
        <v>0</v>
      </c>
      <c r="M1244" s="6" t="b">
        <v>0</v>
      </c>
      <c r="N1244" s="6" t="b">
        <v>0</v>
      </c>
      <c r="O1244" s="6" t="b">
        <v>0</v>
      </c>
      <c r="P1244" s="6" t="b">
        <v>0</v>
      </c>
      <c r="Q1244" s="6" t="s">
        <v>171</v>
      </c>
    </row>
    <row r="1245" spans="1:17" x14ac:dyDescent="0.2">
      <c r="A1245" s="2">
        <v>42</v>
      </c>
      <c r="B1245" s="6" t="s">
        <v>235</v>
      </c>
      <c r="C1245" s="4" t="s">
        <v>5527</v>
      </c>
      <c r="D1245" s="6" t="s">
        <v>236</v>
      </c>
      <c r="E1245" s="6" t="b">
        <v>0</v>
      </c>
      <c r="F1245" s="6" t="b">
        <v>0</v>
      </c>
      <c r="G1245" s="6" t="b">
        <v>1</v>
      </c>
      <c r="H1245" s="6" t="b">
        <v>0</v>
      </c>
      <c r="I1245" s="6" t="b">
        <v>0</v>
      </c>
      <c r="J1245" s="6" t="b">
        <v>0</v>
      </c>
      <c r="K1245" s="6" t="b">
        <v>0</v>
      </c>
      <c r="L1245" s="6" t="b">
        <v>1</v>
      </c>
      <c r="M1245" s="6" t="b">
        <v>0</v>
      </c>
      <c r="N1245" s="6" t="b">
        <v>0</v>
      </c>
      <c r="O1245" s="6" t="b">
        <v>0</v>
      </c>
      <c r="P1245" s="6" t="b">
        <v>0</v>
      </c>
      <c r="Q1245" s="6" t="s">
        <v>237</v>
      </c>
    </row>
    <row r="1246" spans="1:17" x14ac:dyDescent="0.2">
      <c r="A1246" s="2">
        <v>48</v>
      </c>
      <c r="B1246" s="6" t="s">
        <v>257</v>
      </c>
      <c r="C1246" s="4" t="s">
        <v>5527</v>
      </c>
      <c r="D1246" s="6" t="s">
        <v>258</v>
      </c>
      <c r="E1246" s="6" t="b">
        <v>1</v>
      </c>
      <c r="F1246" s="6" t="b">
        <v>0</v>
      </c>
      <c r="G1246" s="6" t="b">
        <v>0</v>
      </c>
      <c r="H1246" s="6" t="b">
        <v>0</v>
      </c>
      <c r="I1246" s="6" t="b">
        <v>0</v>
      </c>
      <c r="J1246" s="6" t="b">
        <v>0</v>
      </c>
      <c r="K1246" s="6" t="b">
        <v>0</v>
      </c>
      <c r="L1246" s="6" t="b">
        <v>1</v>
      </c>
      <c r="M1246" s="6" t="b">
        <v>0</v>
      </c>
      <c r="N1246" s="6" t="b">
        <v>1</v>
      </c>
      <c r="O1246" s="6" t="b">
        <v>0</v>
      </c>
      <c r="P1246" s="6" t="b">
        <v>0</v>
      </c>
      <c r="Q1246" s="6" t="s">
        <v>259</v>
      </c>
    </row>
    <row r="1247" spans="1:17" x14ac:dyDescent="0.2">
      <c r="A1247" s="2">
        <v>51</v>
      </c>
      <c r="B1247" s="6" t="s">
        <v>270</v>
      </c>
      <c r="C1247" s="4" t="s">
        <v>5527</v>
      </c>
      <c r="D1247" s="6" t="s">
        <v>271</v>
      </c>
      <c r="E1247" s="6" t="b">
        <v>0</v>
      </c>
      <c r="F1247" s="6" t="b">
        <v>0</v>
      </c>
      <c r="G1247" s="6" t="b">
        <v>0</v>
      </c>
      <c r="H1247" s="6" t="b">
        <v>0</v>
      </c>
      <c r="I1247" s="6" t="b">
        <v>1</v>
      </c>
      <c r="J1247" s="6" t="b">
        <v>1</v>
      </c>
      <c r="K1247" s="6" t="b">
        <v>0</v>
      </c>
      <c r="L1247" s="6" t="b">
        <v>1</v>
      </c>
      <c r="M1247" s="6" t="b">
        <v>0</v>
      </c>
      <c r="N1247" s="6" t="b">
        <v>0</v>
      </c>
      <c r="O1247" s="6" t="b">
        <v>0</v>
      </c>
      <c r="P1247" s="6" t="b">
        <v>0</v>
      </c>
      <c r="Q1247" s="6" t="s">
        <v>272</v>
      </c>
    </row>
    <row r="1248" spans="1:17" x14ac:dyDescent="0.2">
      <c r="A1248" s="2">
        <v>53</v>
      </c>
      <c r="B1248" s="6" t="s">
        <v>281</v>
      </c>
      <c r="C1248" s="4" t="s">
        <v>5527</v>
      </c>
      <c r="D1248" s="6" t="s">
        <v>282</v>
      </c>
      <c r="E1248" s="6" t="b">
        <v>0</v>
      </c>
      <c r="F1248" s="6" t="b">
        <v>0</v>
      </c>
      <c r="G1248" s="6" t="b">
        <v>0</v>
      </c>
      <c r="H1248" s="6" t="b">
        <v>0</v>
      </c>
      <c r="I1248" s="6" t="b">
        <v>0</v>
      </c>
      <c r="J1248" s="6" t="b">
        <v>0</v>
      </c>
      <c r="K1248" s="6" t="b">
        <v>0</v>
      </c>
      <c r="L1248" s="6" t="b">
        <v>0</v>
      </c>
      <c r="M1248" s="6" t="b">
        <v>0</v>
      </c>
      <c r="N1248" s="6" t="b">
        <v>0</v>
      </c>
      <c r="O1248" s="6" t="b">
        <v>0</v>
      </c>
      <c r="P1248" s="6" t="b">
        <v>0</v>
      </c>
      <c r="Q1248" s="6" t="s">
        <v>283</v>
      </c>
    </row>
    <row r="1249" spans="1:17" x14ac:dyDescent="0.2">
      <c r="A1249" s="2">
        <v>60</v>
      </c>
      <c r="B1249" s="6" t="s">
        <v>306</v>
      </c>
      <c r="C1249" s="4" t="s">
        <v>5527</v>
      </c>
      <c r="D1249" s="6" t="s">
        <v>307</v>
      </c>
      <c r="E1249" s="6" t="b">
        <v>0</v>
      </c>
      <c r="F1249" s="6" t="b">
        <v>0</v>
      </c>
      <c r="G1249" s="6" t="b">
        <v>1</v>
      </c>
      <c r="H1249" s="6" t="b">
        <v>1</v>
      </c>
      <c r="I1249" s="6" t="b">
        <v>0</v>
      </c>
      <c r="J1249" s="6" t="b">
        <v>0</v>
      </c>
      <c r="K1249" s="6" t="b">
        <v>0</v>
      </c>
      <c r="L1249" s="6" t="b">
        <v>0</v>
      </c>
      <c r="M1249" s="6" t="b">
        <v>0</v>
      </c>
      <c r="N1249" s="6" t="b">
        <v>0</v>
      </c>
      <c r="O1249" s="6" t="b">
        <v>0</v>
      </c>
      <c r="P1249" s="6" t="b">
        <v>0</v>
      </c>
      <c r="Q1249" s="6" t="s">
        <v>308</v>
      </c>
    </row>
    <row r="1250" spans="1:17" x14ac:dyDescent="0.2">
      <c r="A1250" s="2">
        <v>63</v>
      </c>
      <c r="B1250" s="6" t="s">
        <v>322</v>
      </c>
      <c r="C1250" s="4" t="s">
        <v>5527</v>
      </c>
      <c r="D1250" s="6" t="s">
        <v>323</v>
      </c>
      <c r="E1250" s="6" t="b">
        <v>1</v>
      </c>
      <c r="F1250" s="6" t="b">
        <v>0</v>
      </c>
      <c r="G1250" s="6" t="b">
        <v>0</v>
      </c>
      <c r="H1250" s="6" t="b">
        <v>0</v>
      </c>
      <c r="I1250" s="6" t="b">
        <v>1</v>
      </c>
      <c r="J1250" s="6" t="b">
        <v>1</v>
      </c>
      <c r="K1250" s="6" t="b">
        <v>0</v>
      </c>
      <c r="L1250" s="6" t="b">
        <v>1</v>
      </c>
      <c r="M1250" s="6" t="b">
        <v>0</v>
      </c>
      <c r="N1250" s="6" t="b">
        <v>0</v>
      </c>
      <c r="O1250" s="6" t="b">
        <v>0</v>
      </c>
      <c r="P1250" s="6" t="b">
        <v>0</v>
      </c>
      <c r="Q1250" s="6" t="s">
        <v>324</v>
      </c>
    </row>
    <row r="1251" spans="1:17" x14ac:dyDescent="0.2">
      <c r="A1251" s="2">
        <v>65</v>
      </c>
      <c r="B1251" s="6" t="s">
        <v>328</v>
      </c>
      <c r="C1251" s="4" t="s">
        <v>5527</v>
      </c>
      <c r="D1251" s="6" t="s">
        <v>329</v>
      </c>
      <c r="E1251" s="6" t="b">
        <v>0</v>
      </c>
      <c r="F1251" s="6" t="b">
        <v>0</v>
      </c>
      <c r="G1251" s="6" t="b">
        <v>1</v>
      </c>
      <c r="H1251" s="6" t="b">
        <v>0</v>
      </c>
      <c r="I1251" s="6" t="b">
        <v>0</v>
      </c>
      <c r="J1251" s="6" t="b">
        <v>0</v>
      </c>
      <c r="K1251" s="6" t="b">
        <v>0</v>
      </c>
      <c r="L1251" s="6" t="b">
        <v>0</v>
      </c>
      <c r="M1251" s="6" t="b">
        <v>0</v>
      </c>
      <c r="N1251" s="6" t="b">
        <v>0</v>
      </c>
      <c r="O1251" s="6" t="b">
        <v>0</v>
      </c>
      <c r="P1251" s="6" t="b">
        <v>0</v>
      </c>
      <c r="Q1251" s="6" t="s">
        <v>330</v>
      </c>
    </row>
    <row r="1252" spans="1:17" x14ac:dyDescent="0.2">
      <c r="A1252" s="2">
        <v>77</v>
      </c>
      <c r="B1252" s="6" t="s">
        <v>365</v>
      </c>
      <c r="C1252" s="4" t="s">
        <v>5527</v>
      </c>
      <c r="D1252" s="6" t="s">
        <v>366</v>
      </c>
      <c r="E1252" s="6" t="b">
        <v>0</v>
      </c>
      <c r="F1252" s="6" t="b">
        <v>0</v>
      </c>
      <c r="G1252" s="6" t="b">
        <v>0</v>
      </c>
      <c r="H1252" s="6" t="b">
        <v>0</v>
      </c>
      <c r="I1252" s="6" t="b">
        <v>0</v>
      </c>
      <c r="J1252" s="6" t="b">
        <v>0</v>
      </c>
      <c r="K1252" s="6" t="b">
        <v>0</v>
      </c>
      <c r="L1252" s="6" t="b">
        <v>0</v>
      </c>
      <c r="M1252" s="6" t="b">
        <v>0</v>
      </c>
      <c r="N1252" s="6" t="b">
        <v>0</v>
      </c>
      <c r="O1252" s="6" t="b">
        <v>0</v>
      </c>
      <c r="P1252" s="6" t="b">
        <v>0</v>
      </c>
      <c r="Q1252" s="6" t="s">
        <v>367</v>
      </c>
    </row>
    <row r="1253" spans="1:17" x14ac:dyDescent="0.2">
      <c r="A1253" s="2">
        <v>83</v>
      </c>
      <c r="B1253" s="6" t="s">
        <v>394</v>
      </c>
      <c r="C1253" s="4" t="s">
        <v>5527</v>
      </c>
      <c r="D1253" s="6" t="s">
        <v>395</v>
      </c>
      <c r="E1253" s="6" t="b">
        <v>0</v>
      </c>
      <c r="F1253" s="6" t="b">
        <v>0</v>
      </c>
      <c r="G1253" s="6" t="b">
        <v>1</v>
      </c>
      <c r="H1253" s="6" t="b">
        <v>0</v>
      </c>
      <c r="I1253" s="6" t="b">
        <v>0</v>
      </c>
      <c r="J1253" s="6" t="b">
        <v>0</v>
      </c>
      <c r="K1253" s="6" t="b">
        <v>0</v>
      </c>
      <c r="L1253" s="6" t="b">
        <v>0</v>
      </c>
      <c r="M1253" s="6" t="b">
        <v>0</v>
      </c>
      <c r="N1253" s="6" t="b">
        <v>0</v>
      </c>
      <c r="O1253" s="6" t="b">
        <v>0</v>
      </c>
      <c r="P1253" s="6" t="b">
        <v>0</v>
      </c>
      <c r="Q1253" s="6" t="s">
        <v>396</v>
      </c>
    </row>
    <row r="1254" spans="1:17" x14ac:dyDescent="0.2">
      <c r="A1254" s="2">
        <v>94</v>
      </c>
      <c r="B1254" s="6" t="s">
        <v>435</v>
      </c>
      <c r="C1254" s="4" t="s">
        <v>5527</v>
      </c>
      <c r="D1254" s="6" t="s">
        <v>436</v>
      </c>
      <c r="E1254" s="6" t="b">
        <v>0</v>
      </c>
      <c r="F1254" s="6" t="b">
        <v>0</v>
      </c>
      <c r="G1254" s="6" t="b">
        <v>0</v>
      </c>
      <c r="H1254" s="6" t="b">
        <v>0</v>
      </c>
      <c r="I1254" s="6" t="b">
        <v>0</v>
      </c>
      <c r="J1254" s="6" t="b">
        <v>1</v>
      </c>
      <c r="K1254" s="6" t="b">
        <v>0</v>
      </c>
      <c r="L1254" s="6" t="b">
        <v>0</v>
      </c>
      <c r="M1254" s="6" t="b">
        <v>0</v>
      </c>
      <c r="N1254" s="6" t="b">
        <v>0</v>
      </c>
      <c r="O1254" s="6" t="b">
        <v>0</v>
      </c>
      <c r="P1254" s="6" t="b">
        <v>0</v>
      </c>
      <c r="Q1254" s="6" t="s">
        <v>437</v>
      </c>
    </row>
    <row r="1255" spans="1:17" x14ac:dyDescent="0.2">
      <c r="A1255" s="2">
        <v>95</v>
      </c>
      <c r="B1255" s="6" t="s">
        <v>438</v>
      </c>
      <c r="C1255" s="4" t="s">
        <v>5527</v>
      </c>
      <c r="D1255" s="6" t="s">
        <v>439</v>
      </c>
      <c r="E1255" s="6" t="b">
        <v>1</v>
      </c>
      <c r="F1255" s="6" t="b">
        <v>0</v>
      </c>
      <c r="G1255" s="6" t="b">
        <v>0</v>
      </c>
      <c r="H1255" s="6" t="b">
        <v>0</v>
      </c>
      <c r="I1255" s="6" t="b">
        <v>0</v>
      </c>
      <c r="J1255" s="6" t="b">
        <v>0</v>
      </c>
      <c r="K1255" s="6" t="b">
        <v>0</v>
      </c>
      <c r="L1255" s="6" t="b">
        <v>0</v>
      </c>
      <c r="M1255" s="6" t="b">
        <v>0</v>
      </c>
      <c r="N1255" s="6" t="b">
        <v>0</v>
      </c>
      <c r="O1255" s="6" t="b">
        <v>0</v>
      </c>
      <c r="P1255" s="6" t="b">
        <v>0</v>
      </c>
      <c r="Q1255" s="6" t="s">
        <v>440</v>
      </c>
    </row>
    <row r="1256" spans="1:17" x14ac:dyDescent="0.2">
      <c r="A1256" s="2">
        <v>102</v>
      </c>
      <c r="B1256" s="6" t="s">
        <v>464</v>
      </c>
      <c r="C1256" s="4" t="s">
        <v>5527</v>
      </c>
      <c r="D1256" s="6" t="s">
        <v>465</v>
      </c>
      <c r="E1256" s="6" t="b">
        <v>0</v>
      </c>
      <c r="F1256" s="6" t="b">
        <v>0</v>
      </c>
      <c r="G1256" s="6" t="b">
        <v>0</v>
      </c>
      <c r="H1256" s="6" t="b">
        <v>0</v>
      </c>
      <c r="I1256" s="6" t="b">
        <v>0</v>
      </c>
      <c r="J1256" s="6" t="b">
        <v>0</v>
      </c>
      <c r="K1256" s="6" t="b">
        <v>0</v>
      </c>
      <c r="L1256" s="6" t="b">
        <v>0</v>
      </c>
      <c r="M1256" s="6" t="b">
        <v>0</v>
      </c>
      <c r="N1256" s="6" t="b">
        <v>0</v>
      </c>
      <c r="O1256" s="6" t="b">
        <v>0</v>
      </c>
      <c r="P1256" s="6" t="b">
        <v>0</v>
      </c>
      <c r="Q1256" s="6" t="s">
        <v>466</v>
      </c>
    </row>
    <row r="1257" spans="1:17" x14ac:dyDescent="0.2">
      <c r="A1257" s="2">
        <v>107</v>
      </c>
      <c r="B1257" s="6" t="s">
        <v>482</v>
      </c>
      <c r="C1257" s="4" t="s">
        <v>5527</v>
      </c>
      <c r="D1257" s="6" t="s">
        <v>483</v>
      </c>
      <c r="E1257" s="6" t="b">
        <v>0</v>
      </c>
      <c r="F1257" s="6" t="b">
        <v>0</v>
      </c>
      <c r="G1257" s="6" t="b">
        <v>0</v>
      </c>
      <c r="H1257" s="6" t="b">
        <v>0</v>
      </c>
      <c r="I1257" s="6" t="b">
        <v>0</v>
      </c>
      <c r="J1257" s="6" t="b">
        <v>0</v>
      </c>
      <c r="K1257" s="6" t="b">
        <v>0</v>
      </c>
      <c r="L1257" s="6" t="b">
        <v>0</v>
      </c>
      <c r="M1257" s="6" t="b">
        <v>0</v>
      </c>
      <c r="N1257" s="6" t="b">
        <v>0</v>
      </c>
      <c r="O1257" s="6" t="b">
        <v>0</v>
      </c>
      <c r="P1257" s="6" t="b">
        <v>0</v>
      </c>
      <c r="Q1257" s="6" t="s">
        <v>484</v>
      </c>
    </row>
    <row r="1258" spans="1:17" x14ac:dyDescent="0.2">
      <c r="A1258" s="2">
        <v>111</v>
      </c>
      <c r="B1258" s="6" t="s">
        <v>499</v>
      </c>
      <c r="C1258" s="4" t="s">
        <v>5527</v>
      </c>
      <c r="D1258" s="6" t="s">
        <v>500</v>
      </c>
      <c r="E1258" s="6" t="b">
        <v>0</v>
      </c>
      <c r="F1258" s="6" t="b">
        <v>0</v>
      </c>
      <c r="G1258" s="6" t="b">
        <v>0</v>
      </c>
      <c r="H1258" s="6" t="b">
        <v>0</v>
      </c>
      <c r="I1258" s="6" t="b">
        <v>0</v>
      </c>
      <c r="J1258" s="6" t="b">
        <v>0</v>
      </c>
      <c r="K1258" s="6" t="b">
        <v>1</v>
      </c>
      <c r="L1258" s="6" t="b">
        <v>1</v>
      </c>
      <c r="M1258" s="6" t="b">
        <v>0</v>
      </c>
      <c r="N1258" s="6" t="b">
        <v>0</v>
      </c>
      <c r="O1258" s="6" t="b">
        <v>0</v>
      </c>
      <c r="P1258" s="6" t="b">
        <v>0</v>
      </c>
      <c r="Q1258" s="6" t="s">
        <v>501</v>
      </c>
    </row>
    <row r="1259" spans="1:17" x14ac:dyDescent="0.2">
      <c r="A1259" s="2">
        <v>113</v>
      </c>
      <c r="B1259" s="6" t="s">
        <v>507</v>
      </c>
      <c r="C1259" s="4" t="s">
        <v>5527</v>
      </c>
      <c r="D1259" s="6" t="s">
        <v>508</v>
      </c>
      <c r="E1259" s="6" t="b">
        <v>0</v>
      </c>
      <c r="F1259" s="6" t="b">
        <v>0</v>
      </c>
      <c r="G1259" s="6" t="b">
        <v>0</v>
      </c>
      <c r="H1259" s="6" t="b">
        <v>0</v>
      </c>
      <c r="I1259" s="6" t="b">
        <v>0</v>
      </c>
      <c r="J1259" s="6" t="b">
        <v>0</v>
      </c>
      <c r="K1259" s="6" t="b">
        <v>1</v>
      </c>
      <c r="L1259" s="6" t="b">
        <v>1</v>
      </c>
      <c r="M1259" s="6" t="b">
        <v>0</v>
      </c>
      <c r="N1259" s="6" t="b">
        <v>0</v>
      </c>
      <c r="O1259" s="6" t="b">
        <v>0</v>
      </c>
      <c r="P1259" s="6" t="b">
        <v>0</v>
      </c>
      <c r="Q1259" s="6" t="s">
        <v>509</v>
      </c>
    </row>
    <row r="1260" spans="1:17" x14ac:dyDescent="0.2">
      <c r="A1260" s="2">
        <v>114</v>
      </c>
      <c r="B1260" s="6" t="s">
        <v>510</v>
      </c>
      <c r="C1260" s="4" t="s">
        <v>5527</v>
      </c>
      <c r="D1260" s="6" t="s">
        <v>511</v>
      </c>
      <c r="E1260" s="6" t="b">
        <v>0</v>
      </c>
      <c r="F1260" s="6" t="b">
        <v>0</v>
      </c>
      <c r="G1260" s="6" t="b">
        <v>0</v>
      </c>
      <c r="H1260" s="6" t="b">
        <v>0</v>
      </c>
      <c r="I1260" s="6" t="b">
        <v>0</v>
      </c>
      <c r="J1260" s="6" t="b">
        <v>0</v>
      </c>
      <c r="K1260" s="6" t="b">
        <v>0</v>
      </c>
      <c r="L1260" s="6" t="b">
        <v>0</v>
      </c>
      <c r="M1260" s="6" t="b">
        <v>0</v>
      </c>
      <c r="N1260" s="6" t="b">
        <v>0</v>
      </c>
      <c r="O1260" s="6" t="b">
        <v>0</v>
      </c>
      <c r="P1260" s="6" t="b">
        <v>0</v>
      </c>
      <c r="Q1260" s="6" t="s">
        <v>512</v>
      </c>
    </row>
    <row r="1261" spans="1:17" x14ac:dyDescent="0.2">
      <c r="A1261" s="2">
        <v>125</v>
      </c>
      <c r="B1261" s="6" t="s">
        <v>547</v>
      </c>
      <c r="C1261" s="4" t="s">
        <v>5527</v>
      </c>
      <c r="D1261" s="6" t="s">
        <v>548</v>
      </c>
      <c r="E1261" s="6" t="b">
        <v>0</v>
      </c>
      <c r="F1261" s="6" t="b">
        <v>0</v>
      </c>
      <c r="G1261" s="6" t="b">
        <v>0</v>
      </c>
      <c r="H1261" s="6" t="b">
        <v>0</v>
      </c>
      <c r="I1261" s="6" t="b">
        <v>0</v>
      </c>
      <c r="J1261" s="6" t="b">
        <v>0</v>
      </c>
      <c r="K1261" s="6" t="b">
        <v>0</v>
      </c>
      <c r="L1261" s="6" t="b">
        <v>0</v>
      </c>
      <c r="M1261" s="6" t="b">
        <v>0</v>
      </c>
      <c r="N1261" s="6" t="b">
        <v>0</v>
      </c>
      <c r="O1261" s="6" t="b">
        <v>0</v>
      </c>
      <c r="P1261" s="6" t="b">
        <v>0</v>
      </c>
      <c r="Q1261" s="6" t="s">
        <v>549</v>
      </c>
    </row>
    <row r="1262" spans="1:17" x14ac:dyDescent="0.2">
      <c r="A1262" s="2">
        <v>131</v>
      </c>
      <c r="B1262" s="6" t="s">
        <v>569</v>
      </c>
      <c r="C1262" s="4" t="s">
        <v>5527</v>
      </c>
      <c r="D1262" s="6" t="s">
        <v>60</v>
      </c>
      <c r="E1262" s="6" t="b">
        <v>0</v>
      </c>
      <c r="F1262" s="6" t="b">
        <v>0</v>
      </c>
      <c r="G1262" s="6" t="b">
        <v>1</v>
      </c>
      <c r="H1262" s="6" t="b">
        <v>0</v>
      </c>
      <c r="I1262" s="6" t="b">
        <v>0</v>
      </c>
      <c r="J1262" s="6" t="b">
        <v>0</v>
      </c>
      <c r="K1262" s="6" t="b">
        <v>0</v>
      </c>
      <c r="L1262" s="6" t="b">
        <v>0</v>
      </c>
      <c r="M1262" s="6" t="b">
        <v>0</v>
      </c>
      <c r="N1262" s="6" t="b">
        <v>0</v>
      </c>
      <c r="O1262" s="6" t="b">
        <v>0</v>
      </c>
      <c r="P1262" s="6" t="b">
        <v>0</v>
      </c>
      <c r="Q1262" s="6" t="s">
        <v>60</v>
      </c>
    </row>
    <row r="1263" spans="1:17" x14ac:dyDescent="0.2">
      <c r="A1263" s="2">
        <v>138</v>
      </c>
      <c r="B1263" s="6" t="s">
        <v>588</v>
      </c>
      <c r="C1263" s="4" t="s">
        <v>5527</v>
      </c>
      <c r="D1263" s="6" t="s">
        <v>589</v>
      </c>
      <c r="E1263" s="6" t="b">
        <v>0</v>
      </c>
      <c r="F1263" s="6" t="b">
        <v>0</v>
      </c>
      <c r="G1263" s="6" t="b">
        <v>1</v>
      </c>
      <c r="H1263" s="6" t="b">
        <v>0</v>
      </c>
      <c r="I1263" s="6" t="b">
        <v>0</v>
      </c>
      <c r="J1263" s="6" t="b">
        <v>0</v>
      </c>
      <c r="K1263" s="6" t="b">
        <v>0</v>
      </c>
      <c r="L1263" s="6" t="b">
        <v>0</v>
      </c>
      <c r="M1263" s="6" t="b">
        <v>1</v>
      </c>
      <c r="N1263" s="6" t="b">
        <v>0</v>
      </c>
      <c r="O1263" s="6" t="b">
        <v>0</v>
      </c>
      <c r="P1263" s="6" t="b">
        <v>1</v>
      </c>
      <c r="Q1263" s="6" t="s">
        <v>590</v>
      </c>
    </row>
    <row r="1264" spans="1:17" x14ac:dyDescent="0.2">
      <c r="A1264" s="2">
        <v>139</v>
      </c>
      <c r="B1264" s="6" t="s">
        <v>591</v>
      </c>
      <c r="C1264" s="4" t="s">
        <v>5527</v>
      </c>
      <c r="D1264" s="6" t="s">
        <v>592</v>
      </c>
      <c r="E1264" s="6" t="b">
        <v>1</v>
      </c>
      <c r="F1264" s="6" t="b">
        <v>0</v>
      </c>
      <c r="G1264" s="6" t="b">
        <v>0</v>
      </c>
      <c r="H1264" s="6" t="b">
        <v>0</v>
      </c>
      <c r="I1264" s="6" t="b">
        <v>0</v>
      </c>
      <c r="J1264" s="6" t="b">
        <v>0</v>
      </c>
      <c r="K1264" s="6" t="b">
        <v>0</v>
      </c>
      <c r="L1264" s="6" t="b">
        <v>0</v>
      </c>
      <c r="M1264" s="6" t="b">
        <v>1</v>
      </c>
      <c r="N1264" s="6" t="b">
        <v>0</v>
      </c>
      <c r="O1264" s="6" t="b">
        <v>0</v>
      </c>
      <c r="P1264" s="6" t="b">
        <v>1</v>
      </c>
      <c r="Q1264" s="6" t="s">
        <v>593</v>
      </c>
    </row>
    <row r="1265" spans="1:17" x14ac:dyDescent="0.2">
      <c r="A1265" s="2">
        <v>140</v>
      </c>
      <c r="B1265" s="6" t="s">
        <v>595</v>
      </c>
      <c r="C1265" s="4" t="s">
        <v>5527</v>
      </c>
      <c r="D1265" s="6" t="s">
        <v>596</v>
      </c>
      <c r="E1265" s="6" t="b">
        <v>1</v>
      </c>
      <c r="F1265" s="6" t="b">
        <v>1</v>
      </c>
      <c r="G1265" s="6" t="b">
        <v>0</v>
      </c>
      <c r="H1265" s="6" t="b">
        <v>0</v>
      </c>
      <c r="I1265" s="6" t="b">
        <v>0</v>
      </c>
      <c r="J1265" s="6" t="b">
        <v>1</v>
      </c>
      <c r="K1265" s="6" t="b">
        <v>1</v>
      </c>
      <c r="L1265" s="6" t="b">
        <v>1</v>
      </c>
      <c r="M1265" s="6" t="b">
        <v>0</v>
      </c>
      <c r="N1265" s="6" t="b">
        <v>0</v>
      </c>
      <c r="O1265" s="6" t="b">
        <v>1</v>
      </c>
      <c r="P1265" s="6" t="b">
        <v>0</v>
      </c>
      <c r="Q1265" s="6" t="s">
        <v>597</v>
      </c>
    </row>
    <row r="1266" spans="1:17" x14ac:dyDescent="0.2">
      <c r="A1266" s="2">
        <v>141</v>
      </c>
      <c r="B1266" s="6" t="s">
        <v>598</v>
      </c>
      <c r="C1266" s="4" t="s">
        <v>5527</v>
      </c>
      <c r="D1266" s="6" t="s">
        <v>599</v>
      </c>
      <c r="E1266" s="6" t="b">
        <v>0</v>
      </c>
      <c r="F1266" s="6" t="b">
        <v>0</v>
      </c>
      <c r="G1266" s="6" t="b">
        <v>0</v>
      </c>
      <c r="H1266" s="6" t="b">
        <v>0</v>
      </c>
      <c r="I1266" s="6" t="b">
        <v>0</v>
      </c>
      <c r="J1266" s="6" t="b">
        <v>0</v>
      </c>
      <c r="K1266" s="6" t="b">
        <v>0</v>
      </c>
      <c r="L1266" s="6" t="b">
        <v>0</v>
      </c>
      <c r="M1266" s="6" t="b">
        <v>0</v>
      </c>
      <c r="N1266" s="6" t="b">
        <v>0</v>
      </c>
      <c r="O1266" s="6" t="b">
        <v>0</v>
      </c>
      <c r="P1266" s="6" t="b">
        <v>0</v>
      </c>
      <c r="Q1266" s="6" t="s">
        <v>600</v>
      </c>
    </row>
    <row r="1267" spans="1:17" x14ac:dyDescent="0.2">
      <c r="A1267" s="2">
        <v>154</v>
      </c>
      <c r="B1267" s="6" t="s">
        <v>643</v>
      </c>
      <c r="C1267" s="4" t="s">
        <v>5527</v>
      </c>
      <c r="D1267" s="6" t="s">
        <v>644</v>
      </c>
      <c r="E1267" s="6" t="b">
        <v>1</v>
      </c>
      <c r="F1267" s="6" t="b">
        <v>0</v>
      </c>
      <c r="G1267" s="6" t="b">
        <v>0</v>
      </c>
      <c r="H1267" s="6" t="b">
        <v>0</v>
      </c>
      <c r="I1267" s="6" t="b">
        <v>0</v>
      </c>
      <c r="J1267" s="6" t="b">
        <v>0</v>
      </c>
      <c r="K1267" s="6" t="b">
        <v>1</v>
      </c>
      <c r="L1267" s="6" t="b">
        <v>1</v>
      </c>
      <c r="M1267" s="6" t="b">
        <v>0</v>
      </c>
      <c r="N1267" s="6" t="b">
        <v>0</v>
      </c>
      <c r="O1267" s="6" t="b">
        <v>0</v>
      </c>
      <c r="P1267" s="6" t="b">
        <v>0</v>
      </c>
      <c r="Q1267" s="6" t="s">
        <v>645</v>
      </c>
    </row>
    <row r="1268" spans="1:17" x14ac:dyDescent="0.2">
      <c r="A1268" s="2">
        <v>156</v>
      </c>
      <c r="B1268" s="6" t="s">
        <v>651</v>
      </c>
      <c r="C1268" s="4" t="s">
        <v>5527</v>
      </c>
      <c r="D1268" s="6" t="s">
        <v>652</v>
      </c>
      <c r="E1268" s="6" t="b">
        <v>0</v>
      </c>
      <c r="F1268" s="6" t="b">
        <v>0</v>
      </c>
      <c r="G1268" s="6" t="b">
        <v>0</v>
      </c>
      <c r="H1268" s="6" t="b">
        <v>0</v>
      </c>
      <c r="I1268" s="6" t="b">
        <v>0</v>
      </c>
      <c r="J1268" s="6" t="b">
        <v>0</v>
      </c>
      <c r="K1268" s="6" t="b">
        <v>0</v>
      </c>
      <c r="L1268" s="6" t="b">
        <v>0</v>
      </c>
      <c r="M1268" s="6" t="b">
        <v>0</v>
      </c>
      <c r="N1268" s="6" t="b">
        <v>0</v>
      </c>
      <c r="O1268" s="6" t="b">
        <v>0</v>
      </c>
      <c r="P1268" s="6" t="b">
        <v>0</v>
      </c>
      <c r="Q1268" s="6" t="s">
        <v>653</v>
      </c>
    </row>
    <row r="1269" spans="1:17" x14ac:dyDescent="0.2">
      <c r="A1269" s="2">
        <v>160</v>
      </c>
      <c r="B1269" s="6" t="s">
        <v>665</v>
      </c>
      <c r="C1269" s="4" t="s">
        <v>5527</v>
      </c>
      <c r="D1269" s="6" t="s">
        <v>666</v>
      </c>
      <c r="E1269" s="6" t="b">
        <v>0</v>
      </c>
      <c r="F1269" s="6" t="b">
        <v>0</v>
      </c>
      <c r="G1269" s="6" t="b">
        <v>0</v>
      </c>
      <c r="H1269" s="6" t="b">
        <v>0</v>
      </c>
      <c r="I1269" s="6" t="b">
        <v>0</v>
      </c>
      <c r="J1269" s="6" t="b">
        <v>0</v>
      </c>
      <c r="K1269" s="6" t="b">
        <v>0</v>
      </c>
      <c r="L1269" s="6" t="b">
        <v>0</v>
      </c>
      <c r="M1269" s="6" t="b">
        <v>0</v>
      </c>
      <c r="N1269" s="6" t="b">
        <v>0</v>
      </c>
      <c r="O1269" s="6" t="b">
        <v>0</v>
      </c>
      <c r="P1269" s="6" t="b">
        <v>0</v>
      </c>
      <c r="Q1269" s="6" t="s">
        <v>667</v>
      </c>
    </row>
    <row r="1270" spans="1:17" x14ac:dyDescent="0.2">
      <c r="A1270" s="2">
        <v>162</v>
      </c>
      <c r="B1270" s="6" t="s">
        <v>674</v>
      </c>
      <c r="C1270" s="4" t="s">
        <v>5527</v>
      </c>
      <c r="D1270" s="6" t="s">
        <v>675</v>
      </c>
      <c r="E1270" s="6" t="b">
        <v>0</v>
      </c>
      <c r="F1270" s="6" t="b">
        <v>0</v>
      </c>
      <c r="G1270" s="6" t="b">
        <v>0</v>
      </c>
      <c r="H1270" s="6" t="b">
        <v>0</v>
      </c>
      <c r="I1270" s="6" t="b">
        <v>0</v>
      </c>
      <c r="J1270" s="6" t="b">
        <v>0</v>
      </c>
      <c r="K1270" s="6" t="b">
        <v>1</v>
      </c>
      <c r="L1270" s="6" t="b">
        <v>1</v>
      </c>
      <c r="M1270" s="6" t="b">
        <v>0</v>
      </c>
      <c r="N1270" s="6" t="b">
        <v>0</v>
      </c>
      <c r="O1270" s="6" t="b">
        <v>0</v>
      </c>
      <c r="P1270" s="6" t="b">
        <v>0</v>
      </c>
      <c r="Q1270" s="6" t="s">
        <v>676</v>
      </c>
    </row>
    <row r="1271" spans="1:17" x14ac:dyDescent="0.2">
      <c r="A1271" s="2">
        <v>168</v>
      </c>
      <c r="B1271" s="6" t="s">
        <v>694</v>
      </c>
      <c r="C1271" s="4" t="s">
        <v>5527</v>
      </c>
      <c r="D1271" s="6" t="s">
        <v>695</v>
      </c>
      <c r="E1271" s="6" t="b">
        <v>0</v>
      </c>
      <c r="F1271" s="6" t="b">
        <v>0</v>
      </c>
      <c r="G1271" s="6" t="b">
        <v>0</v>
      </c>
      <c r="H1271" s="6" t="b">
        <v>0</v>
      </c>
      <c r="I1271" s="6" t="b">
        <v>0</v>
      </c>
      <c r="J1271" s="6" t="b">
        <v>0</v>
      </c>
      <c r="K1271" s="6" t="b">
        <v>0</v>
      </c>
      <c r="L1271" s="6" t="b">
        <v>0</v>
      </c>
      <c r="M1271" s="6" t="b">
        <v>0</v>
      </c>
      <c r="N1271" s="6" t="b">
        <v>0</v>
      </c>
      <c r="O1271" s="6" t="b">
        <v>0</v>
      </c>
      <c r="P1271" s="6" t="b">
        <v>0</v>
      </c>
      <c r="Q1271" s="6" t="s">
        <v>696</v>
      </c>
    </row>
    <row r="1272" spans="1:17" x14ac:dyDescent="0.2">
      <c r="A1272" s="2">
        <v>172</v>
      </c>
      <c r="B1272" s="6" t="s">
        <v>713</v>
      </c>
      <c r="C1272" s="4" t="s">
        <v>5527</v>
      </c>
      <c r="D1272" s="6" t="s">
        <v>714</v>
      </c>
      <c r="E1272" s="6" t="b">
        <v>0</v>
      </c>
      <c r="F1272" s="6" t="b">
        <v>0</v>
      </c>
      <c r="G1272" s="6" t="b">
        <v>0</v>
      </c>
      <c r="H1272" s="6" t="b">
        <v>0</v>
      </c>
      <c r="I1272" s="6" t="b">
        <v>0</v>
      </c>
      <c r="J1272" s="6" t="b">
        <v>0</v>
      </c>
      <c r="K1272" s="6" t="b">
        <v>0</v>
      </c>
      <c r="L1272" s="6" t="b">
        <v>0</v>
      </c>
      <c r="M1272" s="6" t="b">
        <v>0</v>
      </c>
      <c r="N1272" s="6" t="b">
        <v>0</v>
      </c>
      <c r="O1272" s="6" t="b">
        <v>0</v>
      </c>
      <c r="P1272" s="6" t="b">
        <v>0</v>
      </c>
      <c r="Q1272" s="6" t="s">
        <v>715</v>
      </c>
    </row>
    <row r="1273" spans="1:17" x14ac:dyDescent="0.2">
      <c r="A1273" s="2">
        <v>174</v>
      </c>
      <c r="B1273" s="6" t="s">
        <v>719</v>
      </c>
      <c r="C1273" s="4" t="s">
        <v>5527</v>
      </c>
      <c r="D1273" s="6" t="s">
        <v>720</v>
      </c>
      <c r="E1273" s="6" t="b">
        <v>0</v>
      </c>
      <c r="F1273" s="6" t="b">
        <v>0</v>
      </c>
      <c r="G1273" s="6" t="b">
        <v>0</v>
      </c>
      <c r="H1273" s="6" t="b">
        <v>1</v>
      </c>
      <c r="I1273" s="6" t="b">
        <v>0</v>
      </c>
      <c r="J1273" s="6" t="b">
        <v>0</v>
      </c>
      <c r="K1273" s="6" t="b">
        <v>0</v>
      </c>
      <c r="L1273" s="6" t="b">
        <v>0</v>
      </c>
      <c r="M1273" s="6" t="b">
        <v>0</v>
      </c>
      <c r="N1273" s="6" t="b">
        <v>0</v>
      </c>
      <c r="O1273" s="6" t="b">
        <v>0</v>
      </c>
      <c r="P1273" s="6" t="b">
        <v>0</v>
      </c>
      <c r="Q1273" s="6" t="s">
        <v>721</v>
      </c>
    </row>
    <row r="1274" spans="1:17" x14ac:dyDescent="0.2">
      <c r="A1274" s="2">
        <v>177</v>
      </c>
      <c r="B1274" s="6" t="s">
        <v>728</v>
      </c>
      <c r="C1274" s="4" t="s">
        <v>5527</v>
      </c>
      <c r="D1274" s="6" t="s">
        <v>729</v>
      </c>
      <c r="E1274" s="6" t="b">
        <v>0</v>
      </c>
      <c r="F1274" s="6" t="b">
        <v>0</v>
      </c>
      <c r="G1274" s="6" t="b">
        <v>0</v>
      </c>
      <c r="H1274" s="6" t="b">
        <v>1</v>
      </c>
      <c r="I1274" s="6" t="b">
        <v>1</v>
      </c>
      <c r="J1274" s="6" t="b">
        <v>0</v>
      </c>
      <c r="K1274" s="6" t="b">
        <v>0</v>
      </c>
      <c r="L1274" s="6" t="b">
        <v>0</v>
      </c>
      <c r="M1274" s="6" t="b">
        <v>0</v>
      </c>
      <c r="N1274" s="6" t="b">
        <v>0</v>
      </c>
      <c r="O1274" s="6" t="b">
        <v>0</v>
      </c>
      <c r="P1274" s="6" t="b">
        <v>0</v>
      </c>
      <c r="Q1274" s="6" t="s">
        <v>730</v>
      </c>
    </row>
    <row r="1275" spans="1:17" x14ac:dyDescent="0.2">
      <c r="A1275" s="2">
        <v>178</v>
      </c>
      <c r="B1275" s="6" t="s">
        <v>733</v>
      </c>
      <c r="C1275" s="4" t="s">
        <v>5527</v>
      </c>
      <c r="D1275" s="6" t="s">
        <v>734</v>
      </c>
      <c r="E1275" s="6" t="b">
        <v>0</v>
      </c>
      <c r="F1275" s="6" t="b">
        <v>0</v>
      </c>
      <c r="G1275" s="6" t="b">
        <v>0</v>
      </c>
      <c r="H1275" s="6" t="b">
        <v>0</v>
      </c>
      <c r="I1275" s="6" t="b">
        <v>0</v>
      </c>
      <c r="J1275" s="6" t="b">
        <v>0</v>
      </c>
      <c r="K1275" s="6" t="b">
        <v>0</v>
      </c>
      <c r="L1275" s="6" t="b">
        <v>0</v>
      </c>
      <c r="M1275" s="6" t="b">
        <v>0</v>
      </c>
      <c r="N1275" s="6" t="b">
        <v>0</v>
      </c>
      <c r="O1275" s="6" t="b">
        <v>0</v>
      </c>
      <c r="P1275" s="6" t="b">
        <v>0</v>
      </c>
      <c r="Q1275" s="6" t="s">
        <v>735</v>
      </c>
    </row>
    <row r="1276" spans="1:17" x14ac:dyDescent="0.2">
      <c r="A1276" s="2">
        <v>179</v>
      </c>
      <c r="B1276" s="6" t="s">
        <v>738</v>
      </c>
      <c r="C1276" s="4" t="s">
        <v>5527</v>
      </c>
      <c r="D1276" s="6" t="s">
        <v>739</v>
      </c>
      <c r="E1276" s="6" t="b">
        <v>0</v>
      </c>
      <c r="F1276" s="6" t="b">
        <v>0</v>
      </c>
      <c r="G1276" s="6" t="b">
        <v>0</v>
      </c>
      <c r="H1276" s="6" t="b">
        <v>0</v>
      </c>
      <c r="I1276" s="6" t="b">
        <v>0</v>
      </c>
      <c r="J1276" s="6" t="b">
        <v>0</v>
      </c>
      <c r="K1276" s="6" t="b">
        <v>1</v>
      </c>
      <c r="L1276" s="6" t="b">
        <v>1</v>
      </c>
      <c r="M1276" s="6" t="b">
        <v>0</v>
      </c>
      <c r="N1276" s="6" t="b">
        <v>0</v>
      </c>
      <c r="O1276" s="6" t="b">
        <v>0</v>
      </c>
      <c r="P1276" s="6" t="b">
        <v>0</v>
      </c>
      <c r="Q1276" s="6" t="s">
        <v>740</v>
      </c>
    </row>
    <row r="1277" spans="1:17" x14ac:dyDescent="0.2">
      <c r="A1277" s="2">
        <v>181</v>
      </c>
      <c r="B1277" s="6" t="s">
        <v>748</v>
      </c>
      <c r="C1277" s="4" t="s">
        <v>5527</v>
      </c>
      <c r="D1277" s="6" t="s">
        <v>749</v>
      </c>
      <c r="E1277" s="6" t="b">
        <v>0</v>
      </c>
      <c r="F1277" s="6" t="b">
        <v>0</v>
      </c>
      <c r="G1277" s="6" t="b">
        <v>0</v>
      </c>
      <c r="H1277" s="6" t="b">
        <v>0</v>
      </c>
      <c r="I1277" s="6" t="b">
        <v>0</v>
      </c>
      <c r="J1277" s="6" t="b">
        <v>0</v>
      </c>
      <c r="K1277" s="6" t="b">
        <v>0</v>
      </c>
      <c r="L1277" s="6" t="b">
        <v>0</v>
      </c>
      <c r="M1277" s="6" t="b">
        <v>0</v>
      </c>
      <c r="N1277" s="6" t="b">
        <v>0</v>
      </c>
      <c r="O1277" s="6" t="b">
        <v>0</v>
      </c>
      <c r="P1277" s="6" t="b">
        <v>0</v>
      </c>
      <c r="Q1277" s="6" t="s">
        <v>750</v>
      </c>
    </row>
    <row r="1278" spans="1:17" x14ac:dyDescent="0.2">
      <c r="A1278" s="2">
        <v>198</v>
      </c>
      <c r="B1278" s="6" t="s">
        <v>802</v>
      </c>
      <c r="C1278" s="4" t="s">
        <v>5527</v>
      </c>
      <c r="D1278" s="6" t="s">
        <v>803</v>
      </c>
      <c r="E1278" s="6" t="b">
        <v>0</v>
      </c>
      <c r="F1278" s="6" t="b">
        <v>0</v>
      </c>
      <c r="G1278" s="6" t="b">
        <v>0</v>
      </c>
      <c r="H1278" s="6" t="b">
        <v>0</v>
      </c>
      <c r="I1278" s="6" t="b">
        <v>0</v>
      </c>
      <c r="J1278" s="6" t="b">
        <v>0</v>
      </c>
      <c r="K1278" s="6" t="b">
        <v>0</v>
      </c>
      <c r="L1278" s="6" t="b">
        <v>0</v>
      </c>
      <c r="M1278" s="6" t="b">
        <v>0</v>
      </c>
      <c r="N1278" s="6" t="b">
        <v>0</v>
      </c>
      <c r="O1278" s="6" t="b">
        <v>0</v>
      </c>
      <c r="P1278" s="6" t="b">
        <v>0</v>
      </c>
      <c r="Q1278" s="6" t="s">
        <v>804</v>
      </c>
    </row>
    <row r="1279" spans="1:17" x14ac:dyDescent="0.2">
      <c r="A1279" s="2">
        <v>211</v>
      </c>
      <c r="B1279" s="6" t="s">
        <v>845</v>
      </c>
      <c r="C1279" s="4" t="s">
        <v>5527</v>
      </c>
      <c r="D1279" s="6" t="s">
        <v>846</v>
      </c>
      <c r="E1279" s="6" t="b">
        <v>0</v>
      </c>
      <c r="F1279" s="6" t="b">
        <v>0</v>
      </c>
      <c r="G1279" s="6" t="b">
        <v>0</v>
      </c>
      <c r="H1279" s="6" t="b">
        <v>0</v>
      </c>
      <c r="I1279" s="6" t="b">
        <v>0</v>
      </c>
      <c r="J1279" s="6" t="b">
        <v>0</v>
      </c>
      <c r="K1279" s="6" t="b">
        <v>0</v>
      </c>
      <c r="L1279" s="6" t="b">
        <v>0</v>
      </c>
      <c r="M1279" s="6" t="b">
        <v>0</v>
      </c>
      <c r="N1279" s="6" t="b">
        <v>0</v>
      </c>
      <c r="O1279" s="6" t="b">
        <v>0</v>
      </c>
      <c r="P1279" s="6" t="b">
        <v>0</v>
      </c>
      <c r="Q1279" s="6" t="s">
        <v>847</v>
      </c>
    </row>
    <row r="1280" spans="1:17" x14ac:dyDescent="0.2">
      <c r="A1280" s="2">
        <v>215</v>
      </c>
      <c r="B1280" s="6" t="s">
        <v>860</v>
      </c>
      <c r="C1280" s="4" t="s">
        <v>5527</v>
      </c>
      <c r="D1280" s="6" t="s">
        <v>861</v>
      </c>
      <c r="E1280" s="6" t="b">
        <v>0</v>
      </c>
      <c r="F1280" s="6" t="b">
        <v>1</v>
      </c>
      <c r="G1280" s="6" t="b">
        <v>0</v>
      </c>
      <c r="H1280" s="6" t="b">
        <v>0</v>
      </c>
      <c r="I1280" s="6" t="b">
        <v>0</v>
      </c>
      <c r="J1280" s="6" t="b">
        <v>0</v>
      </c>
      <c r="K1280" s="6" t="b">
        <v>0</v>
      </c>
      <c r="L1280" s="6" t="b">
        <v>0</v>
      </c>
      <c r="M1280" s="6" t="b">
        <v>0</v>
      </c>
      <c r="N1280" s="6" t="b">
        <v>0</v>
      </c>
      <c r="O1280" s="6" t="b">
        <v>0</v>
      </c>
      <c r="P1280" s="6" t="b">
        <v>0</v>
      </c>
      <c r="Q1280" s="6" t="s">
        <v>862</v>
      </c>
    </row>
    <row r="1281" spans="1:17" x14ac:dyDescent="0.2">
      <c r="A1281" s="2">
        <v>216</v>
      </c>
      <c r="B1281" s="6" t="s">
        <v>865</v>
      </c>
      <c r="C1281" s="4" t="s">
        <v>5527</v>
      </c>
      <c r="D1281" s="6" t="s">
        <v>866</v>
      </c>
      <c r="E1281" s="6" t="b">
        <v>0</v>
      </c>
      <c r="F1281" s="6" t="b">
        <v>0</v>
      </c>
      <c r="G1281" s="6" t="b">
        <v>0</v>
      </c>
      <c r="H1281" s="6" t="b">
        <v>0</v>
      </c>
      <c r="I1281" s="6" t="b">
        <v>0</v>
      </c>
      <c r="J1281" s="6" t="b">
        <v>0</v>
      </c>
      <c r="K1281" s="6" t="b">
        <v>0</v>
      </c>
      <c r="L1281" s="6" t="b">
        <v>0</v>
      </c>
      <c r="M1281" s="6" t="b">
        <v>0</v>
      </c>
      <c r="N1281" s="6" t="b">
        <v>0</v>
      </c>
      <c r="O1281" s="6" t="b">
        <v>0</v>
      </c>
      <c r="P1281" s="6" t="b">
        <v>0</v>
      </c>
      <c r="Q1281" s="6" t="s">
        <v>867</v>
      </c>
    </row>
    <row r="1282" spans="1:17" x14ac:dyDescent="0.2">
      <c r="A1282" s="2">
        <v>217</v>
      </c>
      <c r="B1282" s="6" t="s">
        <v>868</v>
      </c>
      <c r="C1282" s="4" t="s">
        <v>5527</v>
      </c>
      <c r="D1282" s="6" t="s">
        <v>869</v>
      </c>
      <c r="E1282" s="6" t="b">
        <v>0</v>
      </c>
      <c r="F1282" s="6" t="b">
        <v>0</v>
      </c>
      <c r="G1282" s="6" t="b">
        <v>0</v>
      </c>
      <c r="H1282" s="6" t="b">
        <v>0</v>
      </c>
      <c r="I1282" s="6" t="b">
        <v>0</v>
      </c>
      <c r="J1282" s="6" t="b">
        <v>0</v>
      </c>
      <c r="K1282" s="6" t="b">
        <v>0</v>
      </c>
      <c r="L1282" s="6" t="b">
        <v>0</v>
      </c>
      <c r="M1282" s="6" t="b">
        <v>0</v>
      </c>
      <c r="N1282" s="6" t="b">
        <v>0</v>
      </c>
      <c r="O1282" s="6" t="b">
        <v>0</v>
      </c>
      <c r="P1282" s="6" t="b">
        <v>0</v>
      </c>
      <c r="Q1282" s="6" t="s">
        <v>870</v>
      </c>
    </row>
    <row r="1283" spans="1:17" x14ac:dyDescent="0.2">
      <c r="A1283" s="2">
        <v>221</v>
      </c>
      <c r="B1283" s="6" t="s">
        <v>879</v>
      </c>
      <c r="C1283" s="4" t="s">
        <v>5527</v>
      </c>
      <c r="D1283" s="6" t="s">
        <v>60</v>
      </c>
      <c r="E1283" s="6" t="b">
        <v>1</v>
      </c>
      <c r="F1283" s="6" t="b">
        <v>0</v>
      </c>
      <c r="G1283" s="6" t="b">
        <v>0</v>
      </c>
      <c r="H1283" s="6" t="b">
        <v>0</v>
      </c>
      <c r="I1283" s="6" t="b">
        <v>0</v>
      </c>
      <c r="J1283" s="6" t="b">
        <v>0</v>
      </c>
      <c r="K1283" s="6" t="b">
        <v>0</v>
      </c>
      <c r="L1283" s="6" t="b">
        <v>0</v>
      </c>
      <c r="M1283" s="6" t="b">
        <v>0</v>
      </c>
      <c r="N1283" s="6" t="b">
        <v>0</v>
      </c>
      <c r="O1283" s="6" t="b">
        <v>0</v>
      </c>
      <c r="P1283" s="6" t="b">
        <v>0</v>
      </c>
      <c r="Q1283" s="6" t="s">
        <v>880</v>
      </c>
    </row>
    <row r="1284" spans="1:17" x14ac:dyDescent="0.2">
      <c r="A1284" s="2">
        <v>224</v>
      </c>
      <c r="B1284" s="6" t="s">
        <v>890</v>
      </c>
      <c r="C1284" s="4" t="s">
        <v>5527</v>
      </c>
      <c r="D1284" s="6" t="s">
        <v>891</v>
      </c>
      <c r="E1284" s="6" t="b">
        <v>1</v>
      </c>
      <c r="F1284" s="6" t="b">
        <v>0</v>
      </c>
      <c r="G1284" s="6" t="b">
        <v>0</v>
      </c>
      <c r="H1284" s="6" t="b">
        <v>0</v>
      </c>
      <c r="I1284" s="6" t="b">
        <v>0</v>
      </c>
      <c r="J1284" s="6" t="b">
        <v>0</v>
      </c>
      <c r="K1284" s="6" t="b">
        <v>0</v>
      </c>
      <c r="L1284" s="6" t="b">
        <v>0</v>
      </c>
      <c r="M1284" s="6" t="b">
        <v>0</v>
      </c>
      <c r="N1284" s="6" t="b">
        <v>0</v>
      </c>
      <c r="O1284" s="6" t="b">
        <v>0</v>
      </c>
      <c r="P1284" s="6" t="b">
        <v>0</v>
      </c>
      <c r="Q1284" s="6" t="s">
        <v>892</v>
      </c>
    </row>
    <row r="1285" spans="1:17" x14ac:dyDescent="0.2">
      <c r="A1285" s="2">
        <v>226</v>
      </c>
      <c r="B1285" s="6" t="s">
        <v>900</v>
      </c>
      <c r="C1285" s="4" t="s">
        <v>5527</v>
      </c>
      <c r="D1285" s="6" t="s">
        <v>901</v>
      </c>
      <c r="E1285" s="6" t="b">
        <v>0</v>
      </c>
      <c r="F1285" s="6" t="b">
        <v>0</v>
      </c>
      <c r="G1285" s="6" t="b">
        <v>0</v>
      </c>
      <c r="H1285" s="6" t="b">
        <v>0</v>
      </c>
      <c r="I1285" s="6" t="b">
        <v>0</v>
      </c>
      <c r="J1285" s="6" t="b">
        <v>0</v>
      </c>
      <c r="K1285" s="6" t="b">
        <v>0</v>
      </c>
      <c r="L1285" s="6" t="b">
        <v>0</v>
      </c>
      <c r="M1285" s="6" t="b">
        <v>0</v>
      </c>
      <c r="N1285" s="6" t="b">
        <v>0</v>
      </c>
      <c r="O1285" s="6" t="b">
        <v>0</v>
      </c>
      <c r="P1285" s="6" t="b">
        <v>0</v>
      </c>
      <c r="Q1285" s="6" t="s">
        <v>902</v>
      </c>
    </row>
    <row r="1286" spans="1:17" x14ac:dyDescent="0.2">
      <c r="A1286" s="2">
        <v>231</v>
      </c>
      <c r="B1286" s="6" t="s">
        <v>913</v>
      </c>
      <c r="C1286" s="4" t="s">
        <v>5527</v>
      </c>
      <c r="D1286" s="6" t="s">
        <v>914</v>
      </c>
      <c r="E1286" s="6" t="b">
        <v>0</v>
      </c>
      <c r="F1286" s="6" t="b">
        <v>0</v>
      </c>
      <c r="G1286" s="6" t="b">
        <v>0</v>
      </c>
      <c r="H1286" s="6" t="b">
        <v>0</v>
      </c>
      <c r="I1286" s="6" t="b">
        <v>0</v>
      </c>
      <c r="J1286" s="6" t="b">
        <v>0</v>
      </c>
      <c r="K1286" s="6" t="b">
        <v>1</v>
      </c>
      <c r="L1286" s="6" t="b">
        <v>1</v>
      </c>
      <c r="M1286" s="6" t="b">
        <v>0</v>
      </c>
      <c r="N1286" s="6" t="b">
        <v>0</v>
      </c>
      <c r="O1286" s="6" t="b">
        <v>0</v>
      </c>
      <c r="P1286" s="6" t="b">
        <v>0</v>
      </c>
      <c r="Q1286" s="6" t="s">
        <v>915</v>
      </c>
    </row>
    <row r="1287" spans="1:17" x14ac:dyDescent="0.2">
      <c r="A1287" s="2">
        <v>240</v>
      </c>
      <c r="B1287" s="6" t="s">
        <v>939</v>
      </c>
      <c r="C1287" s="4" t="s">
        <v>5527</v>
      </c>
      <c r="D1287" s="6" t="s">
        <v>940</v>
      </c>
      <c r="E1287" s="6" t="b">
        <v>0</v>
      </c>
      <c r="F1287" s="6" t="b">
        <v>0</v>
      </c>
      <c r="G1287" s="6" t="b">
        <v>0</v>
      </c>
      <c r="H1287" s="6" t="b">
        <v>0</v>
      </c>
      <c r="I1287" s="6" t="b">
        <v>0</v>
      </c>
      <c r="J1287" s="6" t="b">
        <v>0</v>
      </c>
      <c r="K1287" s="6" t="b">
        <v>1</v>
      </c>
      <c r="L1287" s="6" t="b">
        <v>0</v>
      </c>
      <c r="M1287" s="6" t="b">
        <v>0</v>
      </c>
      <c r="N1287" s="6" t="b">
        <v>0</v>
      </c>
      <c r="O1287" s="6" t="b">
        <v>0</v>
      </c>
      <c r="P1287" s="6" t="b">
        <v>0</v>
      </c>
      <c r="Q1287" s="6" t="s">
        <v>941</v>
      </c>
    </row>
    <row r="1288" spans="1:17" x14ac:dyDescent="0.2">
      <c r="A1288" s="2">
        <v>253</v>
      </c>
      <c r="B1288" s="6" t="s">
        <v>975</v>
      </c>
      <c r="C1288" s="4" t="s">
        <v>5527</v>
      </c>
      <c r="D1288" s="6" t="s">
        <v>976</v>
      </c>
      <c r="E1288" s="6" t="b">
        <v>0</v>
      </c>
      <c r="F1288" s="6" t="b">
        <v>0</v>
      </c>
      <c r="G1288" s="6" t="b">
        <v>0</v>
      </c>
      <c r="H1288" s="6" t="b">
        <v>0</v>
      </c>
      <c r="I1288" s="6" t="b">
        <v>0</v>
      </c>
      <c r="J1288" s="6" t="b">
        <v>0</v>
      </c>
      <c r="K1288" s="6" t="b">
        <v>0</v>
      </c>
      <c r="L1288" s="6" t="b">
        <v>0</v>
      </c>
      <c r="M1288" s="6" t="b">
        <v>0</v>
      </c>
      <c r="N1288" s="6" t="b">
        <v>0</v>
      </c>
      <c r="O1288" s="6" t="b">
        <v>0</v>
      </c>
      <c r="P1288" s="6" t="b">
        <v>0</v>
      </c>
      <c r="Q1288" s="6" t="s">
        <v>977</v>
      </c>
    </row>
    <row r="1289" spans="1:17" x14ac:dyDescent="0.2">
      <c r="A1289" s="2">
        <v>256</v>
      </c>
      <c r="B1289" s="6" t="s">
        <v>982</v>
      </c>
      <c r="C1289" s="4" t="s">
        <v>5527</v>
      </c>
      <c r="D1289" s="6" t="s">
        <v>983</v>
      </c>
      <c r="E1289" s="6" t="b">
        <v>0</v>
      </c>
      <c r="F1289" s="6" t="b">
        <v>0</v>
      </c>
      <c r="G1289" s="6" t="b">
        <v>0</v>
      </c>
      <c r="H1289" s="6" t="b">
        <v>0</v>
      </c>
      <c r="I1289" s="6" t="b">
        <v>0</v>
      </c>
      <c r="J1289" s="6" t="b">
        <v>0</v>
      </c>
      <c r="K1289" s="6" t="b">
        <v>0</v>
      </c>
      <c r="L1289" s="6" t="b">
        <v>0</v>
      </c>
      <c r="M1289" s="6" t="b">
        <v>0</v>
      </c>
      <c r="N1289" s="6" t="b">
        <v>0</v>
      </c>
      <c r="O1289" s="6" t="b">
        <v>0</v>
      </c>
      <c r="P1289" s="6" t="b">
        <v>0</v>
      </c>
      <c r="Q1289" s="6" t="s">
        <v>984</v>
      </c>
    </row>
    <row r="1290" spans="1:17" x14ac:dyDescent="0.2">
      <c r="A1290" s="2">
        <v>259</v>
      </c>
      <c r="B1290" s="6" t="s">
        <v>994</v>
      </c>
      <c r="C1290" s="4" t="s">
        <v>5527</v>
      </c>
      <c r="D1290" s="6" t="s">
        <v>995</v>
      </c>
      <c r="E1290" s="6" t="b">
        <v>0</v>
      </c>
      <c r="F1290" s="6" t="b">
        <v>0</v>
      </c>
      <c r="G1290" s="6" t="b">
        <v>1</v>
      </c>
      <c r="H1290" s="6" t="b">
        <v>1</v>
      </c>
      <c r="I1290" s="6" t="b">
        <v>0</v>
      </c>
      <c r="J1290" s="6" t="b">
        <v>0</v>
      </c>
      <c r="K1290" s="6" t="b">
        <v>0</v>
      </c>
      <c r="L1290" s="6" t="b">
        <v>1</v>
      </c>
      <c r="M1290" s="6" t="b">
        <v>1</v>
      </c>
      <c r="N1290" s="6" t="b">
        <v>0</v>
      </c>
      <c r="O1290" s="6" t="b">
        <v>1</v>
      </c>
      <c r="P1290" s="6" t="b">
        <v>1</v>
      </c>
      <c r="Q1290" s="6" t="s">
        <v>996</v>
      </c>
    </row>
    <row r="1291" spans="1:17" x14ac:dyDescent="0.2">
      <c r="A1291" s="2">
        <v>262</v>
      </c>
      <c r="B1291" s="6" t="s">
        <v>1000</v>
      </c>
      <c r="C1291" s="4" t="s">
        <v>5527</v>
      </c>
      <c r="D1291" s="6" t="s">
        <v>1001</v>
      </c>
      <c r="E1291" s="6" t="b">
        <v>0</v>
      </c>
      <c r="F1291" s="6" t="b">
        <v>0</v>
      </c>
      <c r="G1291" s="6" t="b">
        <v>0</v>
      </c>
      <c r="H1291" s="6" t="b">
        <v>0</v>
      </c>
      <c r="I1291" s="6" t="b">
        <v>0</v>
      </c>
      <c r="J1291" s="6" t="b">
        <v>0</v>
      </c>
      <c r="K1291" s="6" t="b">
        <v>0</v>
      </c>
      <c r="L1291" s="6" t="b">
        <v>0</v>
      </c>
      <c r="M1291" s="6" t="b">
        <v>0</v>
      </c>
      <c r="N1291" s="6" t="b">
        <v>0</v>
      </c>
      <c r="O1291" s="6" t="b">
        <v>0</v>
      </c>
      <c r="P1291" s="6" t="b">
        <v>0</v>
      </c>
      <c r="Q1291" s="6" t="s">
        <v>1002</v>
      </c>
    </row>
    <row r="1292" spans="1:17" x14ac:dyDescent="0.2">
      <c r="A1292" s="2">
        <v>263</v>
      </c>
      <c r="B1292" s="6" t="s">
        <v>1003</v>
      </c>
      <c r="C1292" s="4" t="s">
        <v>5527</v>
      </c>
      <c r="D1292" s="6" t="s">
        <v>1004</v>
      </c>
      <c r="E1292" s="6" t="b">
        <v>0</v>
      </c>
      <c r="F1292" s="6" t="b">
        <v>0</v>
      </c>
      <c r="G1292" s="6" t="b">
        <v>0</v>
      </c>
      <c r="H1292" s="6" t="b">
        <v>0</v>
      </c>
      <c r="I1292" s="6" t="b">
        <v>0</v>
      </c>
      <c r="J1292" s="6" t="b">
        <v>0</v>
      </c>
      <c r="K1292" s="6" t="b">
        <v>0</v>
      </c>
      <c r="L1292" s="6" t="b">
        <v>1</v>
      </c>
      <c r="M1292" s="6" t="b">
        <v>0</v>
      </c>
      <c r="N1292" s="6" t="b">
        <v>0</v>
      </c>
      <c r="O1292" s="6" t="b">
        <v>0</v>
      </c>
      <c r="P1292" s="6" t="b">
        <v>0</v>
      </c>
      <c r="Q1292" s="6" t="s">
        <v>1005</v>
      </c>
    </row>
    <row r="1293" spans="1:17" x14ac:dyDescent="0.2">
      <c r="A1293" s="2">
        <v>264</v>
      </c>
      <c r="B1293" s="6" t="s">
        <v>1008</v>
      </c>
      <c r="C1293" s="4" t="s">
        <v>5527</v>
      </c>
      <c r="D1293" s="6" t="s">
        <v>1009</v>
      </c>
      <c r="E1293" s="6" t="b">
        <v>0</v>
      </c>
      <c r="F1293" s="6" t="b">
        <v>0</v>
      </c>
      <c r="G1293" s="6" t="b">
        <v>0</v>
      </c>
      <c r="H1293" s="6" t="b">
        <v>0</v>
      </c>
      <c r="I1293" s="6" t="b">
        <v>0</v>
      </c>
      <c r="J1293" s="6" t="b">
        <v>0</v>
      </c>
      <c r="K1293" s="6" t="b">
        <v>0</v>
      </c>
      <c r="L1293" s="6" t="b">
        <v>0</v>
      </c>
      <c r="M1293" s="6" t="b">
        <v>0</v>
      </c>
      <c r="N1293" s="6" t="b">
        <v>0</v>
      </c>
      <c r="O1293" s="6" t="b">
        <v>0</v>
      </c>
      <c r="P1293" s="6" t="b">
        <v>0</v>
      </c>
      <c r="Q1293" s="6" t="s">
        <v>1010</v>
      </c>
    </row>
    <row r="1294" spans="1:17" x14ac:dyDescent="0.2">
      <c r="A1294" s="2">
        <v>275</v>
      </c>
      <c r="B1294" s="6" t="s">
        <v>1048</v>
      </c>
      <c r="C1294" s="4" t="s">
        <v>5527</v>
      </c>
      <c r="D1294" s="6" t="s">
        <v>1049</v>
      </c>
      <c r="E1294" s="6" t="b">
        <v>0</v>
      </c>
      <c r="F1294" s="6" t="b">
        <v>0</v>
      </c>
      <c r="G1294" s="6" t="b">
        <v>0</v>
      </c>
      <c r="H1294" s="6" t="b">
        <v>0</v>
      </c>
      <c r="I1294" s="6" t="b">
        <v>0</v>
      </c>
      <c r="J1294" s="6" t="b">
        <v>0</v>
      </c>
      <c r="K1294" s="6" t="b">
        <v>1</v>
      </c>
      <c r="L1294" s="6" t="b">
        <v>1</v>
      </c>
      <c r="M1294" s="6" t="b">
        <v>0</v>
      </c>
      <c r="N1294" s="6" t="b">
        <v>0</v>
      </c>
      <c r="O1294" s="6" t="b">
        <v>0</v>
      </c>
      <c r="P1294" s="6" t="b">
        <v>0</v>
      </c>
      <c r="Q1294" s="6" t="s">
        <v>1050</v>
      </c>
    </row>
    <row r="1295" spans="1:17" x14ac:dyDescent="0.2">
      <c r="A1295" s="2">
        <v>278</v>
      </c>
      <c r="B1295" s="6" t="s">
        <v>1058</v>
      </c>
      <c r="C1295" s="4" t="s">
        <v>5527</v>
      </c>
      <c r="D1295" s="6" t="s">
        <v>1059</v>
      </c>
      <c r="E1295" s="6" t="b">
        <v>0</v>
      </c>
      <c r="F1295" s="6" t="b">
        <v>0</v>
      </c>
      <c r="G1295" s="6" t="b">
        <v>0</v>
      </c>
      <c r="H1295" s="6" t="b">
        <v>0</v>
      </c>
      <c r="I1295" s="6" t="b">
        <v>0</v>
      </c>
      <c r="J1295" s="6" t="b">
        <v>0</v>
      </c>
      <c r="K1295" s="6" t="b">
        <v>0</v>
      </c>
      <c r="L1295" s="6" t="b">
        <v>0</v>
      </c>
      <c r="M1295" s="6" t="b">
        <v>0</v>
      </c>
      <c r="N1295" s="6" t="b">
        <v>0</v>
      </c>
      <c r="O1295" s="6" t="b">
        <v>0</v>
      </c>
      <c r="P1295" s="6" t="b">
        <v>0</v>
      </c>
      <c r="Q1295" s="6" t="s">
        <v>1060</v>
      </c>
    </row>
    <row r="1296" spans="1:17" x14ac:dyDescent="0.2">
      <c r="A1296" s="2">
        <v>280</v>
      </c>
      <c r="B1296" s="6" t="s">
        <v>1064</v>
      </c>
      <c r="C1296" s="4" t="s">
        <v>5527</v>
      </c>
      <c r="D1296" s="6" t="s">
        <v>1065</v>
      </c>
      <c r="E1296" s="6" t="b">
        <v>0</v>
      </c>
      <c r="F1296" s="6" t="b">
        <v>0</v>
      </c>
      <c r="G1296" s="6" t="b">
        <v>0</v>
      </c>
      <c r="H1296" s="6" t="b">
        <v>1</v>
      </c>
      <c r="I1296" s="6" t="b">
        <v>0</v>
      </c>
      <c r="J1296" s="6" t="b">
        <v>0</v>
      </c>
      <c r="K1296" s="6" t="b">
        <v>0</v>
      </c>
      <c r="L1296" s="6" t="b">
        <v>1</v>
      </c>
      <c r="M1296" s="6" t="b">
        <v>0</v>
      </c>
      <c r="N1296" s="6" t="b">
        <v>0</v>
      </c>
      <c r="O1296" s="6" t="b">
        <v>0</v>
      </c>
      <c r="P1296" s="6" t="b">
        <v>0</v>
      </c>
      <c r="Q1296" s="6" t="s">
        <v>1066</v>
      </c>
    </row>
    <row r="1297" spans="1:17" x14ac:dyDescent="0.2">
      <c r="A1297" s="2">
        <v>303</v>
      </c>
      <c r="B1297" s="6" t="s">
        <v>1144</v>
      </c>
      <c r="C1297" s="4" t="s">
        <v>5527</v>
      </c>
      <c r="D1297" s="6" t="s">
        <v>60</v>
      </c>
      <c r="E1297" s="6" t="b">
        <v>1</v>
      </c>
      <c r="F1297" s="6" t="b">
        <v>0</v>
      </c>
      <c r="G1297" s="6" t="b">
        <v>0</v>
      </c>
      <c r="H1297" s="6" t="b">
        <v>1</v>
      </c>
      <c r="I1297" s="6" t="b">
        <v>0</v>
      </c>
      <c r="J1297" s="6" t="b">
        <v>1</v>
      </c>
      <c r="K1297" s="6" t="b">
        <v>0</v>
      </c>
      <c r="L1297" s="6" t="b">
        <v>0</v>
      </c>
      <c r="M1297" s="6" t="b">
        <v>0</v>
      </c>
      <c r="N1297" s="6" t="b">
        <v>0</v>
      </c>
      <c r="O1297" s="6" t="b">
        <v>0</v>
      </c>
      <c r="P1297" s="6" t="b">
        <v>0</v>
      </c>
      <c r="Q1297" s="6" t="s">
        <v>1145</v>
      </c>
    </row>
    <row r="1298" spans="1:17" x14ac:dyDescent="0.2">
      <c r="A1298" s="2">
        <v>322</v>
      </c>
      <c r="B1298" s="6" t="s">
        <v>1202</v>
      </c>
      <c r="C1298" s="4" t="s">
        <v>5527</v>
      </c>
      <c r="D1298" s="6" t="s">
        <v>1203</v>
      </c>
      <c r="E1298" s="6" t="b">
        <v>0</v>
      </c>
      <c r="F1298" s="6" t="b">
        <v>0</v>
      </c>
      <c r="G1298" s="6" t="b">
        <v>0</v>
      </c>
      <c r="H1298" s="6" t="b">
        <v>0</v>
      </c>
      <c r="I1298" s="6" t="b">
        <v>0</v>
      </c>
      <c r="J1298" s="6" t="b">
        <v>0</v>
      </c>
      <c r="K1298" s="6" t="b">
        <v>0</v>
      </c>
      <c r="L1298" s="6" t="b">
        <v>0</v>
      </c>
      <c r="M1298" s="6" t="b">
        <v>0</v>
      </c>
      <c r="N1298" s="6" t="b">
        <v>0</v>
      </c>
      <c r="O1298" s="6" t="b">
        <v>0</v>
      </c>
      <c r="P1298" s="6" t="b">
        <v>0</v>
      </c>
      <c r="Q1298" s="6" t="s">
        <v>1204</v>
      </c>
    </row>
    <row r="1299" spans="1:17" x14ac:dyDescent="0.2">
      <c r="A1299" s="2">
        <v>324</v>
      </c>
      <c r="B1299" s="6" t="s">
        <v>1210</v>
      </c>
      <c r="C1299" s="4" t="s">
        <v>5527</v>
      </c>
      <c r="D1299" s="6" t="s">
        <v>1211</v>
      </c>
      <c r="E1299" s="6" t="b">
        <v>0</v>
      </c>
      <c r="F1299" s="6" t="b">
        <v>0</v>
      </c>
      <c r="G1299" s="6" t="b">
        <v>0</v>
      </c>
      <c r="H1299" s="6" t="b">
        <v>0</v>
      </c>
      <c r="I1299" s="6" t="b">
        <v>0</v>
      </c>
      <c r="J1299" s="6" t="b">
        <v>0</v>
      </c>
      <c r="K1299" s="6" t="b">
        <v>0</v>
      </c>
      <c r="L1299" s="6" t="b">
        <v>0</v>
      </c>
      <c r="M1299" s="6" t="b">
        <v>0</v>
      </c>
      <c r="N1299" s="6" t="b">
        <v>0</v>
      </c>
      <c r="O1299" s="6" t="b">
        <v>0</v>
      </c>
      <c r="P1299" s="6" t="b">
        <v>0</v>
      </c>
      <c r="Q1299" s="6" t="s">
        <v>1212</v>
      </c>
    </row>
    <row r="1300" spans="1:17" x14ac:dyDescent="0.2">
      <c r="A1300" s="2">
        <v>327</v>
      </c>
      <c r="B1300" s="6" t="s">
        <v>1220</v>
      </c>
      <c r="C1300" s="4" t="s">
        <v>5527</v>
      </c>
      <c r="D1300" s="6" t="s">
        <v>1221</v>
      </c>
      <c r="E1300" s="6" t="b">
        <v>0</v>
      </c>
      <c r="F1300" s="6" t="b">
        <v>0</v>
      </c>
      <c r="G1300" s="6" t="b">
        <v>0</v>
      </c>
      <c r="H1300" s="6" t="b">
        <v>0</v>
      </c>
      <c r="I1300" s="6" t="b">
        <v>0</v>
      </c>
      <c r="J1300" s="6" t="b">
        <v>0</v>
      </c>
      <c r="K1300" s="6" t="b">
        <v>1</v>
      </c>
      <c r="L1300" s="6" t="b">
        <v>1</v>
      </c>
      <c r="M1300" s="6" t="b">
        <v>0</v>
      </c>
      <c r="N1300" s="6" t="b">
        <v>0</v>
      </c>
      <c r="O1300" s="6" t="b">
        <v>0</v>
      </c>
      <c r="P1300" s="6" t="b">
        <v>0</v>
      </c>
      <c r="Q1300" s="6" t="s">
        <v>1222</v>
      </c>
    </row>
    <row r="1301" spans="1:17" x14ac:dyDescent="0.2">
      <c r="A1301" s="2">
        <v>331</v>
      </c>
      <c r="B1301" s="6" t="s">
        <v>1233</v>
      </c>
      <c r="C1301" s="4" t="s">
        <v>5527</v>
      </c>
      <c r="D1301" s="6" t="s">
        <v>1234</v>
      </c>
      <c r="E1301" s="6" t="b">
        <v>0</v>
      </c>
      <c r="F1301" s="6" t="b">
        <v>0</v>
      </c>
      <c r="G1301" s="6" t="b">
        <v>0</v>
      </c>
      <c r="H1301" s="6" t="b">
        <v>0</v>
      </c>
      <c r="I1301" s="6" t="b">
        <v>1</v>
      </c>
      <c r="J1301" s="6" t="b">
        <v>1</v>
      </c>
      <c r="K1301" s="6" t="b">
        <v>0</v>
      </c>
      <c r="L1301" s="6" t="b">
        <v>0</v>
      </c>
      <c r="M1301" s="6" t="b">
        <v>0</v>
      </c>
      <c r="N1301" s="6" t="b">
        <v>0</v>
      </c>
      <c r="O1301" s="6" t="b">
        <v>0</v>
      </c>
      <c r="P1301" s="6" t="b">
        <v>0</v>
      </c>
      <c r="Q1301" s="6" t="s">
        <v>1235</v>
      </c>
    </row>
    <row r="1302" spans="1:17" x14ac:dyDescent="0.2">
      <c r="A1302" s="2">
        <v>336</v>
      </c>
      <c r="B1302" s="6" t="s">
        <v>1247</v>
      </c>
      <c r="C1302" s="4" t="s">
        <v>5527</v>
      </c>
      <c r="D1302" s="6" t="s">
        <v>1248</v>
      </c>
      <c r="E1302" s="6" t="b">
        <v>0</v>
      </c>
      <c r="F1302" s="6" t="b">
        <v>1</v>
      </c>
      <c r="G1302" s="6" t="b">
        <v>0</v>
      </c>
      <c r="H1302" s="6" t="b">
        <v>1</v>
      </c>
      <c r="I1302" s="6" t="b">
        <v>0</v>
      </c>
      <c r="J1302" s="6" t="b">
        <v>0</v>
      </c>
      <c r="K1302" s="6" t="b">
        <v>0</v>
      </c>
      <c r="L1302" s="6" t="b">
        <v>0</v>
      </c>
      <c r="M1302" s="6" t="b">
        <v>0</v>
      </c>
      <c r="N1302" s="6" t="b">
        <v>0</v>
      </c>
      <c r="O1302" s="6" t="b">
        <v>0</v>
      </c>
      <c r="P1302" s="6" t="b">
        <v>0</v>
      </c>
      <c r="Q1302" s="6" t="s">
        <v>1249</v>
      </c>
    </row>
    <row r="1303" spans="1:17" x14ac:dyDescent="0.2">
      <c r="A1303" s="2">
        <v>346</v>
      </c>
      <c r="B1303" s="6" t="s">
        <v>1281</v>
      </c>
      <c r="C1303" s="4" t="s">
        <v>5527</v>
      </c>
      <c r="D1303" s="6" t="s">
        <v>1282</v>
      </c>
      <c r="E1303" s="6" t="b">
        <v>0</v>
      </c>
      <c r="F1303" s="6" t="b">
        <v>0</v>
      </c>
      <c r="G1303" s="6" t="b">
        <v>0</v>
      </c>
      <c r="H1303" s="6" t="b">
        <v>0</v>
      </c>
      <c r="I1303" s="6" t="b">
        <v>0</v>
      </c>
      <c r="J1303" s="6" t="b">
        <v>0</v>
      </c>
      <c r="K1303" s="6" t="b">
        <v>0</v>
      </c>
      <c r="L1303" s="6" t="b">
        <v>0</v>
      </c>
      <c r="M1303" s="6" t="b">
        <v>0</v>
      </c>
      <c r="N1303" s="6" t="b">
        <v>0</v>
      </c>
      <c r="O1303" s="6" t="b">
        <v>0</v>
      </c>
      <c r="P1303" s="6" t="b">
        <v>0</v>
      </c>
      <c r="Q1303" s="6" t="s">
        <v>1283</v>
      </c>
    </row>
    <row r="1304" spans="1:17" x14ac:dyDescent="0.2">
      <c r="A1304" s="2">
        <v>347</v>
      </c>
      <c r="B1304" s="6" t="s">
        <v>1284</v>
      </c>
      <c r="C1304" s="4" t="s">
        <v>5527</v>
      </c>
      <c r="D1304" s="6" t="s">
        <v>1285</v>
      </c>
      <c r="E1304" s="6" t="b">
        <v>0</v>
      </c>
      <c r="F1304" s="6" t="b">
        <v>0</v>
      </c>
      <c r="G1304" s="6" t="b">
        <v>0</v>
      </c>
      <c r="H1304" s="6" t="b">
        <v>1</v>
      </c>
      <c r="I1304" s="6" t="b">
        <v>0</v>
      </c>
      <c r="J1304" s="6" t="b">
        <v>0</v>
      </c>
      <c r="K1304" s="6" t="b">
        <v>0</v>
      </c>
      <c r="L1304" s="6" t="b">
        <v>1</v>
      </c>
      <c r="M1304" s="6" t="b">
        <v>0</v>
      </c>
      <c r="N1304" s="6" t="b">
        <v>0</v>
      </c>
      <c r="O1304" s="6" t="b">
        <v>0</v>
      </c>
      <c r="P1304" s="6" t="b">
        <v>0</v>
      </c>
      <c r="Q1304" s="6" t="s">
        <v>1286</v>
      </c>
    </row>
    <row r="1305" spans="1:17" x14ac:dyDescent="0.2">
      <c r="A1305" s="2">
        <v>350</v>
      </c>
      <c r="B1305" s="6" t="s">
        <v>1296</v>
      </c>
      <c r="C1305" s="4" t="s">
        <v>5527</v>
      </c>
      <c r="D1305" s="6" t="s">
        <v>1297</v>
      </c>
      <c r="E1305" s="6" t="b">
        <v>0</v>
      </c>
      <c r="F1305" s="6" t="b">
        <v>0</v>
      </c>
      <c r="G1305" s="6" t="b">
        <v>0</v>
      </c>
      <c r="H1305" s="6" t="b">
        <v>0</v>
      </c>
      <c r="I1305" s="6" t="b">
        <v>0</v>
      </c>
      <c r="J1305" s="6" t="b">
        <v>1</v>
      </c>
      <c r="K1305" s="6" t="b">
        <v>1</v>
      </c>
      <c r="L1305" s="6" t="b">
        <v>1</v>
      </c>
      <c r="M1305" s="6" t="b">
        <v>1</v>
      </c>
      <c r="N1305" s="6" t="b">
        <v>0</v>
      </c>
      <c r="O1305" s="6" t="b">
        <v>1</v>
      </c>
      <c r="P1305" s="6" t="b">
        <v>0</v>
      </c>
      <c r="Q1305" s="6" t="s">
        <v>1298</v>
      </c>
    </row>
    <row r="1306" spans="1:17" x14ac:dyDescent="0.2">
      <c r="A1306" s="2">
        <v>360</v>
      </c>
      <c r="B1306" s="6" t="s">
        <v>1330</v>
      </c>
      <c r="C1306" s="4" t="s">
        <v>5527</v>
      </c>
      <c r="D1306" s="6" t="s">
        <v>1331</v>
      </c>
      <c r="E1306" s="6" t="b">
        <v>0</v>
      </c>
      <c r="F1306" s="6" t="b">
        <v>0</v>
      </c>
      <c r="G1306" s="6" t="b">
        <v>1</v>
      </c>
      <c r="H1306" s="6" t="b">
        <v>0</v>
      </c>
      <c r="I1306" s="6" t="b">
        <v>0</v>
      </c>
      <c r="J1306" s="6" t="b">
        <v>0</v>
      </c>
      <c r="K1306" s="6" t="b">
        <v>0</v>
      </c>
      <c r="L1306" s="6" t="b">
        <v>0</v>
      </c>
      <c r="M1306" s="6" t="b">
        <v>0</v>
      </c>
      <c r="N1306" s="6" t="b">
        <v>0</v>
      </c>
      <c r="O1306" s="6" t="b">
        <v>0</v>
      </c>
      <c r="P1306" s="6" t="b">
        <v>0</v>
      </c>
      <c r="Q1306" s="6" t="s">
        <v>1332</v>
      </c>
    </row>
    <row r="1307" spans="1:17" x14ac:dyDescent="0.2">
      <c r="A1307" s="2">
        <v>375</v>
      </c>
      <c r="B1307" s="6" t="s">
        <v>1384</v>
      </c>
      <c r="C1307" s="4" t="s">
        <v>5527</v>
      </c>
      <c r="D1307" s="6" t="s">
        <v>1385</v>
      </c>
      <c r="E1307" s="6" t="b">
        <v>0</v>
      </c>
      <c r="F1307" s="6" t="b">
        <v>0</v>
      </c>
      <c r="G1307" s="6" t="b">
        <v>0</v>
      </c>
      <c r="H1307" s="6" t="b">
        <v>0</v>
      </c>
      <c r="I1307" s="6" t="b">
        <v>0</v>
      </c>
      <c r="J1307" s="6" t="b">
        <v>0</v>
      </c>
      <c r="K1307" s="6" t="b">
        <v>1</v>
      </c>
      <c r="L1307" s="6" t="b">
        <v>1</v>
      </c>
      <c r="M1307" s="6" t="b">
        <v>0</v>
      </c>
      <c r="N1307" s="6" t="b">
        <v>1</v>
      </c>
      <c r="O1307" s="6" t="b">
        <v>0</v>
      </c>
      <c r="P1307" s="6" t="b">
        <v>0</v>
      </c>
      <c r="Q1307" s="6" t="s">
        <v>1386</v>
      </c>
    </row>
    <row r="1308" spans="1:17" x14ac:dyDescent="0.2">
      <c r="A1308" s="2">
        <v>383</v>
      </c>
      <c r="B1308" s="6" t="s">
        <v>1412</v>
      </c>
      <c r="C1308" s="4" t="s">
        <v>5527</v>
      </c>
      <c r="D1308" s="6" t="s">
        <v>1413</v>
      </c>
      <c r="E1308" s="6" t="b">
        <v>0</v>
      </c>
      <c r="F1308" s="6" t="b">
        <v>0</v>
      </c>
      <c r="G1308" s="6" t="b">
        <v>0</v>
      </c>
      <c r="H1308" s="6" t="b">
        <v>0</v>
      </c>
      <c r="I1308" s="6" t="b">
        <v>0</v>
      </c>
      <c r="J1308" s="6" t="b">
        <v>0</v>
      </c>
      <c r="K1308" s="6" t="b">
        <v>0</v>
      </c>
      <c r="L1308" s="6" t="b">
        <v>0</v>
      </c>
      <c r="M1308" s="6" t="b">
        <v>0</v>
      </c>
      <c r="N1308" s="6" t="b">
        <v>0</v>
      </c>
      <c r="O1308" s="6" t="b">
        <v>0</v>
      </c>
      <c r="P1308" s="6" t="b">
        <v>0</v>
      </c>
      <c r="Q1308" s="6" t="s">
        <v>1414</v>
      </c>
    </row>
    <row r="1309" spans="1:17" x14ac:dyDescent="0.2">
      <c r="A1309" s="2">
        <v>385</v>
      </c>
      <c r="B1309" s="6" t="s">
        <v>1418</v>
      </c>
      <c r="C1309" s="4" t="s">
        <v>5527</v>
      </c>
      <c r="D1309" s="6" t="s">
        <v>1419</v>
      </c>
      <c r="E1309" s="6" t="b">
        <v>0</v>
      </c>
      <c r="F1309" s="6" t="b">
        <v>0</v>
      </c>
      <c r="G1309" s="6" t="b">
        <v>0</v>
      </c>
      <c r="H1309" s="6" t="b">
        <v>0</v>
      </c>
      <c r="I1309" s="6" t="b">
        <v>0</v>
      </c>
      <c r="J1309" s="6" t="b">
        <v>0</v>
      </c>
      <c r="K1309" s="6" t="b">
        <v>0</v>
      </c>
      <c r="L1309" s="6" t="b">
        <v>0</v>
      </c>
      <c r="M1309" s="6" t="b">
        <v>0</v>
      </c>
      <c r="N1309" s="6" t="b">
        <v>0</v>
      </c>
      <c r="O1309" s="6" t="b">
        <v>0</v>
      </c>
      <c r="P1309" s="6" t="b">
        <v>0</v>
      </c>
      <c r="Q1309" s="6" t="s">
        <v>1420</v>
      </c>
    </row>
    <row r="1310" spans="1:17" x14ac:dyDescent="0.2">
      <c r="A1310" s="2">
        <v>389</v>
      </c>
      <c r="B1310" s="6" t="s">
        <v>1429</v>
      </c>
      <c r="C1310" s="4" t="s">
        <v>5527</v>
      </c>
      <c r="D1310" s="6" t="s">
        <v>1430</v>
      </c>
      <c r="E1310" s="6" t="b">
        <v>0</v>
      </c>
      <c r="F1310" s="6" t="b">
        <v>0</v>
      </c>
      <c r="G1310" s="6" t="b">
        <v>0</v>
      </c>
      <c r="H1310" s="6" t="b">
        <v>0</v>
      </c>
      <c r="I1310" s="6" t="b">
        <v>0</v>
      </c>
      <c r="J1310" s="6" t="b">
        <v>0</v>
      </c>
      <c r="K1310" s="6" t="b">
        <v>0</v>
      </c>
      <c r="L1310" s="6" t="b">
        <v>0</v>
      </c>
      <c r="M1310" s="6" t="b">
        <v>0</v>
      </c>
      <c r="N1310" s="6" t="b">
        <v>0</v>
      </c>
      <c r="O1310" s="6" t="b">
        <v>0</v>
      </c>
      <c r="P1310" s="6" t="b">
        <v>0</v>
      </c>
      <c r="Q1310" s="6" t="s">
        <v>1431</v>
      </c>
    </row>
    <row r="1311" spans="1:17" x14ac:dyDescent="0.2">
      <c r="A1311" s="2">
        <v>428</v>
      </c>
      <c r="B1311" s="6" t="s">
        <v>1541</v>
      </c>
      <c r="C1311" s="4" t="s">
        <v>5527</v>
      </c>
      <c r="D1311" s="6" t="s">
        <v>1542</v>
      </c>
      <c r="E1311" s="6" t="b">
        <v>0</v>
      </c>
      <c r="F1311" s="6" t="b">
        <v>1</v>
      </c>
      <c r="G1311" s="6" t="b">
        <v>0</v>
      </c>
      <c r="H1311" s="6" t="b">
        <v>0</v>
      </c>
      <c r="I1311" s="6" t="b">
        <v>1</v>
      </c>
      <c r="J1311" s="6" t="b">
        <v>1</v>
      </c>
      <c r="K1311" s="6" t="b">
        <v>1</v>
      </c>
      <c r="L1311" s="6" t="b">
        <v>1</v>
      </c>
      <c r="M1311" s="6" t="b">
        <v>0</v>
      </c>
      <c r="N1311" s="6" t="b">
        <v>0</v>
      </c>
      <c r="O1311" s="6" t="b">
        <v>1</v>
      </c>
      <c r="P1311" s="6" t="b">
        <v>0</v>
      </c>
      <c r="Q1311" s="6" t="s">
        <v>1543</v>
      </c>
    </row>
    <row r="1312" spans="1:17" x14ac:dyDescent="0.2">
      <c r="A1312" s="2">
        <v>430</v>
      </c>
      <c r="B1312" s="6" t="s">
        <v>1549</v>
      </c>
      <c r="C1312" s="4" t="s">
        <v>5527</v>
      </c>
      <c r="D1312" s="6" t="s">
        <v>1550</v>
      </c>
      <c r="E1312" s="6" t="b">
        <v>0</v>
      </c>
      <c r="F1312" s="6" t="b">
        <v>0</v>
      </c>
      <c r="G1312" s="6" t="b">
        <v>0</v>
      </c>
      <c r="H1312" s="6" t="b">
        <v>1</v>
      </c>
      <c r="I1312" s="6" t="b">
        <v>0</v>
      </c>
      <c r="J1312" s="6" t="b">
        <v>0</v>
      </c>
      <c r="K1312" s="6" t="b">
        <v>0</v>
      </c>
      <c r="L1312" s="6" t="b">
        <v>1</v>
      </c>
      <c r="M1312" s="6" t="b">
        <v>0</v>
      </c>
      <c r="N1312" s="6" t="b">
        <v>0</v>
      </c>
      <c r="O1312" s="6" t="b">
        <v>0</v>
      </c>
      <c r="P1312" s="6" t="b">
        <v>0</v>
      </c>
      <c r="Q1312" s="6" t="s">
        <v>1551</v>
      </c>
    </row>
    <row r="1313" spans="1:17" x14ac:dyDescent="0.2">
      <c r="A1313" s="2">
        <v>447</v>
      </c>
      <c r="B1313" s="6" t="s">
        <v>1592</v>
      </c>
      <c r="C1313" s="4" t="s">
        <v>5527</v>
      </c>
      <c r="D1313" s="6" t="s">
        <v>1593</v>
      </c>
      <c r="E1313" s="6" t="b">
        <v>0</v>
      </c>
      <c r="F1313" s="6" t="b">
        <v>0</v>
      </c>
      <c r="G1313" s="6" t="b">
        <v>0</v>
      </c>
      <c r="H1313" s="6" t="b">
        <v>0</v>
      </c>
      <c r="I1313" s="6" t="b">
        <v>0</v>
      </c>
      <c r="J1313" s="6" t="b">
        <v>0</v>
      </c>
      <c r="K1313" s="6" t="b">
        <v>0</v>
      </c>
      <c r="L1313" s="6" t="b">
        <v>1</v>
      </c>
      <c r="M1313" s="6" t="b">
        <v>0</v>
      </c>
      <c r="N1313" s="6" t="b">
        <v>0</v>
      </c>
      <c r="O1313" s="6" t="b">
        <v>0</v>
      </c>
      <c r="P1313" s="6" t="b">
        <v>0</v>
      </c>
      <c r="Q1313" s="6" t="s">
        <v>1594</v>
      </c>
    </row>
    <row r="1314" spans="1:17" x14ac:dyDescent="0.2">
      <c r="A1314" s="2">
        <v>448</v>
      </c>
      <c r="B1314" s="6" t="s">
        <v>1595</v>
      </c>
      <c r="C1314" s="4" t="s">
        <v>5527</v>
      </c>
      <c r="D1314" s="6" t="s">
        <v>1596</v>
      </c>
      <c r="E1314" s="6" t="b">
        <v>0</v>
      </c>
      <c r="F1314" s="6" t="b">
        <v>1</v>
      </c>
      <c r="G1314" s="6" t="b">
        <v>0</v>
      </c>
      <c r="H1314" s="6" t="b">
        <v>0</v>
      </c>
      <c r="I1314" s="6" t="b">
        <v>0</v>
      </c>
      <c r="J1314" s="6" t="b">
        <v>0</v>
      </c>
      <c r="K1314" s="6" t="b">
        <v>0</v>
      </c>
      <c r="L1314" s="6" t="b">
        <v>0</v>
      </c>
      <c r="M1314" s="6" t="b">
        <v>0</v>
      </c>
      <c r="N1314" s="6" t="b">
        <v>0</v>
      </c>
      <c r="O1314" s="6" t="b">
        <v>0</v>
      </c>
      <c r="P1314" s="6" t="b">
        <v>0</v>
      </c>
      <c r="Q1314" s="6" t="s">
        <v>1597</v>
      </c>
    </row>
    <row r="1315" spans="1:17" x14ac:dyDescent="0.2">
      <c r="A1315" s="2">
        <v>450</v>
      </c>
      <c r="B1315" s="6" t="s">
        <v>1604</v>
      </c>
      <c r="C1315" s="4" t="s">
        <v>5527</v>
      </c>
      <c r="D1315" s="6" t="s">
        <v>1605</v>
      </c>
      <c r="E1315" s="6" t="b">
        <v>0</v>
      </c>
      <c r="F1315" s="6" t="b">
        <v>0</v>
      </c>
      <c r="G1315" s="6" t="b">
        <v>0</v>
      </c>
      <c r="H1315" s="6" t="b">
        <v>0</v>
      </c>
      <c r="I1315" s="6" t="b">
        <v>0</v>
      </c>
      <c r="J1315" s="6" t="b">
        <v>0</v>
      </c>
      <c r="K1315" s="6" t="b">
        <v>0</v>
      </c>
      <c r="L1315" s="6" t="b">
        <v>0</v>
      </c>
      <c r="M1315" s="6" t="b">
        <v>0</v>
      </c>
      <c r="N1315" s="6" t="b">
        <v>0</v>
      </c>
      <c r="O1315" s="6" t="b">
        <v>0</v>
      </c>
      <c r="P1315" s="6" t="b">
        <v>0</v>
      </c>
      <c r="Q1315" s="6" t="s">
        <v>1606</v>
      </c>
    </row>
    <row r="1316" spans="1:17" x14ac:dyDescent="0.2">
      <c r="A1316" s="2">
        <v>454</v>
      </c>
      <c r="B1316" s="6" t="s">
        <v>1621</v>
      </c>
      <c r="C1316" s="4" t="s">
        <v>5527</v>
      </c>
      <c r="D1316" s="6" t="s">
        <v>1622</v>
      </c>
      <c r="E1316" s="6" t="b">
        <v>0</v>
      </c>
      <c r="F1316" s="6" t="b">
        <v>0</v>
      </c>
      <c r="G1316" s="6" t="b">
        <v>1</v>
      </c>
      <c r="H1316" s="6" t="b">
        <v>0</v>
      </c>
      <c r="I1316" s="6" t="b">
        <v>0</v>
      </c>
      <c r="J1316" s="6" t="b">
        <v>0</v>
      </c>
      <c r="K1316" s="6" t="b">
        <v>0</v>
      </c>
      <c r="L1316" s="6" t="b">
        <v>0</v>
      </c>
      <c r="M1316" s="6" t="b">
        <v>1</v>
      </c>
      <c r="N1316" s="6" t="b">
        <v>0</v>
      </c>
      <c r="O1316" s="6" t="b">
        <v>0</v>
      </c>
      <c r="P1316" s="6" t="b">
        <v>0</v>
      </c>
      <c r="Q1316" s="6" t="s">
        <v>1623</v>
      </c>
    </row>
    <row r="1317" spans="1:17" x14ac:dyDescent="0.2">
      <c r="A1317" s="2">
        <v>468</v>
      </c>
      <c r="B1317" s="6" t="s">
        <v>1662</v>
      </c>
      <c r="C1317" s="4" t="s">
        <v>5527</v>
      </c>
      <c r="D1317" s="6" t="s">
        <v>1663</v>
      </c>
      <c r="E1317" s="6" t="b">
        <v>1</v>
      </c>
      <c r="F1317" s="6" t="b">
        <v>0</v>
      </c>
      <c r="G1317" s="6" t="b">
        <v>0</v>
      </c>
      <c r="H1317" s="6" t="b">
        <v>0</v>
      </c>
      <c r="I1317" s="6" t="b">
        <v>0</v>
      </c>
      <c r="J1317" s="6" t="b">
        <v>0</v>
      </c>
      <c r="K1317" s="6" t="b">
        <v>0</v>
      </c>
      <c r="L1317" s="6" t="b">
        <v>0</v>
      </c>
      <c r="M1317" s="6" t="b">
        <v>0</v>
      </c>
      <c r="N1317" s="6" t="b">
        <v>0</v>
      </c>
      <c r="O1317" s="6" t="b">
        <v>0</v>
      </c>
      <c r="P1317" s="6" t="b">
        <v>0</v>
      </c>
      <c r="Q1317" s="6" t="s">
        <v>1664</v>
      </c>
    </row>
    <row r="1318" spans="1:17" x14ac:dyDescent="0.2">
      <c r="A1318" s="2">
        <v>469</v>
      </c>
      <c r="B1318" s="6" t="s">
        <v>1665</v>
      </c>
      <c r="C1318" s="4" t="s">
        <v>5527</v>
      </c>
      <c r="D1318" s="6" t="s">
        <v>1666</v>
      </c>
      <c r="E1318" s="6" t="b">
        <v>0</v>
      </c>
      <c r="F1318" s="6" t="b">
        <v>0</v>
      </c>
      <c r="G1318" s="6" t="b">
        <v>0</v>
      </c>
      <c r="H1318" s="6" t="b">
        <v>1</v>
      </c>
      <c r="I1318" s="6" t="b">
        <v>0</v>
      </c>
      <c r="J1318" s="6" t="b">
        <v>0</v>
      </c>
      <c r="K1318" s="6" t="b">
        <v>0</v>
      </c>
      <c r="L1318" s="6" t="b">
        <v>1</v>
      </c>
      <c r="M1318" s="6" t="b">
        <v>0</v>
      </c>
      <c r="N1318" s="6" t="b">
        <v>0</v>
      </c>
      <c r="O1318" s="6" t="b">
        <v>1</v>
      </c>
      <c r="P1318" s="6" t="b">
        <v>0</v>
      </c>
      <c r="Q1318" s="6" t="s">
        <v>1667</v>
      </c>
    </row>
    <row r="1319" spans="1:17" x14ac:dyDescent="0.2">
      <c r="A1319" s="2">
        <v>471</v>
      </c>
      <c r="B1319" s="6" t="s">
        <v>1671</v>
      </c>
      <c r="C1319" s="4" t="s">
        <v>5527</v>
      </c>
      <c r="D1319" s="6" t="s">
        <v>1672</v>
      </c>
      <c r="E1319" s="6" t="b">
        <v>0</v>
      </c>
      <c r="F1319" s="6" t="b">
        <v>0</v>
      </c>
      <c r="G1319" s="6" t="b">
        <v>0</v>
      </c>
      <c r="H1319" s="6" t="b">
        <v>0</v>
      </c>
      <c r="I1319" s="6" t="b">
        <v>0</v>
      </c>
      <c r="J1319" s="6" t="b">
        <v>1</v>
      </c>
      <c r="K1319" s="6" t="b">
        <v>0</v>
      </c>
      <c r="L1319" s="6" t="b">
        <v>0</v>
      </c>
      <c r="M1319" s="6" t="b">
        <v>0</v>
      </c>
      <c r="N1319" s="6" t="b">
        <v>0</v>
      </c>
      <c r="O1319" s="6" t="b">
        <v>0</v>
      </c>
      <c r="P1319" s="6" t="b">
        <v>0</v>
      </c>
      <c r="Q1319" s="6" t="s">
        <v>1673</v>
      </c>
    </row>
    <row r="1320" spans="1:17" x14ac:dyDescent="0.2">
      <c r="A1320" s="2">
        <v>472</v>
      </c>
      <c r="B1320" s="6" t="s">
        <v>1674</v>
      </c>
      <c r="C1320" s="4" t="s">
        <v>5527</v>
      </c>
      <c r="D1320" s="6" t="s">
        <v>1675</v>
      </c>
      <c r="E1320" s="6" t="b">
        <v>0</v>
      </c>
      <c r="F1320" s="6" t="b">
        <v>0</v>
      </c>
      <c r="G1320" s="6" t="b">
        <v>0</v>
      </c>
      <c r="H1320" s="6" t="b">
        <v>0</v>
      </c>
      <c r="I1320" s="6" t="b">
        <v>0</v>
      </c>
      <c r="J1320" s="6" t="b">
        <v>0</v>
      </c>
      <c r="K1320" s="6" t="b">
        <v>0</v>
      </c>
      <c r="L1320" s="6" t="b">
        <v>0</v>
      </c>
      <c r="M1320" s="6" t="b">
        <v>1</v>
      </c>
      <c r="N1320" s="6" t="b">
        <v>0</v>
      </c>
      <c r="O1320" s="6" t="b">
        <v>0</v>
      </c>
      <c r="P1320" s="6" t="b">
        <v>0</v>
      </c>
      <c r="Q1320" s="6" t="s">
        <v>1676</v>
      </c>
    </row>
    <row r="1321" spans="1:17" x14ac:dyDescent="0.2">
      <c r="A1321" s="2">
        <v>474</v>
      </c>
      <c r="B1321" s="6" t="s">
        <v>1681</v>
      </c>
      <c r="C1321" s="4" t="s">
        <v>5527</v>
      </c>
      <c r="D1321" s="6" t="s">
        <v>1682</v>
      </c>
      <c r="E1321" s="6" t="b">
        <v>0</v>
      </c>
      <c r="F1321" s="6" t="b">
        <v>1</v>
      </c>
      <c r="G1321" s="6" t="b">
        <v>0</v>
      </c>
      <c r="H1321" s="6" t="b">
        <v>0</v>
      </c>
      <c r="I1321" s="6" t="b">
        <v>1</v>
      </c>
      <c r="J1321" s="6" t="b">
        <v>0</v>
      </c>
      <c r="K1321" s="6" t="b">
        <v>0</v>
      </c>
      <c r="L1321" s="6" t="b">
        <v>1</v>
      </c>
      <c r="M1321" s="6" t="b">
        <v>0</v>
      </c>
      <c r="N1321" s="6" t="b">
        <v>0</v>
      </c>
      <c r="O1321" s="6" t="b">
        <v>1</v>
      </c>
      <c r="P1321" s="6" t="b">
        <v>0</v>
      </c>
      <c r="Q1321" s="6" t="s">
        <v>1683</v>
      </c>
    </row>
    <row r="1322" spans="1:17" x14ac:dyDescent="0.2">
      <c r="A1322" s="2">
        <v>482</v>
      </c>
      <c r="B1322" s="6" t="s">
        <v>1704</v>
      </c>
      <c r="C1322" s="4" t="s">
        <v>5527</v>
      </c>
      <c r="D1322" s="6" t="s">
        <v>1705</v>
      </c>
      <c r="E1322" s="6" t="b">
        <v>0</v>
      </c>
      <c r="F1322" s="6" t="b">
        <v>0</v>
      </c>
      <c r="G1322" s="6" t="b">
        <v>0</v>
      </c>
      <c r="H1322" s="6" t="b">
        <v>1</v>
      </c>
      <c r="I1322" s="6" t="b">
        <v>0</v>
      </c>
      <c r="J1322" s="6" t="b">
        <v>0</v>
      </c>
      <c r="K1322" s="6" t="b">
        <v>1</v>
      </c>
      <c r="L1322" s="6" t="b">
        <v>0</v>
      </c>
      <c r="M1322" s="6" t="b">
        <v>1</v>
      </c>
      <c r="N1322" s="6" t="b">
        <v>0</v>
      </c>
      <c r="O1322" s="6" t="b">
        <v>0</v>
      </c>
      <c r="P1322" s="6" t="b">
        <v>0</v>
      </c>
      <c r="Q1322" s="6" t="s">
        <v>1706</v>
      </c>
    </row>
    <row r="1323" spans="1:17" x14ac:dyDescent="0.2">
      <c r="A1323" s="2">
        <v>483</v>
      </c>
      <c r="B1323" s="6" t="s">
        <v>1707</v>
      </c>
      <c r="C1323" s="4" t="s">
        <v>5527</v>
      </c>
      <c r="D1323" s="6" t="s">
        <v>1708</v>
      </c>
      <c r="E1323" s="6" t="b">
        <v>0</v>
      </c>
      <c r="F1323" s="6" t="b">
        <v>0</v>
      </c>
      <c r="G1323" s="6" t="b">
        <v>0</v>
      </c>
      <c r="H1323" s="6" t="b">
        <v>0</v>
      </c>
      <c r="I1323" s="6" t="b">
        <v>1</v>
      </c>
      <c r="J1323" s="6" t="b">
        <v>0</v>
      </c>
      <c r="K1323" s="6" t="b">
        <v>0</v>
      </c>
      <c r="L1323" s="6" t="b">
        <v>1</v>
      </c>
      <c r="M1323" s="6" t="b">
        <v>0</v>
      </c>
      <c r="N1323" s="6" t="b">
        <v>0</v>
      </c>
      <c r="O1323" s="6" t="b">
        <v>0</v>
      </c>
      <c r="P1323" s="6" t="b">
        <v>0</v>
      </c>
      <c r="Q1323" s="6" t="s">
        <v>1709</v>
      </c>
    </row>
    <row r="1324" spans="1:17" x14ac:dyDescent="0.2">
      <c r="A1324" s="2">
        <v>486</v>
      </c>
      <c r="B1324" s="6" t="s">
        <v>60</v>
      </c>
      <c r="C1324" s="4" t="s">
        <v>5527</v>
      </c>
      <c r="D1324" s="6" t="s">
        <v>1720</v>
      </c>
      <c r="E1324" s="6" t="b">
        <v>0</v>
      </c>
      <c r="F1324" s="6" t="b">
        <v>0</v>
      </c>
      <c r="G1324" s="6" t="b">
        <v>0</v>
      </c>
      <c r="H1324" s="6" t="b">
        <v>0</v>
      </c>
      <c r="I1324" s="6" t="b">
        <v>0</v>
      </c>
      <c r="J1324" s="6" t="b">
        <v>0</v>
      </c>
      <c r="K1324" s="6" t="b">
        <v>0</v>
      </c>
      <c r="L1324" s="6" t="b">
        <v>0</v>
      </c>
      <c r="M1324" s="6" t="b">
        <v>0</v>
      </c>
      <c r="N1324" s="6" t="b">
        <v>0</v>
      </c>
      <c r="O1324" s="6" t="b">
        <v>0</v>
      </c>
      <c r="P1324" s="6" t="b">
        <v>0</v>
      </c>
      <c r="Q1324" s="6" t="s">
        <v>1721</v>
      </c>
    </row>
    <row r="1325" spans="1:17" x14ac:dyDescent="0.2">
      <c r="A1325" s="2">
        <v>490</v>
      </c>
      <c r="B1325" s="6" t="s">
        <v>1732</v>
      </c>
      <c r="C1325" s="4" t="s">
        <v>5527</v>
      </c>
      <c r="D1325" s="6" t="s">
        <v>1733</v>
      </c>
      <c r="E1325" s="6" t="b">
        <v>0</v>
      </c>
      <c r="F1325" s="6" t="b">
        <v>0</v>
      </c>
      <c r="G1325" s="6" t="b">
        <v>0</v>
      </c>
      <c r="H1325" s="6" t="b">
        <v>0</v>
      </c>
      <c r="I1325" s="6" t="b">
        <v>0</v>
      </c>
      <c r="J1325" s="6" t="b">
        <v>0</v>
      </c>
      <c r="K1325" s="6" t="b">
        <v>0</v>
      </c>
      <c r="L1325" s="6" t="b">
        <v>0</v>
      </c>
      <c r="M1325" s="6" t="b">
        <v>0</v>
      </c>
      <c r="N1325" s="6" t="b">
        <v>0</v>
      </c>
      <c r="O1325" s="6" t="b">
        <v>0</v>
      </c>
      <c r="P1325" s="6" t="b">
        <v>0</v>
      </c>
      <c r="Q1325" s="6" t="s">
        <v>1734</v>
      </c>
    </row>
    <row r="1326" spans="1:17" x14ac:dyDescent="0.2">
      <c r="A1326" s="2">
        <v>492</v>
      </c>
      <c r="B1326" s="6" t="s">
        <v>1736</v>
      </c>
      <c r="C1326" s="4" t="s">
        <v>5527</v>
      </c>
      <c r="D1326" s="6" t="s">
        <v>1737</v>
      </c>
      <c r="E1326" s="6" t="b">
        <v>0</v>
      </c>
      <c r="F1326" s="6" t="b">
        <v>0</v>
      </c>
      <c r="G1326" s="6" t="b">
        <v>0</v>
      </c>
      <c r="H1326" s="6" t="b">
        <v>0</v>
      </c>
      <c r="I1326" s="6" t="b">
        <v>0</v>
      </c>
      <c r="J1326" s="6" t="b">
        <v>0</v>
      </c>
      <c r="K1326" s="6" t="b">
        <v>1</v>
      </c>
      <c r="L1326" s="6" t="b">
        <v>0</v>
      </c>
      <c r="M1326" s="6" t="b">
        <v>0</v>
      </c>
      <c r="N1326" s="6" t="b">
        <v>0</v>
      </c>
      <c r="O1326" s="6" t="b">
        <v>0</v>
      </c>
      <c r="P1326" s="6" t="b">
        <v>0</v>
      </c>
      <c r="Q1326" s="6" t="s">
        <v>1738</v>
      </c>
    </row>
    <row r="1327" spans="1:17" x14ac:dyDescent="0.2">
      <c r="A1327" s="2">
        <v>493</v>
      </c>
      <c r="B1327" s="6" t="s">
        <v>1741</v>
      </c>
      <c r="C1327" s="4" t="s">
        <v>5527</v>
      </c>
      <c r="D1327" s="6" t="s">
        <v>1742</v>
      </c>
      <c r="E1327" s="6" t="b">
        <v>0</v>
      </c>
      <c r="F1327" s="6" t="b">
        <v>0</v>
      </c>
      <c r="G1327" s="6" t="b">
        <v>0</v>
      </c>
      <c r="H1327" s="6" t="b">
        <v>0</v>
      </c>
      <c r="I1327" s="6" t="b">
        <v>0</v>
      </c>
      <c r="J1327" s="6" t="b">
        <v>0</v>
      </c>
      <c r="K1327" s="6" t="b">
        <v>0</v>
      </c>
      <c r="L1327" s="6" t="b">
        <v>1</v>
      </c>
      <c r="M1327" s="6" t="b">
        <v>0</v>
      </c>
      <c r="N1327" s="6" t="b">
        <v>0</v>
      </c>
      <c r="O1327" s="6" t="b">
        <v>0</v>
      </c>
      <c r="P1327" s="6" t="b">
        <v>0</v>
      </c>
      <c r="Q1327" s="6" t="s">
        <v>1743</v>
      </c>
    </row>
    <row r="1328" spans="1:17" x14ac:dyDescent="0.2">
      <c r="A1328" s="2">
        <v>494</v>
      </c>
      <c r="B1328" s="6" t="s">
        <v>1746</v>
      </c>
      <c r="C1328" s="4" t="s">
        <v>5527</v>
      </c>
      <c r="D1328" s="6" t="s">
        <v>1747</v>
      </c>
      <c r="E1328" s="6" t="b">
        <v>0</v>
      </c>
      <c r="F1328" s="6" t="b">
        <v>0</v>
      </c>
      <c r="G1328" s="6" t="b">
        <v>0</v>
      </c>
      <c r="H1328" s="6" t="b">
        <v>0</v>
      </c>
      <c r="I1328" s="6" t="b">
        <v>0</v>
      </c>
      <c r="J1328" s="6" t="b">
        <v>0</v>
      </c>
      <c r="K1328" s="6" t="b">
        <v>1</v>
      </c>
      <c r="L1328" s="6" t="b">
        <v>1</v>
      </c>
      <c r="M1328" s="6" t="b">
        <v>0</v>
      </c>
      <c r="N1328" s="6" t="b">
        <v>0</v>
      </c>
      <c r="O1328" s="6" t="b">
        <v>0</v>
      </c>
      <c r="P1328" s="6" t="b">
        <v>0</v>
      </c>
      <c r="Q1328" s="6" t="s">
        <v>1748</v>
      </c>
    </row>
    <row r="1329" spans="1:17" x14ac:dyDescent="0.2">
      <c r="A1329" s="2">
        <v>495</v>
      </c>
      <c r="B1329" s="6" t="s">
        <v>1751</v>
      </c>
      <c r="C1329" s="4" t="s">
        <v>5527</v>
      </c>
      <c r="D1329" s="6" t="s">
        <v>1752</v>
      </c>
      <c r="E1329" s="6" t="b">
        <v>0</v>
      </c>
      <c r="F1329" s="6" t="b">
        <v>0</v>
      </c>
      <c r="G1329" s="6" t="b">
        <v>0</v>
      </c>
      <c r="H1329" s="6" t="b">
        <v>0</v>
      </c>
      <c r="I1329" s="6" t="b">
        <v>0</v>
      </c>
      <c r="J1329" s="6" t="b">
        <v>0</v>
      </c>
      <c r="K1329" s="6" t="b">
        <v>0</v>
      </c>
      <c r="L1329" s="6" t="b">
        <v>0</v>
      </c>
      <c r="M1329" s="6" t="b">
        <v>0</v>
      </c>
      <c r="N1329" s="6" t="b">
        <v>0</v>
      </c>
      <c r="O1329" s="6" t="b">
        <v>0</v>
      </c>
      <c r="P1329" s="6" t="b">
        <v>0</v>
      </c>
      <c r="Q1329" s="6" t="s">
        <v>1753</v>
      </c>
    </row>
    <row r="1330" spans="1:17" x14ac:dyDescent="0.2">
      <c r="A1330" s="2">
        <v>496</v>
      </c>
      <c r="B1330" s="6" t="s">
        <v>1754</v>
      </c>
      <c r="C1330" s="4" t="s">
        <v>5527</v>
      </c>
      <c r="D1330" s="6" t="s">
        <v>1755</v>
      </c>
      <c r="E1330" s="6" t="b">
        <v>0</v>
      </c>
      <c r="F1330" s="6" t="b">
        <v>0</v>
      </c>
      <c r="G1330" s="6" t="b">
        <v>0</v>
      </c>
      <c r="H1330" s="6" t="b">
        <v>0</v>
      </c>
      <c r="I1330" s="6" t="b">
        <v>0</v>
      </c>
      <c r="J1330" s="6" t="b">
        <v>1</v>
      </c>
      <c r="K1330" s="6" t="b">
        <v>1</v>
      </c>
      <c r="L1330" s="6" t="b">
        <v>0</v>
      </c>
      <c r="M1330" s="6" t="b">
        <v>0</v>
      </c>
      <c r="N1330" s="6" t="b">
        <v>0</v>
      </c>
      <c r="O1330" s="6" t="b">
        <v>1</v>
      </c>
      <c r="P1330" s="6" t="b">
        <v>0</v>
      </c>
      <c r="Q1330" s="6" t="s">
        <v>60</v>
      </c>
    </row>
    <row r="1331" spans="1:17" x14ac:dyDescent="0.2">
      <c r="A1331" s="2">
        <v>509</v>
      </c>
      <c r="B1331" s="6" t="s">
        <v>1800</v>
      </c>
      <c r="C1331" s="4" t="s">
        <v>5527</v>
      </c>
      <c r="D1331" s="6" t="s">
        <v>1801</v>
      </c>
      <c r="E1331" s="6" t="b">
        <v>0</v>
      </c>
      <c r="F1331" s="6" t="b">
        <v>0</v>
      </c>
      <c r="G1331" s="6" t="b">
        <v>0</v>
      </c>
      <c r="H1331" s="6" t="b">
        <v>0</v>
      </c>
      <c r="I1331" s="6" t="b">
        <v>0</v>
      </c>
      <c r="J1331" s="6" t="b">
        <v>0</v>
      </c>
      <c r="K1331" s="6" t="b">
        <v>1</v>
      </c>
      <c r="L1331" s="6" t="b">
        <v>1</v>
      </c>
      <c r="M1331" s="6" t="b">
        <v>0</v>
      </c>
      <c r="N1331" s="6" t="b">
        <v>0</v>
      </c>
      <c r="O1331" s="6" t="b">
        <v>0</v>
      </c>
      <c r="P1331" s="6" t="b">
        <v>0</v>
      </c>
      <c r="Q1331" s="6" t="s">
        <v>1802</v>
      </c>
    </row>
    <row r="1332" spans="1:17" x14ac:dyDescent="0.2">
      <c r="A1332" s="2">
        <v>512</v>
      </c>
      <c r="B1332" s="6" t="s">
        <v>1809</v>
      </c>
      <c r="C1332" s="4" t="s">
        <v>5527</v>
      </c>
      <c r="D1332" s="6" t="s">
        <v>1810</v>
      </c>
      <c r="E1332" s="6" t="b">
        <v>0</v>
      </c>
      <c r="F1332" s="6" t="b">
        <v>0</v>
      </c>
      <c r="G1332" s="6" t="b">
        <v>0</v>
      </c>
      <c r="H1332" s="6" t="b">
        <v>0</v>
      </c>
      <c r="I1332" s="6" t="b">
        <v>0</v>
      </c>
      <c r="J1332" s="6" t="b">
        <v>0</v>
      </c>
      <c r="K1332" s="6" t="b">
        <v>0</v>
      </c>
      <c r="L1332" s="6" t="b">
        <v>0</v>
      </c>
      <c r="M1332" s="6" t="b">
        <v>0</v>
      </c>
      <c r="N1332" s="6" t="b">
        <v>0</v>
      </c>
      <c r="O1332" s="6" t="b">
        <v>0</v>
      </c>
      <c r="P1332" s="6" t="b">
        <v>0</v>
      </c>
      <c r="Q1332" s="6" t="s">
        <v>1811</v>
      </c>
    </row>
    <row r="1333" spans="1:17" x14ac:dyDescent="0.2">
      <c r="A1333" s="2">
        <v>517</v>
      </c>
      <c r="B1333" s="6" t="s">
        <v>1828</v>
      </c>
      <c r="C1333" s="4" t="s">
        <v>5527</v>
      </c>
      <c r="D1333" s="6" t="s">
        <v>1829</v>
      </c>
      <c r="E1333" s="6" t="b">
        <v>0</v>
      </c>
      <c r="F1333" s="6" t="b">
        <v>0</v>
      </c>
      <c r="G1333" s="6" t="b">
        <v>0</v>
      </c>
      <c r="H1333" s="6" t="b">
        <v>0</v>
      </c>
      <c r="I1333" s="6" t="b">
        <v>0</v>
      </c>
      <c r="J1333" s="6" t="b">
        <v>0</v>
      </c>
      <c r="K1333" s="6" t="b">
        <v>0</v>
      </c>
      <c r="L1333" s="6" t="b">
        <v>0</v>
      </c>
      <c r="M1333" s="6" t="b">
        <v>0</v>
      </c>
      <c r="N1333" s="6" t="b">
        <v>0</v>
      </c>
      <c r="O1333" s="6" t="b">
        <v>0</v>
      </c>
      <c r="P1333" s="6" t="b">
        <v>0</v>
      </c>
      <c r="Q1333" s="6" t="s">
        <v>1830</v>
      </c>
    </row>
    <row r="1334" spans="1:17" x14ac:dyDescent="0.2">
      <c r="A1334" s="2">
        <v>519</v>
      </c>
      <c r="B1334" s="6" t="s">
        <v>1834</v>
      </c>
      <c r="C1334" s="4" t="s">
        <v>5527</v>
      </c>
      <c r="D1334" s="6" t="s">
        <v>1835</v>
      </c>
      <c r="E1334" s="6" t="b">
        <v>0</v>
      </c>
      <c r="F1334" s="6" t="b">
        <v>0</v>
      </c>
      <c r="G1334" s="6" t="b">
        <v>1</v>
      </c>
      <c r="H1334" s="6" t="b">
        <v>0</v>
      </c>
      <c r="I1334" s="6" t="b">
        <v>0</v>
      </c>
      <c r="J1334" s="6" t="b">
        <v>0</v>
      </c>
      <c r="K1334" s="6" t="b">
        <v>0</v>
      </c>
      <c r="L1334" s="6" t="b">
        <v>0</v>
      </c>
      <c r="M1334" s="6" t="b">
        <v>0</v>
      </c>
      <c r="N1334" s="6" t="b">
        <v>0</v>
      </c>
      <c r="O1334" s="6" t="b">
        <v>1</v>
      </c>
      <c r="P1334" s="6" t="b">
        <v>0</v>
      </c>
      <c r="Q1334" s="6" t="s">
        <v>1836</v>
      </c>
    </row>
    <row r="1335" spans="1:17" x14ac:dyDescent="0.2">
      <c r="A1335" s="2">
        <v>530</v>
      </c>
      <c r="B1335" s="6" t="s">
        <v>1868</v>
      </c>
      <c r="C1335" s="4" t="s">
        <v>5527</v>
      </c>
      <c r="D1335" s="6" t="s">
        <v>1869</v>
      </c>
      <c r="E1335" s="6" t="b">
        <v>1</v>
      </c>
      <c r="F1335" s="6" t="b">
        <v>1</v>
      </c>
      <c r="G1335" s="6" t="b">
        <v>1</v>
      </c>
      <c r="H1335" s="6" t="b">
        <v>0</v>
      </c>
      <c r="I1335" s="6" t="b">
        <v>0</v>
      </c>
      <c r="J1335" s="6" t="b">
        <v>0</v>
      </c>
      <c r="K1335" s="6" t="b">
        <v>0</v>
      </c>
      <c r="L1335" s="6" t="b">
        <v>1</v>
      </c>
      <c r="M1335" s="6" t="b">
        <v>0</v>
      </c>
      <c r="N1335" s="6" t="b">
        <v>0</v>
      </c>
      <c r="O1335" s="6" t="b">
        <v>0</v>
      </c>
      <c r="P1335" s="6" t="b">
        <v>0</v>
      </c>
      <c r="Q1335" s="6" t="s">
        <v>1870</v>
      </c>
    </row>
    <row r="1336" spans="1:17" x14ac:dyDescent="0.2">
      <c r="A1336" s="2">
        <v>531</v>
      </c>
      <c r="B1336" s="6" t="s">
        <v>1871</v>
      </c>
      <c r="C1336" s="4" t="s">
        <v>5527</v>
      </c>
      <c r="D1336" s="6" t="s">
        <v>675</v>
      </c>
      <c r="E1336" s="6" t="b">
        <v>0</v>
      </c>
      <c r="F1336" s="6" t="b">
        <v>0</v>
      </c>
      <c r="G1336" s="6" t="b">
        <v>0</v>
      </c>
      <c r="H1336" s="6" t="b">
        <v>0</v>
      </c>
      <c r="I1336" s="6" t="b">
        <v>0</v>
      </c>
      <c r="J1336" s="6" t="b">
        <v>0</v>
      </c>
      <c r="K1336" s="6" t="b">
        <v>0</v>
      </c>
      <c r="L1336" s="6" t="b">
        <v>0</v>
      </c>
      <c r="M1336" s="6" t="b">
        <v>0</v>
      </c>
      <c r="N1336" s="6" t="b">
        <v>0</v>
      </c>
      <c r="O1336" s="6" t="b">
        <v>0</v>
      </c>
      <c r="P1336" s="6" t="b">
        <v>0</v>
      </c>
      <c r="Q1336" s="6" t="s">
        <v>1872</v>
      </c>
    </row>
    <row r="1337" spans="1:17" x14ac:dyDescent="0.2">
      <c r="A1337" s="2">
        <v>532</v>
      </c>
      <c r="B1337" s="6" t="s">
        <v>1875</v>
      </c>
      <c r="C1337" s="4" t="s">
        <v>5527</v>
      </c>
      <c r="D1337" s="6" t="s">
        <v>1876</v>
      </c>
      <c r="E1337" s="6" t="b">
        <v>0</v>
      </c>
      <c r="F1337" s="6" t="b">
        <v>0</v>
      </c>
      <c r="G1337" s="6" t="b">
        <v>0</v>
      </c>
      <c r="H1337" s="6" t="b">
        <v>1</v>
      </c>
      <c r="I1337" s="6" t="b">
        <v>0</v>
      </c>
      <c r="J1337" s="6" t="b">
        <v>0</v>
      </c>
      <c r="K1337" s="6" t="b">
        <v>1</v>
      </c>
      <c r="L1337" s="6" t="b">
        <v>0</v>
      </c>
      <c r="M1337" s="6" t="b">
        <v>0</v>
      </c>
      <c r="N1337" s="6" t="b">
        <v>0</v>
      </c>
      <c r="O1337" s="6" t="b">
        <v>0</v>
      </c>
      <c r="P1337" s="6" t="b">
        <v>0</v>
      </c>
      <c r="Q1337" s="6" t="s">
        <v>1877</v>
      </c>
    </row>
    <row r="1338" spans="1:17" x14ac:dyDescent="0.2">
      <c r="A1338" s="2">
        <v>539</v>
      </c>
      <c r="B1338" s="6" t="s">
        <v>1902</v>
      </c>
      <c r="C1338" s="4" t="s">
        <v>5527</v>
      </c>
      <c r="D1338" s="6" t="s">
        <v>1903</v>
      </c>
      <c r="E1338" s="6" t="b">
        <v>0</v>
      </c>
      <c r="F1338" s="6" t="b">
        <v>0</v>
      </c>
      <c r="G1338" s="6" t="b">
        <v>1</v>
      </c>
      <c r="H1338" s="6" t="b">
        <v>0</v>
      </c>
      <c r="I1338" s="6" t="b">
        <v>0</v>
      </c>
      <c r="J1338" s="6" t="b">
        <v>0</v>
      </c>
      <c r="K1338" s="6" t="b">
        <v>0</v>
      </c>
      <c r="L1338" s="6" t="b">
        <v>0</v>
      </c>
      <c r="M1338" s="6" t="b">
        <v>0</v>
      </c>
      <c r="N1338" s="6" t="b">
        <v>1</v>
      </c>
      <c r="O1338" s="6" t="b">
        <v>0</v>
      </c>
      <c r="P1338" s="6" t="b">
        <v>0</v>
      </c>
      <c r="Q1338" s="6" t="s">
        <v>1904</v>
      </c>
    </row>
    <row r="1339" spans="1:17" x14ac:dyDescent="0.2">
      <c r="A1339" s="2">
        <v>549</v>
      </c>
      <c r="B1339" s="6" t="s">
        <v>1933</v>
      </c>
      <c r="C1339" s="4" t="s">
        <v>5527</v>
      </c>
      <c r="D1339" s="6" t="s">
        <v>1934</v>
      </c>
      <c r="E1339" s="6" t="b">
        <v>0</v>
      </c>
      <c r="F1339" s="6" t="b">
        <v>0</v>
      </c>
      <c r="G1339" s="6" t="b">
        <v>0</v>
      </c>
      <c r="H1339" s="6" t="b">
        <v>0</v>
      </c>
      <c r="I1339" s="6" t="b">
        <v>0</v>
      </c>
      <c r="J1339" s="6" t="b">
        <v>0</v>
      </c>
      <c r="K1339" s="6" t="b">
        <v>1</v>
      </c>
      <c r="L1339" s="6" t="b">
        <v>1</v>
      </c>
      <c r="M1339" s="6" t="b">
        <v>0</v>
      </c>
      <c r="N1339" s="6" t="b">
        <v>0</v>
      </c>
      <c r="O1339" s="6" t="b">
        <v>0</v>
      </c>
      <c r="P1339" s="6" t="b">
        <v>0</v>
      </c>
      <c r="Q1339" s="6" t="s">
        <v>1935</v>
      </c>
    </row>
    <row r="1340" spans="1:17" x14ac:dyDescent="0.2">
      <c r="A1340" s="2">
        <v>557</v>
      </c>
      <c r="B1340" s="6" t="s">
        <v>1957</v>
      </c>
      <c r="C1340" s="4" t="s">
        <v>5527</v>
      </c>
      <c r="D1340" s="6" t="s">
        <v>1958</v>
      </c>
      <c r="E1340" s="6" t="b">
        <v>0</v>
      </c>
      <c r="F1340" s="6" t="b">
        <v>0</v>
      </c>
      <c r="G1340" s="6" t="b">
        <v>0</v>
      </c>
      <c r="H1340" s="6" t="b">
        <v>0</v>
      </c>
      <c r="I1340" s="6" t="b">
        <v>0</v>
      </c>
      <c r="J1340" s="6" t="b">
        <v>0</v>
      </c>
      <c r="K1340" s="6" t="b">
        <v>0</v>
      </c>
      <c r="L1340" s="6" t="b">
        <v>0</v>
      </c>
      <c r="M1340" s="6" t="b">
        <v>0</v>
      </c>
      <c r="N1340" s="6" t="b">
        <v>0</v>
      </c>
      <c r="O1340" s="6" t="b">
        <v>0</v>
      </c>
      <c r="P1340" s="6" t="b">
        <v>0</v>
      </c>
      <c r="Q1340" s="6" t="s">
        <v>1959</v>
      </c>
    </row>
    <row r="1341" spans="1:17" x14ac:dyDescent="0.2">
      <c r="A1341" s="2">
        <v>558</v>
      </c>
      <c r="B1341" s="6" t="s">
        <v>1960</v>
      </c>
      <c r="C1341" s="4" t="s">
        <v>5527</v>
      </c>
      <c r="D1341" s="6" t="s">
        <v>1961</v>
      </c>
      <c r="E1341" s="6" t="b">
        <v>1</v>
      </c>
      <c r="F1341" s="6" t="b">
        <v>0</v>
      </c>
      <c r="G1341" s="6" t="b">
        <v>0</v>
      </c>
      <c r="H1341" s="6" t="b">
        <v>0</v>
      </c>
      <c r="I1341" s="6" t="b">
        <v>0</v>
      </c>
      <c r="J1341" s="6" t="b">
        <v>0</v>
      </c>
      <c r="K1341" s="6" t="b">
        <v>0</v>
      </c>
      <c r="L1341" s="6" t="b">
        <v>0</v>
      </c>
      <c r="M1341" s="6" t="b">
        <v>0</v>
      </c>
      <c r="N1341" s="6" t="b">
        <v>0</v>
      </c>
      <c r="O1341" s="6" t="b">
        <v>0</v>
      </c>
      <c r="P1341" s="6" t="b">
        <v>0</v>
      </c>
      <c r="Q1341" s="6" t="s">
        <v>1962</v>
      </c>
    </row>
    <row r="1342" spans="1:17" x14ac:dyDescent="0.2">
      <c r="A1342" s="2">
        <v>567</v>
      </c>
      <c r="B1342" s="6" t="s">
        <v>1994</v>
      </c>
      <c r="C1342" s="4" t="s">
        <v>5527</v>
      </c>
      <c r="D1342" s="6" t="s">
        <v>1995</v>
      </c>
      <c r="E1342" s="6" t="b">
        <v>1</v>
      </c>
      <c r="F1342" s="6" t="b">
        <v>0</v>
      </c>
      <c r="G1342" s="6" t="b">
        <v>0</v>
      </c>
      <c r="H1342" s="6" t="b">
        <v>0</v>
      </c>
      <c r="I1342" s="6" t="b">
        <v>0</v>
      </c>
      <c r="J1342" s="6" t="b">
        <v>0</v>
      </c>
      <c r="K1342" s="6" t="b">
        <v>1</v>
      </c>
      <c r="L1342" s="6" t="b">
        <v>0</v>
      </c>
      <c r="M1342" s="6" t="b">
        <v>0</v>
      </c>
      <c r="N1342" s="6" t="b">
        <v>1</v>
      </c>
      <c r="O1342" s="6" t="b">
        <v>0</v>
      </c>
      <c r="P1342" s="6" t="b">
        <v>0</v>
      </c>
      <c r="Q1342" s="6" t="s">
        <v>1996</v>
      </c>
    </row>
    <row r="1343" spans="1:17" x14ac:dyDescent="0.2">
      <c r="A1343" s="2">
        <v>570</v>
      </c>
      <c r="B1343" s="6" t="s">
        <v>2003</v>
      </c>
      <c r="C1343" s="4" t="s">
        <v>5527</v>
      </c>
      <c r="D1343" s="6" t="s">
        <v>60</v>
      </c>
      <c r="E1343" s="6" t="b">
        <v>0</v>
      </c>
      <c r="F1343" s="6" t="b">
        <v>0</v>
      </c>
      <c r="G1343" s="6" t="b">
        <v>0</v>
      </c>
      <c r="H1343" s="6" t="b">
        <v>0</v>
      </c>
      <c r="I1343" s="6" t="b">
        <v>0</v>
      </c>
      <c r="J1343" s="6" t="b">
        <v>0</v>
      </c>
      <c r="K1343" s="6" t="b">
        <v>0</v>
      </c>
      <c r="L1343" s="6" t="b">
        <v>0</v>
      </c>
      <c r="M1343" s="6" t="b">
        <v>0</v>
      </c>
      <c r="N1343" s="6" t="b">
        <v>0</v>
      </c>
      <c r="O1343" s="6" t="b">
        <v>0</v>
      </c>
      <c r="P1343" s="6" t="b">
        <v>0</v>
      </c>
      <c r="Q1343" s="6" t="s">
        <v>2004</v>
      </c>
    </row>
    <row r="1344" spans="1:17" x14ac:dyDescent="0.2">
      <c r="A1344" s="2">
        <v>578</v>
      </c>
      <c r="B1344" s="6" t="s">
        <v>2024</v>
      </c>
      <c r="C1344" s="4" t="s">
        <v>5527</v>
      </c>
      <c r="D1344" s="6" t="s">
        <v>60</v>
      </c>
      <c r="E1344" s="6" t="b">
        <v>0</v>
      </c>
      <c r="F1344" s="6" t="b">
        <v>0</v>
      </c>
      <c r="G1344" s="6" t="b">
        <v>0</v>
      </c>
      <c r="H1344" s="6" t="b">
        <v>0</v>
      </c>
      <c r="I1344" s="6" t="b">
        <v>0</v>
      </c>
      <c r="J1344" s="6" t="b">
        <v>0</v>
      </c>
      <c r="K1344" s="6" t="b">
        <v>0</v>
      </c>
      <c r="L1344" s="6" t="b">
        <v>0</v>
      </c>
      <c r="M1344" s="6" t="b">
        <v>0</v>
      </c>
      <c r="N1344" s="6" t="b">
        <v>0</v>
      </c>
      <c r="O1344" s="6" t="b">
        <v>0</v>
      </c>
      <c r="P1344" s="6" t="b">
        <v>0</v>
      </c>
      <c r="Q1344" s="6" t="s">
        <v>2025</v>
      </c>
    </row>
    <row r="1345" spans="1:17" x14ac:dyDescent="0.2">
      <c r="A1345" s="2">
        <v>586</v>
      </c>
      <c r="B1345" s="6" t="s">
        <v>2052</v>
      </c>
      <c r="C1345" s="4" t="s">
        <v>5527</v>
      </c>
      <c r="D1345" s="6" t="s">
        <v>2053</v>
      </c>
      <c r="E1345" s="6" t="b">
        <v>0</v>
      </c>
      <c r="F1345" s="6" t="b">
        <v>0</v>
      </c>
      <c r="G1345" s="6" t="b">
        <v>0</v>
      </c>
      <c r="H1345" s="6" t="b">
        <v>0</v>
      </c>
      <c r="I1345" s="6" t="b">
        <v>0</v>
      </c>
      <c r="J1345" s="6" t="b">
        <v>0</v>
      </c>
      <c r="K1345" s="6" t="b">
        <v>0</v>
      </c>
      <c r="L1345" s="6" t="b">
        <v>0</v>
      </c>
      <c r="M1345" s="6" t="b">
        <v>0</v>
      </c>
      <c r="N1345" s="6" t="b">
        <v>0</v>
      </c>
      <c r="O1345" s="6" t="b">
        <v>0</v>
      </c>
      <c r="P1345" s="6" t="b">
        <v>0</v>
      </c>
      <c r="Q1345" s="6" t="s">
        <v>2054</v>
      </c>
    </row>
    <row r="1346" spans="1:17" x14ac:dyDescent="0.2">
      <c r="A1346" s="2">
        <v>598</v>
      </c>
      <c r="B1346" s="6" t="s">
        <v>2089</v>
      </c>
      <c r="C1346" s="4" t="s">
        <v>5527</v>
      </c>
      <c r="D1346" s="6" t="s">
        <v>2090</v>
      </c>
      <c r="E1346" s="6" t="b">
        <v>1</v>
      </c>
      <c r="F1346" s="6" t="b">
        <v>0</v>
      </c>
      <c r="G1346" s="6" t="b">
        <v>0</v>
      </c>
      <c r="H1346" s="6" t="b">
        <v>0</v>
      </c>
      <c r="I1346" s="6" t="b">
        <v>0</v>
      </c>
      <c r="J1346" s="6" t="b">
        <v>0</v>
      </c>
      <c r="K1346" s="6" t="b">
        <v>0</v>
      </c>
      <c r="L1346" s="6" t="b">
        <v>0</v>
      </c>
      <c r="M1346" s="6" t="b">
        <v>0</v>
      </c>
      <c r="N1346" s="6" t="b">
        <v>0</v>
      </c>
      <c r="O1346" s="6" t="b">
        <v>0</v>
      </c>
      <c r="P1346" s="6" t="b">
        <v>0</v>
      </c>
      <c r="Q1346" s="6" t="s">
        <v>2091</v>
      </c>
    </row>
    <row r="1347" spans="1:17" x14ac:dyDescent="0.2">
      <c r="A1347" s="2">
        <v>605</v>
      </c>
      <c r="B1347" s="6" t="s">
        <v>2107</v>
      </c>
      <c r="C1347" s="4" t="s">
        <v>5527</v>
      </c>
      <c r="D1347" s="6" t="s">
        <v>2108</v>
      </c>
      <c r="E1347" s="6" t="b">
        <v>0</v>
      </c>
      <c r="F1347" s="6" t="b">
        <v>0</v>
      </c>
      <c r="G1347" s="6" t="b">
        <v>0</v>
      </c>
      <c r="H1347" s="6" t="b">
        <v>0</v>
      </c>
      <c r="I1347" s="6" t="b">
        <v>0</v>
      </c>
      <c r="J1347" s="6" t="b">
        <v>0</v>
      </c>
      <c r="K1347" s="6" t="b">
        <v>0</v>
      </c>
      <c r="L1347" s="6" t="b">
        <v>0</v>
      </c>
      <c r="M1347" s="6" t="b">
        <v>0</v>
      </c>
      <c r="N1347" s="6" t="b">
        <v>0</v>
      </c>
      <c r="O1347" s="6" t="b">
        <v>0</v>
      </c>
      <c r="P1347" s="6" t="b">
        <v>0</v>
      </c>
      <c r="Q1347" s="6" t="s">
        <v>2109</v>
      </c>
    </row>
    <row r="1348" spans="1:17" x14ac:dyDescent="0.2">
      <c r="A1348" s="2">
        <v>624</v>
      </c>
      <c r="B1348" s="6" t="s">
        <v>2160</v>
      </c>
      <c r="C1348" s="4" t="s">
        <v>5527</v>
      </c>
      <c r="D1348" s="6" t="s">
        <v>2161</v>
      </c>
      <c r="E1348" s="6" t="b">
        <v>0</v>
      </c>
      <c r="F1348" s="6" t="b">
        <v>0</v>
      </c>
      <c r="G1348" s="6" t="b">
        <v>0</v>
      </c>
      <c r="H1348" s="6" t="b">
        <v>0</v>
      </c>
      <c r="I1348" s="6" t="b">
        <v>0</v>
      </c>
      <c r="J1348" s="6" t="b">
        <v>0</v>
      </c>
      <c r="K1348" s="6" t="b">
        <v>1</v>
      </c>
      <c r="L1348" s="6" t="b">
        <v>1</v>
      </c>
      <c r="M1348" s="6" t="b">
        <v>0</v>
      </c>
      <c r="N1348" s="6" t="b">
        <v>0</v>
      </c>
      <c r="O1348" s="6" t="b">
        <v>0</v>
      </c>
      <c r="P1348" s="6" t="b">
        <v>0</v>
      </c>
      <c r="Q1348" s="6" t="s">
        <v>2162</v>
      </c>
    </row>
    <row r="1349" spans="1:17" x14ac:dyDescent="0.2">
      <c r="A1349" s="2">
        <v>630</v>
      </c>
      <c r="B1349" s="6" t="s">
        <v>2179</v>
      </c>
      <c r="C1349" s="4" t="s">
        <v>5527</v>
      </c>
      <c r="D1349" s="6" t="s">
        <v>2180</v>
      </c>
      <c r="E1349" s="6" t="b">
        <v>0</v>
      </c>
      <c r="F1349" s="6" t="b">
        <v>0</v>
      </c>
      <c r="G1349" s="6" t="b">
        <v>0</v>
      </c>
      <c r="H1349" s="6" t="b">
        <v>0</v>
      </c>
      <c r="I1349" s="6" t="b">
        <v>0</v>
      </c>
      <c r="J1349" s="6" t="b">
        <v>0</v>
      </c>
      <c r="K1349" s="6" t="b">
        <v>0</v>
      </c>
      <c r="L1349" s="6" t="b">
        <v>0</v>
      </c>
      <c r="M1349" s="6" t="b">
        <v>0</v>
      </c>
      <c r="N1349" s="6" t="b">
        <v>0</v>
      </c>
      <c r="O1349" s="6" t="b">
        <v>0</v>
      </c>
      <c r="P1349" s="6" t="b">
        <v>0</v>
      </c>
      <c r="Q1349" s="6" t="s">
        <v>2181</v>
      </c>
    </row>
    <row r="1350" spans="1:17" x14ac:dyDescent="0.2">
      <c r="A1350" s="2">
        <v>633</v>
      </c>
      <c r="B1350" s="6" t="s">
        <v>2190</v>
      </c>
      <c r="C1350" s="4" t="s">
        <v>5527</v>
      </c>
      <c r="D1350" s="6" t="s">
        <v>2191</v>
      </c>
      <c r="E1350" s="6" t="b">
        <v>1</v>
      </c>
      <c r="F1350" s="6" t="b">
        <v>0</v>
      </c>
      <c r="G1350" s="6" t="b">
        <v>0</v>
      </c>
      <c r="H1350" s="6" t="b">
        <v>0</v>
      </c>
      <c r="I1350" s="6" t="b">
        <v>0</v>
      </c>
      <c r="J1350" s="6" t="b">
        <v>0</v>
      </c>
      <c r="K1350" s="6" t="b">
        <v>0</v>
      </c>
      <c r="L1350" s="6" t="b">
        <v>0</v>
      </c>
      <c r="M1350" s="6" t="b">
        <v>0</v>
      </c>
      <c r="N1350" s="6" t="b">
        <v>0</v>
      </c>
      <c r="O1350" s="6" t="b">
        <v>0</v>
      </c>
      <c r="P1350" s="6" t="b">
        <v>0</v>
      </c>
      <c r="Q1350" s="6" t="s">
        <v>2192</v>
      </c>
    </row>
    <row r="1351" spans="1:17" x14ac:dyDescent="0.2">
      <c r="A1351" s="2">
        <v>634</v>
      </c>
      <c r="B1351" s="6" t="s">
        <v>2193</v>
      </c>
      <c r="C1351" s="4" t="s">
        <v>5527</v>
      </c>
      <c r="D1351" s="6" t="s">
        <v>2194</v>
      </c>
      <c r="E1351" s="6" t="b">
        <v>0</v>
      </c>
      <c r="F1351" s="6" t="b">
        <v>0</v>
      </c>
      <c r="G1351" s="6" t="b">
        <v>0</v>
      </c>
      <c r="H1351" s="6" t="b">
        <v>0</v>
      </c>
      <c r="I1351" s="6" t="b">
        <v>0</v>
      </c>
      <c r="J1351" s="6" t="b">
        <v>1</v>
      </c>
      <c r="K1351" s="6" t="b">
        <v>0</v>
      </c>
      <c r="L1351" s="6" t="b">
        <v>0</v>
      </c>
      <c r="M1351" s="6" t="b">
        <v>0</v>
      </c>
      <c r="N1351" s="6" t="b">
        <v>0</v>
      </c>
      <c r="O1351" s="6" t="b">
        <v>1</v>
      </c>
      <c r="P1351" s="6" t="b">
        <v>0</v>
      </c>
      <c r="Q1351" s="6" t="s">
        <v>2195</v>
      </c>
    </row>
    <row r="1352" spans="1:17" x14ac:dyDescent="0.2">
      <c r="A1352" s="2">
        <v>662</v>
      </c>
      <c r="B1352" s="6" t="s">
        <v>2278</v>
      </c>
      <c r="C1352" s="4" t="s">
        <v>5527</v>
      </c>
      <c r="D1352" s="6" t="s">
        <v>2279</v>
      </c>
      <c r="E1352" s="6" t="b">
        <v>0</v>
      </c>
      <c r="F1352" s="6" t="b">
        <v>1</v>
      </c>
      <c r="G1352" s="6" t="b">
        <v>0</v>
      </c>
      <c r="H1352" s="6" t="b">
        <v>0</v>
      </c>
      <c r="I1352" s="6" t="b">
        <v>0</v>
      </c>
      <c r="J1352" s="6" t="b">
        <v>0</v>
      </c>
      <c r="K1352" s="6" t="b">
        <v>1</v>
      </c>
      <c r="L1352" s="6" t="b">
        <v>1</v>
      </c>
      <c r="M1352" s="6" t="b">
        <v>0</v>
      </c>
      <c r="N1352" s="6" t="b">
        <v>0</v>
      </c>
      <c r="O1352" s="6" t="b">
        <v>1</v>
      </c>
      <c r="P1352" s="6" t="b">
        <v>0</v>
      </c>
      <c r="Q1352" s="6" t="s">
        <v>2280</v>
      </c>
    </row>
    <row r="1353" spans="1:17" x14ac:dyDescent="0.2">
      <c r="A1353" s="2">
        <v>712</v>
      </c>
      <c r="B1353" s="6" t="s">
        <v>2429</v>
      </c>
      <c r="C1353" s="4" t="s">
        <v>5527</v>
      </c>
      <c r="D1353" s="6" t="s">
        <v>2430</v>
      </c>
      <c r="E1353" s="6" t="b">
        <v>0</v>
      </c>
      <c r="F1353" s="6" t="b">
        <v>0</v>
      </c>
      <c r="G1353" s="6" t="b">
        <v>0</v>
      </c>
      <c r="H1353" s="6" t="b">
        <v>0</v>
      </c>
      <c r="I1353" s="6" t="b">
        <v>0</v>
      </c>
      <c r="J1353" s="6" t="b">
        <v>0</v>
      </c>
      <c r="K1353" s="6" t="b">
        <v>0</v>
      </c>
      <c r="L1353" s="6" t="b">
        <v>1</v>
      </c>
      <c r="M1353" s="6" t="b">
        <v>0</v>
      </c>
      <c r="N1353" s="6" t="b">
        <v>0</v>
      </c>
      <c r="O1353" s="6" t="b">
        <v>0</v>
      </c>
      <c r="P1353" s="6" t="b">
        <v>0</v>
      </c>
      <c r="Q1353" s="6" t="s">
        <v>2431</v>
      </c>
    </row>
    <row r="1354" spans="1:17" x14ac:dyDescent="0.2">
      <c r="A1354" s="2">
        <v>714</v>
      </c>
      <c r="B1354" s="6" t="s">
        <v>2438</v>
      </c>
      <c r="C1354" s="4" t="s">
        <v>5527</v>
      </c>
      <c r="D1354" s="6" t="s">
        <v>2439</v>
      </c>
      <c r="E1354" s="6" t="b">
        <v>1</v>
      </c>
      <c r="F1354" s="6" t="b">
        <v>1</v>
      </c>
      <c r="G1354" s="6" t="b">
        <v>0</v>
      </c>
      <c r="H1354" s="6" t="b">
        <v>0</v>
      </c>
      <c r="I1354" s="6" t="b">
        <v>0</v>
      </c>
      <c r="J1354" s="6" t="b">
        <v>1</v>
      </c>
      <c r="K1354" s="6" t="b">
        <v>1</v>
      </c>
      <c r="L1354" s="6" t="b">
        <v>1</v>
      </c>
      <c r="M1354" s="6" t="b">
        <v>0</v>
      </c>
      <c r="N1354" s="6" t="b">
        <v>0</v>
      </c>
      <c r="O1354" s="6" t="b">
        <v>1</v>
      </c>
      <c r="P1354" s="6" t="b">
        <v>0</v>
      </c>
      <c r="Q1354" s="6" t="s">
        <v>2440</v>
      </c>
    </row>
    <row r="1355" spans="1:17" x14ac:dyDescent="0.2">
      <c r="A1355" s="2">
        <v>717</v>
      </c>
      <c r="B1355" s="6" t="s">
        <v>2449</v>
      </c>
      <c r="C1355" s="4" t="s">
        <v>5527</v>
      </c>
      <c r="D1355" s="6" t="s">
        <v>60</v>
      </c>
      <c r="E1355" s="6" t="b">
        <v>0</v>
      </c>
      <c r="F1355" s="6" t="b">
        <v>0</v>
      </c>
      <c r="G1355" s="6" t="b">
        <v>0</v>
      </c>
      <c r="H1355" s="6" t="b">
        <v>0</v>
      </c>
      <c r="I1355" s="6" t="b">
        <v>0</v>
      </c>
      <c r="J1355" s="6" t="b">
        <v>0</v>
      </c>
      <c r="K1355" s="6" t="b">
        <v>0</v>
      </c>
      <c r="L1355" s="6" t="b">
        <v>0</v>
      </c>
      <c r="M1355" s="6" t="b">
        <v>0</v>
      </c>
      <c r="N1355" s="6" t="b">
        <v>0</v>
      </c>
      <c r="O1355" s="6" t="b">
        <v>0</v>
      </c>
      <c r="P1355" s="6" t="b">
        <v>0</v>
      </c>
      <c r="Q1355" s="6" t="s">
        <v>2450</v>
      </c>
    </row>
    <row r="1356" spans="1:17" x14ac:dyDescent="0.2">
      <c r="A1356" s="2">
        <v>721</v>
      </c>
      <c r="B1356" s="6" t="s">
        <v>2462</v>
      </c>
      <c r="C1356" s="4" t="s">
        <v>5527</v>
      </c>
      <c r="D1356" s="6" t="s">
        <v>2463</v>
      </c>
      <c r="E1356" s="6" t="b">
        <v>0</v>
      </c>
      <c r="F1356" s="6" t="b">
        <v>0</v>
      </c>
      <c r="G1356" s="6" t="b">
        <v>0</v>
      </c>
      <c r="H1356" s="6" t="b">
        <v>0</v>
      </c>
      <c r="I1356" s="6" t="b">
        <v>1</v>
      </c>
      <c r="J1356" s="6" t="b">
        <v>0</v>
      </c>
      <c r="K1356" s="6" t="b">
        <v>0</v>
      </c>
      <c r="L1356" s="6" t="b">
        <v>1</v>
      </c>
      <c r="M1356" s="6" t="b">
        <v>0</v>
      </c>
      <c r="N1356" s="6" t="b">
        <v>0</v>
      </c>
      <c r="O1356" s="6" t="b">
        <v>0</v>
      </c>
      <c r="P1356" s="6" t="b">
        <v>0</v>
      </c>
      <c r="Q1356" s="6" t="s">
        <v>2464</v>
      </c>
    </row>
    <row r="1357" spans="1:17" x14ac:dyDescent="0.2">
      <c r="A1357" s="2">
        <v>723</v>
      </c>
      <c r="B1357" s="6" t="s">
        <v>2470</v>
      </c>
      <c r="C1357" s="4" t="s">
        <v>5527</v>
      </c>
      <c r="D1357" s="6" t="s">
        <v>2471</v>
      </c>
      <c r="E1357" s="6" t="b">
        <v>0</v>
      </c>
      <c r="F1357" s="6" t="b">
        <v>0</v>
      </c>
      <c r="G1357" s="6" t="b">
        <v>0</v>
      </c>
      <c r="H1357" s="6" t="b">
        <v>0</v>
      </c>
      <c r="I1357" s="6" t="b">
        <v>0</v>
      </c>
      <c r="J1357" s="6" t="b">
        <v>0</v>
      </c>
      <c r="K1357" s="6" t="b">
        <v>0</v>
      </c>
      <c r="L1357" s="6" t="b">
        <v>0</v>
      </c>
      <c r="M1357" s="6" t="b">
        <v>0</v>
      </c>
      <c r="N1357" s="6" t="b">
        <v>0</v>
      </c>
      <c r="O1357" s="6" t="b">
        <v>0</v>
      </c>
      <c r="P1357" s="6" t="b">
        <v>0</v>
      </c>
      <c r="Q1357" s="6" t="s">
        <v>2472</v>
      </c>
    </row>
    <row r="1358" spans="1:17" x14ac:dyDescent="0.2">
      <c r="A1358" s="2">
        <v>730</v>
      </c>
      <c r="B1358" s="6" t="s">
        <v>2490</v>
      </c>
      <c r="C1358" s="4" t="s">
        <v>5527</v>
      </c>
      <c r="D1358" s="6" t="s">
        <v>2491</v>
      </c>
      <c r="E1358" s="6" t="b">
        <v>1</v>
      </c>
      <c r="F1358" s="6" t="b">
        <v>1</v>
      </c>
      <c r="G1358" s="6" t="b">
        <v>0</v>
      </c>
      <c r="H1358" s="6" t="b">
        <v>0</v>
      </c>
      <c r="I1358" s="6" t="b">
        <v>1</v>
      </c>
      <c r="J1358" s="6" t="b">
        <v>1</v>
      </c>
      <c r="K1358" s="6" t="b">
        <v>0</v>
      </c>
      <c r="L1358" s="6" t="b">
        <v>1</v>
      </c>
      <c r="M1358" s="6" t="b">
        <v>0</v>
      </c>
      <c r="N1358" s="6" t="b">
        <v>0</v>
      </c>
      <c r="O1358" s="6" t="b">
        <v>1</v>
      </c>
      <c r="P1358" s="6" t="b">
        <v>0</v>
      </c>
      <c r="Q1358" s="6" t="s">
        <v>2492</v>
      </c>
    </row>
    <row r="1359" spans="1:17" x14ac:dyDescent="0.2">
      <c r="A1359" s="2">
        <v>735</v>
      </c>
      <c r="B1359" s="6" t="s">
        <v>2508</v>
      </c>
      <c r="C1359" s="4" t="s">
        <v>5527</v>
      </c>
      <c r="D1359" s="6" t="s">
        <v>2509</v>
      </c>
      <c r="E1359" s="6" t="b">
        <v>1</v>
      </c>
      <c r="F1359" s="6" t="b">
        <v>0</v>
      </c>
      <c r="G1359" s="6" t="b">
        <v>1</v>
      </c>
      <c r="H1359" s="6" t="b">
        <v>0</v>
      </c>
      <c r="I1359" s="6" t="b">
        <v>0</v>
      </c>
      <c r="J1359" s="6" t="b">
        <v>0</v>
      </c>
      <c r="K1359" s="6" t="b">
        <v>0</v>
      </c>
      <c r="L1359" s="6" t="b">
        <v>0</v>
      </c>
      <c r="M1359" s="6" t="b">
        <v>0</v>
      </c>
      <c r="N1359" s="6" t="b">
        <v>0</v>
      </c>
      <c r="O1359" s="6" t="b">
        <v>1</v>
      </c>
      <c r="P1359" s="6" t="b">
        <v>0</v>
      </c>
      <c r="Q1359" s="6" t="s">
        <v>2510</v>
      </c>
    </row>
    <row r="1360" spans="1:17" x14ac:dyDescent="0.2">
      <c r="A1360" s="2">
        <v>736</v>
      </c>
      <c r="B1360" s="6" t="s">
        <v>2511</v>
      </c>
      <c r="C1360" s="4" t="s">
        <v>5527</v>
      </c>
      <c r="D1360" s="6" t="s">
        <v>2512</v>
      </c>
      <c r="E1360" s="6" t="b">
        <v>0</v>
      </c>
      <c r="F1360" s="6" t="b">
        <v>0</v>
      </c>
      <c r="G1360" s="6" t="b">
        <v>1</v>
      </c>
      <c r="H1360" s="6" t="b">
        <v>0</v>
      </c>
      <c r="I1360" s="6" t="b">
        <v>0</v>
      </c>
      <c r="J1360" s="6" t="b">
        <v>0</v>
      </c>
      <c r="K1360" s="6" t="b">
        <v>0</v>
      </c>
      <c r="L1360" s="6" t="b">
        <v>0</v>
      </c>
      <c r="M1360" s="6" t="b">
        <v>0</v>
      </c>
      <c r="N1360" s="6" t="b">
        <v>0</v>
      </c>
      <c r="O1360" s="6" t="b">
        <v>0</v>
      </c>
      <c r="P1360" s="6" t="b">
        <v>0</v>
      </c>
      <c r="Q1360" s="6" t="s">
        <v>2513</v>
      </c>
    </row>
    <row r="1361" spans="1:17" x14ac:dyDescent="0.2">
      <c r="A1361" s="2">
        <v>748</v>
      </c>
      <c r="B1361" s="6" t="s">
        <v>2544</v>
      </c>
      <c r="C1361" s="4" t="s">
        <v>5527</v>
      </c>
      <c r="D1361" s="6" t="s">
        <v>2545</v>
      </c>
      <c r="E1361" s="6" t="b">
        <v>0</v>
      </c>
      <c r="F1361" s="6" t="b">
        <v>0</v>
      </c>
      <c r="G1361" s="6" t="b">
        <v>1</v>
      </c>
      <c r="H1361" s="6" t="b">
        <v>0</v>
      </c>
      <c r="I1361" s="6" t="b">
        <v>0</v>
      </c>
      <c r="J1361" s="6" t="b">
        <v>0</v>
      </c>
      <c r="K1361" s="6" t="b">
        <v>0</v>
      </c>
      <c r="L1361" s="6" t="b">
        <v>0</v>
      </c>
      <c r="M1361" s="6" t="b">
        <v>0</v>
      </c>
      <c r="N1361" s="6" t="b">
        <v>1</v>
      </c>
      <c r="O1361" s="6" t="b">
        <v>0</v>
      </c>
      <c r="P1361" s="6" t="b">
        <v>0</v>
      </c>
      <c r="Q1361" s="6" t="s">
        <v>2546</v>
      </c>
    </row>
    <row r="1362" spans="1:17" x14ac:dyDescent="0.2">
      <c r="A1362" s="2">
        <v>752</v>
      </c>
      <c r="B1362" s="6" t="s">
        <v>2558</v>
      </c>
      <c r="C1362" s="4" t="s">
        <v>5527</v>
      </c>
      <c r="D1362" s="6" t="s">
        <v>2559</v>
      </c>
      <c r="E1362" s="6" t="b">
        <v>0</v>
      </c>
      <c r="F1362" s="6" t="b">
        <v>0</v>
      </c>
      <c r="G1362" s="6" t="b">
        <v>0</v>
      </c>
      <c r="H1362" s="6" t="b">
        <v>0</v>
      </c>
      <c r="I1362" s="6" t="b">
        <v>0</v>
      </c>
      <c r="J1362" s="6" t="b">
        <v>0</v>
      </c>
      <c r="K1362" s="6" t="b">
        <v>0</v>
      </c>
      <c r="L1362" s="6" t="b">
        <v>1</v>
      </c>
      <c r="M1362" s="6" t="b">
        <v>0</v>
      </c>
      <c r="N1362" s="6" t="b">
        <v>0</v>
      </c>
      <c r="O1362" s="6" t="b">
        <v>0</v>
      </c>
      <c r="P1362" s="6" t="b">
        <v>0</v>
      </c>
      <c r="Q1362" s="6" t="s">
        <v>2560</v>
      </c>
    </row>
    <row r="1363" spans="1:17" x14ac:dyDescent="0.2">
      <c r="A1363" s="2">
        <v>757</v>
      </c>
      <c r="B1363" s="6" t="s">
        <v>2569</v>
      </c>
      <c r="C1363" s="4" t="s">
        <v>5527</v>
      </c>
      <c r="D1363" s="6" t="s">
        <v>2570</v>
      </c>
      <c r="E1363" s="6" t="b">
        <v>0</v>
      </c>
      <c r="F1363" s="6" t="b">
        <v>0</v>
      </c>
      <c r="G1363" s="6" t="b">
        <v>0</v>
      </c>
      <c r="H1363" s="6" t="b">
        <v>0</v>
      </c>
      <c r="I1363" s="6" t="b">
        <v>0</v>
      </c>
      <c r="J1363" s="6" t="b">
        <v>0</v>
      </c>
      <c r="K1363" s="6" t="b">
        <v>1</v>
      </c>
      <c r="L1363" s="6" t="b">
        <v>0</v>
      </c>
      <c r="M1363" s="6" t="b">
        <v>0</v>
      </c>
      <c r="N1363" s="6" t="b">
        <v>0</v>
      </c>
      <c r="O1363" s="6" t="b">
        <v>1</v>
      </c>
      <c r="P1363" s="6" t="b">
        <v>0</v>
      </c>
      <c r="Q1363" s="6" t="s">
        <v>2571</v>
      </c>
    </row>
    <row r="1364" spans="1:17" x14ac:dyDescent="0.2">
      <c r="A1364" s="2">
        <v>774</v>
      </c>
      <c r="B1364" s="6" t="s">
        <v>2615</v>
      </c>
      <c r="C1364" s="4" t="s">
        <v>5527</v>
      </c>
      <c r="D1364" s="6" t="s">
        <v>2616</v>
      </c>
      <c r="E1364" s="6" t="b">
        <v>0</v>
      </c>
      <c r="F1364" s="6" t="b">
        <v>0</v>
      </c>
      <c r="G1364" s="6" t="b">
        <v>0</v>
      </c>
      <c r="H1364" s="6" t="b">
        <v>0</v>
      </c>
      <c r="I1364" s="6" t="b">
        <v>0</v>
      </c>
      <c r="J1364" s="6" t="b">
        <v>0</v>
      </c>
      <c r="K1364" s="6" t="b">
        <v>1</v>
      </c>
      <c r="L1364" s="6" t="b">
        <v>0</v>
      </c>
      <c r="M1364" s="6" t="b">
        <v>0</v>
      </c>
      <c r="N1364" s="6" t="b">
        <v>0</v>
      </c>
      <c r="O1364" s="6" t="b">
        <v>0</v>
      </c>
      <c r="P1364" s="6" t="b">
        <v>0</v>
      </c>
      <c r="Q1364" s="6" t="s">
        <v>2617</v>
      </c>
    </row>
    <row r="1365" spans="1:17" x14ac:dyDescent="0.2">
      <c r="A1365" s="2">
        <v>784</v>
      </c>
      <c r="B1365" s="6" t="s">
        <v>2641</v>
      </c>
      <c r="C1365" s="4" t="s">
        <v>5527</v>
      </c>
      <c r="D1365" s="6" t="s">
        <v>2642</v>
      </c>
      <c r="E1365" s="6" t="b">
        <v>0</v>
      </c>
      <c r="F1365" s="6" t="b">
        <v>0</v>
      </c>
      <c r="G1365" s="6" t="b">
        <v>0</v>
      </c>
      <c r="H1365" s="6" t="b">
        <v>0</v>
      </c>
      <c r="I1365" s="6" t="b">
        <v>0</v>
      </c>
      <c r="J1365" s="6" t="b">
        <v>0</v>
      </c>
      <c r="K1365" s="6" t="b">
        <v>0</v>
      </c>
      <c r="L1365" s="6" t="b">
        <v>0</v>
      </c>
      <c r="M1365" s="6" t="b">
        <v>0</v>
      </c>
      <c r="N1365" s="6" t="b">
        <v>0</v>
      </c>
      <c r="O1365" s="6" t="b">
        <v>0</v>
      </c>
      <c r="P1365" s="6" t="b">
        <v>0</v>
      </c>
      <c r="Q1365" s="6" t="s">
        <v>2643</v>
      </c>
    </row>
    <row r="1366" spans="1:17" x14ac:dyDescent="0.2">
      <c r="A1366" s="2">
        <v>791</v>
      </c>
      <c r="B1366" s="6" t="s">
        <v>60</v>
      </c>
      <c r="C1366" s="4" t="s">
        <v>5527</v>
      </c>
      <c r="D1366" s="6" t="s">
        <v>2663</v>
      </c>
      <c r="E1366" s="6" t="b">
        <v>0</v>
      </c>
      <c r="F1366" s="6" t="b">
        <v>0</v>
      </c>
      <c r="G1366" s="6" t="b">
        <v>1</v>
      </c>
      <c r="H1366" s="6" t="b">
        <v>0</v>
      </c>
      <c r="I1366" s="6" t="b">
        <v>0</v>
      </c>
      <c r="J1366" s="6" t="b">
        <v>0</v>
      </c>
      <c r="K1366" s="6" t="b">
        <v>0</v>
      </c>
      <c r="L1366" s="6" t="b">
        <v>0</v>
      </c>
      <c r="M1366" s="6" t="b">
        <v>0</v>
      </c>
      <c r="N1366" s="6" t="b">
        <v>1</v>
      </c>
      <c r="O1366" s="6" t="b">
        <v>0</v>
      </c>
      <c r="P1366" s="6" t="b">
        <v>0</v>
      </c>
      <c r="Q1366" s="6" t="s">
        <v>2664</v>
      </c>
    </row>
    <row r="1367" spans="1:17" x14ac:dyDescent="0.2">
      <c r="A1367" s="2">
        <v>797</v>
      </c>
      <c r="B1367" s="6" t="s">
        <v>2681</v>
      </c>
      <c r="C1367" s="4" t="s">
        <v>5527</v>
      </c>
      <c r="D1367" s="6" t="s">
        <v>2682</v>
      </c>
      <c r="E1367" s="6" t="b">
        <v>0</v>
      </c>
      <c r="F1367" s="6" t="b">
        <v>0</v>
      </c>
      <c r="G1367" s="6" t="b">
        <v>0</v>
      </c>
      <c r="H1367" s="6" t="b">
        <v>0</v>
      </c>
      <c r="I1367" s="6" t="b">
        <v>0</v>
      </c>
      <c r="J1367" s="6" t="b">
        <v>0</v>
      </c>
      <c r="K1367" s="6" t="b">
        <v>0</v>
      </c>
      <c r="L1367" s="6" t="b">
        <v>0</v>
      </c>
      <c r="M1367" s="6" t="b">
        <v>0</v>
      </c>
      <c r="N1367" s="6" t="b">
        <v>0</v>
      </c>
      <c r="O1367" s="6" t="b">
        <v>0</v>
      </c>
      <c r="P1367" s="6" t="b">
        <v>0</v>
      </c>
      <c r="Q1367" s="6" t="s">
        <v>2683</v>
      </c>
    </row>
    <row r="1368" spans="1:17" x14ac:dyDescent="0.2">
      <c r="A1368" s="2">
        <v>801</v>
      </c>
      <c r="B1368" s="6" t="s">
        <v>2692</v>
      </c>
      <c r="C1368" s="4" t="s">
        <v>5527</v>
      </c>
      <c r="D1368" s="6" t="s">
        <v>2693</v>
      </c>
      <c r="E1368" s="6" t="b">
        <v>0</v>
      </c>
      <c r="F1368" s="6" t="b">
        <v>0</v>
      </c>
      <c r="G1368" s="6" t="b">
        <v>0</v>
      </c>
      <c r="H1368" s="6" t="b">
        <v>0</v>
      </c>
      <c r="I1368" s="6" t="b">
        <v>0</v>
      </c>
      <c r="J1368" s="6" t="b">
        <v>0</v>
      </c>
      <c r="K1368" s="6" t="b">
        <v>0</v>
      </c>
      <c r="L1368" s="6" t="b">
        <v>1</v>
      </c>
      <c r="M1368" s="6" t="b">
        <v>0</v>
      </c>
      <c r="N1368" s="6" t="b">
        <v>0</v>
      </c>
      <c r="O1368" s="6" t="b">
        <v>0</v>
      </c>
      <c r="P1368" s="6" t="b">
        <v>0</v>
      </c>
      <c r="Q1368" s="6" t="s">
        <v>2694</v>
      </c>
    </row>
    <row r="1369" spans="1:17" x14ac:dyDescent="0.2">
      <c r="A1369" s="2">
        <v>804</v>
      </c>
      <c r="B1369" s="6" t="s">
        <v>2704</v>
      </c>
      <c r="C1369" s="4" t="s">
        <v>5527</v>
      </c>
      <c r="D1369" s="6" t="s">
        <v>2705</v>
      </c>
      <c r="E1369" s="6" t="b">
        <v>0</v>
      </c>
      <c r="F1369" s="6" t="b">
        <v>0</v>
      </c>
      <c r="G1369" s="6" t="b">
        <v>0</v>
      </c>
      <c r="H1369" s="6" t="b">
        <v>1</v>
      </c>
      <c r="I1369" s="6" t="b">
        <v>0</v>
      </c>
      <c r="J1369" s="6" t="b">
        <v>0</v>
      </c>
      <c r="K1369" s="6" t="b">
        <v>0</v>
      </c>
      <c r="L1369" s="6" t="b">
        <v>1</v>
      </c>
      <c r="M1369" s="6" t="b">
        <v>0</v>
      </c>
      <c r="N1369" s="6" t="b">
        <v>0</v>
      </c>
      <c r="O1369" s="6" t="b">
        <v>0</v>
      </c>
      <c r="P1369" s="6" t="b">
        <v>0</v>
      </c>
      <c r="Q1369" s="6" t="s">
        <v>2706</v>
      </c>
    </row>
    <row r="1370" spans="1:17" x14ac:dyDescent="0.2">
      <c r="A1370" s="2">
        <v>810</v>
      </c>
      <c r="B1370" s="6" t="s">
        <v>2726</v>
      </c>
      <c r="C1370" s="4" t="s">
        <v>5527</v>
      </c>
      <c r="D1370" s="6" t="s">
        <v>2727</v>
      </c>
      <c r="E1370" s="6" t="b">
        <v>0</v>
      </c>
      <c r="F1370" s="6" t="b">
        <v>0</v>
      </c>
      <c r="G1370" s="6" t="b">
        <v>0</v>
      </c>
      <c r="H1370" s="6" t="b">
        <v>0</v>
      </c>
      <c r="I1370" s="6" t="b">
        <v>0</v>
      </c>
      <c r="J1370" s="6" t="b">
        <v>0</v>
      </c>
      <c r="K1370" s="6" t="b">
        <v>0</v>
      </c>
      <c r="L1370" s="6" t="b">
        <v>0</v>
      </c>
      <c r="M1370" s="6" t="b">
        <v>0</v>
      </c>
      <c r="N1370" s="6" t="b">
        <v>0</v>
      </c>
      <c r="O1370" s="6" t="b">
        <v>0</v>
      </c>
      <c r="P1370" s="6" t="b">
        <v>0</v>
      </c>
      <c r="Q1370" s="6" t="s">
        <v>2728</v>
      </c>
    </row>
    <row r="1371" spans="1:17" x14ac:dyDescent="0.2">
      <c r="A1371" s="2">
        <v>814</v>
      </c>
      <c r="B1371" s="6" t="s">
        <v>2738</v>
      </c>
      <c r="C1371" s="4" t="s">
        <v>5527</v>
      </c>
      <c r="D1371" s="6" t="s">
        <v>2739</v>
      </c>
      <c r="E1371" s="6" t="b">
        <v>0</v>
      </c>
      <c r="F1371" s="6" t="b">
        <v>0</v>
      </c>
      <c r="G1371" s="6" t="b">
        <v>0</v>
      </c>
      <c r="H1371" s="6" t="b">
        <v>0</v>
      </c>
      <c r="I1371" s="6" t="b">
        <v>0</v>
      </c>
      <c r="J1371" s="6" t="b">
        <v>0</v>
      </c>
      <c r="K1371" s="6" t="b">
        <v>0</v>
      </c>
      <c r="L1371" s="6" t="b">
        <v>0</v>
      </c>
      <c r="M1371" s="6" t="b">
        <v>0</v>
      </c>
      <c r="N1371" s="6" t="b">
        <v>0</v>
      </c>
      <c r="O1371" s="6" t="b">
        <v>0</v>
      </c>
      <c r="P1371" s="6" t="b">
        <v>0</v>
      </c>
      <c r="Q1371" s="6" t="s">
        <v>2740</v>
      </c>
    </row>
    <row r="1372" spans="1:17" x14ac:dyDescent="0.2">
      <c r="A1372" s="2">
        <v>819</v>
      </c>
      <c r="B1372" s="6" t="s">
        <v>2755</v>
      </c>
      <c r="C1372" s="4" t="s">
        <v>5527</v>
      </c>
      <c r="D1372" s="6" t="s">
        <v>2756</v>
      </c>
      <c r="E1372" s="6" t="b">
        <v>0</v>
      </c>
      <c r="F1372" s="6" t="b">
        <v>0</v>
      </c>
      <c r="G1372" s="6" t="b">
        <v>0</v>
      </c>
      <c r="H1372" s="6" t="b">
        <v>0</v>
      </c>
      <c r="I1372" s="6" t="b">
        <v>0</v>
      </c>
      <c r="J1372" s="6" t="b">
        <v>0</v>
      </c>
      <c r="K1372" s="6" t="b">
        <v>0</v>
      </c>
      <c r="L1372" s="6" t="b">
        <v>0</v>
      </c>
      <c r="M1372" s="6" t="b">
        <v>0</v>
      </c>
      <c r="N1372" s="6" t="b">
        <v>0</v>
      </c>
      <c r="O1372" s="6" t="b">
        <v>0</v>
      </c>
      <c r="P1372" s="6" t="b">
        <v>0</v>
      </c>
      <c r="Q1372" s="6" t="s">
        <v>2757</v>
      </c>
    </row>
    <row r="1373" spans="1:17" x14ac:dyDescent="0.2">
      <c r="A1373" s="2">
        <v>831</v>
      </c>
      <c r="B1373" s="6" t="s">
        <v>2792</v>
      </c>
      <c r="C1373" s="4" t="s">
        <v>5527</v>
      </c>
      <c r="D1373" s="6" t="s">
        <v>2793</v>
      </c>
      <c r="E1373" s="6" t="b">
        <v>0</v>
      </c>
      <c r="F1373" s="6" t="b">
        <v>0</v>
      </c>
      <c r="G1373" s="6" t="b">
        <v>0</v>
      </c>
      <c r="H1373" s="6" t="b">
        <v>1</v>
      </c>
      <c r="I1373" s="6" t="b">
        <v>0</v>
      </c>
      <c r="J1373" s="6" t="b">
        <v>0</v>
      </c>
      <c r="K1373" s="6" t="b">
        <v>0</v>
      </c>
      <c r="L1373" s="6" t="b">
        <v>1</v>
      </c>
      <c r="M1373" s="6" t="b">
        <v>0</v>
      </c>
      <c r="N1373" s="6" t="b">
        <v>0</v>
      </c>
      <c r="O1373" s="6" t="b">
        <v>1</v>
      </c>
      <c r="P1373" s="6" t="b">
        <v>0</v>
      </c>
      <c r="Q1373" s="6" t="s">
        <v>2794</v>
      </c>
    </row>
    <row r="1374" spans="1:17" x14ac:dyDescent="0.2">
      <c r="A1374" s="2">
        <v>832</v>
      </c>
      <c r="B1374" s="6" t="s">
        <v>2795</v>
      </c>
      <c r="C1374" s="4" t="s">
        <v>5527</v>
      </c>
      <c r="D1374" s="6" t="s">
        <v>2796</v>
      </c>
      <c r="E1374" s="6" t="b">
        <v>0</v>
      </c>
      <c r="F1374" s="6" t="b">
        <v>1</v>
      </c>
      <c r="G1374" s="6" t="b">
        <v>0</v>
      </c>
      <c r="H1374" s="6" t="b">
        <v>0</v>
      </c>
      <c r="I1374" s="6" t="b">
        <v>0</v>
      </c>
      <c r="J1374" s="6" t="b">
        <v>0</v>
      </c>
      <c r="K1374" s="6" t="b">
        <v>0</v>
      </c>
      <c r="L1374" s="6" t="b">
        <v>1</v>
      </c>
      <c r="M1374" s="6" t="b">
        <v>0</v>
      </c>
      <c r="N1374" s="6" t="b">
        <v>0</v>
      </c>
      <c r="O1374" s="6" t="b">
        <v>0</v>
      </c>
      <c r="P1374" s="6" t="b">
        <v>0</v>
      </c>
      <c r="Q1374" s="6" t="s">
        <v>2797</v>
      </c>
    </row>
    <row r="1375" spans="1:17" x14ac:dyDescent="0.2">
      <c r="A1375" s="2">
        <v>834</v>
      </c>
      <c r="B1375" s="6" t="s">
        <v>2801</v>
      </c>
      <c r="C1375" s="4" t="s">
        <v>5527</v>
      </c>
      <c r="D1375" s="6" t="s">
        <v>2802</v>
      </c>
      <c r="E1375" s="6" t="b">
        <v>0</v>
      </c>
      <c r="F1375" s="6" t="b">
        <v>0</v>
      </c>
      <c r="G1375" s="6" t="b">
        <v>1</v>
      </c>
      <c r="H1375" s="6" t="b">
        <v>0</v>
      </c>
      <c r="I1375" s="6" t="b">
        <v>0</v>
      </c>
      <c r="J1375" s="6" t="b">
        <v>0</v>
      </c>
      <c r="K1375" s="6" t="b">
        <v>0</v>
      </c>
      <c r="L1375" s="6" t="b">
        <v>0</v>
      </c>
      <c r="M1375" s="6" t="b">
        <v>0</v>
      </c>
      <c r="N1375" s="6" t="b">
        <v>0</v>
      </c>
      <c r="O1375" s="6" t="b">
        <v>0</v>
      </c>
      <c r="P1375" s="6" t="b">
        <v>0</v>
      </c>
      <c r="Q1375" s="6" t="s">
        <v>2803</v>
      </c>
    </row>
    <row r="1376" spans="1:17" x14ac:dyDescent="0.2">
      <c r="A1376" s="2">
        <v>838</v>
      </c>
      <c r="B1376" s="6" t="s">
        <v>2816</v>
      </c>
      <c r="C1376" s="4" t="s">
        <v>5527</v>
      </c>
      <c r="D1376" s="6" t="s">
        <v>2817</v>
      </c>
      <c r="E1376" s="6" t="b">
        <v>0</v>
      </c>
      <c r="F1376" s="6" t="b">
        <v>0</v>
      </c>
      <c r="G1376" s="6" t="b">
        <v>0</v>
      </c>
      <c r="H1376" s="6" t="b">
        <v>0</v>
      </c>
      <c r="I1376" s="6" t="b">
        <v>0</v>
      </c>
      <c r="J1376" s="6" t="b">
        <v>0</v>
      </c>
      <c r="K1376" s="6" t="b">
        <v>0</v>
      </c>
      <c r="L1376" s="6" t="b">
        <v>0</v>
      </c>
      <c r="M1376" s="6" t="b">
        <v>0</v>
      </c>
      <c r="N1376" s="6" t="b">
        <v>0</v>
      </c>
      <c r="O1376" s="6" t="b">
        <v>0</v>
      </c>
      <c r="P1376" s="6" t="b">
        <v>0</v>
      </c>
      <c r="Q1376" s="6" t="s">
        <v>2818</v>
      </c>
    </row>
    <row r="1377" spans="1:17" x14ac:dyDescent="0.2">
      <c r="A1377" s="2">
        <v>849</v>
      </c>
      <c r="B1377" s="6" t="s">
        <v>2849</v>
      </c>
      <c r="C1377" s="4" t="s">
        <v>5527</v>
      </c>
      <c r="D1377" s="6" t="s">
        <v>2850</v>
      </c>
      <c r="E1377" s="6" t="b">
        <v>0</v>
      </c>
      <c r="F1377" s="6" t="b">
        <v>0</v>
      </c>
      <c r="G1377" s="6" t="b">
        <v>0</v>
      </c>
      <c r="H1377" s="6" t="b">
        <v>0</v>
      </c>
      <c r="I1377" s="6" t="b">
        <v>0</v>
      </c>
      <c r="J1377" s="6" t="b">
        <v>0</v>
      </c>
      <c r="K1377" s="6" t="b">
        <v>0</v>
      </c>
      <c r="L1377" s="6" t="b">
        <v>1</v>
      </c>
      <c r="M1377" s="6" t="b">
        <v>0</v>
      </c>
      <c r="N1377" s="6" t="b">
        <v>0</v>
      </c>
      <c r="O1377" s="6" t="b">
        <v>0</v>
      </c>
      <c r="P1377" s="6" t="b">
        <v>0</v>
      </c>
      <c r="Q1377" s="6" t="s">
        <v>2851</v>
      </c>
    </row>
    <row r="1378" spans="1:17" x14ac:dyDescent="0.2">
      <c r="A1378" s="2">
        <v>866</v>
      </c>
      <c r="B1378" s="6" t="s">
        <v>2898</v>
      </c>
      <c r="C1378" s="4" t="s">
        <v>5527</v>
      </c>
      <c r="D1378" s="6" t="s">
        <v>2899</v>
      </c>
      <c r="E1378" s="6" t="b">
        <v>0</v>
      </c>
      <c r="F1378" s="6" t="b">
        <v>0</v>
      </c>
      <c r="G1378" s="6" t="b">
        <v>0</v>
      </c>
      <c r="H1378" s="6" t="b">
        <v>1</v>
      </c>
      <c r="I1378" s="6" t="b">
        <v>1</v>
      </c>
      <c r="J1378" s="6" t="b">
        <v>0</v>
      </c>
      <c r="K1378" s="6" t="b">
        <v>0</v>
      </c>
      <c r="L1378" s="6" t="b">
        <v>0</v>
      </c>
      <c r="M1378" s="6" t="b">
        <v>0</v>
      </c>
      <c r="N1378" s="6" t="b">
        <v>0</v>
      </c>
      <c r="O1378" s="6" t="b">
        <v>0</v>
      </c>
      <c r="P1378" s="6" t="b">
        <v>0</v>
      </c>
      <c r="Q1378" s="6" t="s">
        <v>2900</v>
      </c>
    </row>
    <row r="1379" spans="1:17" x14ac:dyDescent="0.2">
      <c r="A1379" s="2">
        <v>886</v>
      </c>
      <c r="B1379" s="6" t="s">
        <v>2965</v>
      </c>
      <c r="C1379" s="4" t="s">
        <v>5527</v>
      </c>
      <c r="D1379" s="6" t="s">
        <v>2966</v>
      </c>
      <c r="E1379" s="6" t="b">
        <v>0</v>
      </c>
      <c r="F1379" s="6" t="b">
        <v>0</v>
      </c>
      <c r="G1379" s="6" t="b">
        <v>0</v>
      </c>
      <c r="H1379" s="6" t="b">
        <v>0</v>
      </c>
      <c r="I1379" s="6" t="b">
        <v>0</v>
      </c>
      <c r="J1379" s="6" t="b">
        <v>0</v>
      </c>
      <c r="K1379" s="6" t="b">
        <v>0</v>
      </c>
      <c r="L1379" s="6" t="b">
        <v>1</v>
      </c>
      <c r="M1379" s="6" t="b">
        <v>0</v>
      </c>
      <c r="N1379" s="6" t="b">
        <v>0</v>
      </c>
      <c r="O1379" s="6" t="b">
        <v>0</v>
      </c>
      <c r="P1379" s="6" t="b">
        <v>0</v>
      </c>
      <c r="Q1379" s="6" t="s">
        <v>2967</v>
      </c>
    </row>
    <row r="1380" spans="1:17" x14ac:dyDescent="0.2">
      <c r="A1380" s="2">
        <v>892</v>
      </c>
      <c r="B1380" s="6" t="s">
        <v>2984</v>
      </c>
      <c r="C1380" s="4" t="s">
        <v>5527</v>
      </c>
      <c r="D1380" s="6" t="s">
        <v>2985</v>
      </c>
      <c r="E1380" s="6" t="b">
        <v>0</v>
      </c>
      <c r="F1380" s="6" t="b">
        <v>0</v>
      </c>
      <c r="G1380" s="6" t="b">
        <v>0</v>
      </c>
      <c r="H1380" s="6" t="b">
        <v>1</v>
      </c>
      <c r="I1380" s="6" t="b">
        <v>0</v>
      </c>
      <c r="J1380" s="6" t="b">
        <v>0</v>
      </c>
      <c r="K1380" s="6" t="b">
        <v>0</v>
      </c>
      <c r="L1380" s="6" t="b">
        <v>1</v>
      </c>
      <c r="M1380" s="6" t="b">
        <v>0</v>
      </c>
      <c r="N1380" s="6" t="b">
        <v>0</v>
      </c>
      <c r="O1380" s="6" t="b">
        <v>0</v>
      </c>
      <c r="P1380" s="6" t="b">
        <v>0</v>
      </c>
      <c r="Q1380" s="6" t="s">
        <v>2986</v>
      </c>
    </row>
    <row r="1381" spans="1:17" x14ac:dyDescent="0.2">
      <c r="A1381" s="2">
        <v>902</v>
      </c>
      <c r="B1381" s="6" t="s">
        <v>3016</v>
      </c>
      <c r="C1381" s="4" t="s">
        <v>5527</v>
      </c>
      <c r="D1381" s="6" t="s">
        <v>3017</v>
      </c>
      <c r="E1381" s="6" t="b">
        <v>0</v>
      </c>
      <c r="F1381" s="6" t="b">
        <v>0</v>
      </c>
      <c r="G1381" s="6" t="b">
        <v>0</v>
      </c>
      <c r="H1381" s="6" t="b">
        <v>1</v>
      </c>
      <c r="I1381" s="6" t="b">
        <v>0</v>
      </c>
      <c r="J1381" s="6" t="b">
        <v>0</v>
      </c>
      <c r="K1381" s="6" t="b">
        <v>0</v>
      </c>
      <c r="L1381" s="6" t="b">
        <v>1</v>
      </c>
      <c r="M1381" s="6" t="b">
        <v>0</v>
      </c>
      <c r="N1381" s="6" t="b">
        <v>0</v>
      </c>
      <c r="O1381" s="6" t="b">
        <v>0</v>
      </c>
      <c r="P1381" s="6" t="b">
        <v>0</v>
      </c>
      <c r="Q1381" s="6" t="s">
        <v>3018</v>
      </c>
    </row>
    <row r="1382" spans="1:17" x14ac:dyDescent="0.2">
      <c r="A1382" s="2">
        <v>907</v>
      </c>
      <c r="B1382" s="6" t="s">
        <v>3033</v>
      </c>
      <c r="C1382" s="4" t="s">
        <v>5527</v>
      </c>
      <c r="D1382" s="6" t="s">
        <v>3034</v>
      </c>
      <c r="E1382" s="6" t="b">
        <v>0</v>
      </c>
      <c r="F1382" s="6" t="b">
        <v>0</v>
      </c>
      <c r="G1382" s="6" t="b">
        <v>0</v>
      </c>
      <c r="H1382" s="6" t="b">
        <v>0</v>
      </c>
      <c r="I1382" s="6" t="b">
        <v>0</v>
      </c>
      <c r="J1382" s="6" t="b">
        <v>0</v>
      </c>
      <c r="K1382" s="6" t="b">
        <v>0</v>
      </c>
      <c r="L1382" s="6" t="b">
        <v>0</v>
      </c>
      <c r="M1382" s="6" t="b">
        <v>0</v>
      </c>
      <c r="N1382" s="6" t="b">
        <v>0</v>
      </c>
      <c r="O1382" s="6" t="b">
        <v>0</v>
      </c>
      <c r="P1382" s="6" t="b">
        <v>0</v>
      </c>
      <c r="Q1382" s="6" t="s">
        <v>3035</v>
      </c>
    </row>
    <row r="1383" spans="1:17" x14ac:dyDescent="0.2">
      <c r="A1383" s="2">
        <v>920</v>
      </c>
      <c r="B1383" s="6" t="s">
        <v>3072</v>
      </c>
      <c r="C1383" s="4" t="s">
        <v>5527</v>
      </c>
      <c r="D1383" s="6" t="s">
        <v>3073</v>
      </c>
      <c r="E1383" s="6" t="b">
        <v>1</v>
      </c>
      <c r="F1383" s="6" t="b">
        <v>1</v>
      </c>
      <c r="G1383" s="6" t="b">
        <v>0</v>
      </c>
      <c r="H1383" s="6" t="b">
        <v>0</v>
      </c>
      <c r="I1383" s="6" t="b">
        <v>0</v>
      </c>
      <c r="J1383" s="6" t="b">
        <v>1</v>
      </c>
      <c r="K1383" s="6" t="b">
        <v>0</v>
      </c>
      <c r="L1383" s="6" t="b">
        <v>0</v>
      </c>
      <c r="M1383" s="6" t="b">
        <v>0</v>
      </c>
      <c r="N1383" s="6" t="b">
        <v>0</v>
      </c>
      <c r="O1383" s="6" t="b">
        <v>0</v>
      </c>
      <c r="P1383" s="6" t="b">
        <v>0</v>
      </c>
      <c r="Q1383" s="6" t="s">
        <v>3074</v>
      </c>
    </row>
    <row r="1384" spans="1:17" x14ac:dyDescent="0.2">
      <c r="A1384" s="2">
        <v>921</v>
      </c>
      <c r="B1384" s="6" t="s">
        <v>3076</v>
      </c>
      <c r="C1384" s="4" t="s">
        <v>5527</v>
      </c>
      <c r="D1384" s="6" t="s">
        <v>3077</v>
      </c>
      <c r="E1384" s="6" t="b">
        <v>0</v>
      </c>
      <c r="F1384" s="6" t="b">
        <v>0</v>
      </c>
      <c r="G1384" s="6" t="b">
        <v>0</v>
      </c>
      <c r="H1384" s="6" t="b">
        <v>0</v>
      </c>
      <c r="I1384" s="6" t="b">
        <v>0</v>
      </c>
      <c r="J1384" s="6" t="b">
        <v>0</v>
      </c>
      <c r="K1384" s="6" t="b">
        <v>0</v>
      </c>
      <c r="L1384" s="6" t="b">
        <v>1</v>
      </c>
      <c r="M1384" s="6" t="b">
        <v>0</v>
      </c>
      <c r="N1384" s="6" t="b">
        <v>0</v>
      </c>
      <c r="O1384" s="6" t="b">
        <v>0</v>
      </c>
      <c r="P1384" s="6" t="b">
        <v>0</v>
      </c>
      <c r="Q1384" s="6" t="s">
        <v>3078</v>
      </c>
    </row>
    <row r="1385" spans="1:17" x14ac:dyDescent="0.2">
      <c r="A1385" s="2">
        <v>931</v>
      </c>
      <c r="B1385" s="6" t="s">
        <v>3106</v>
      </c>
      <c r="C1385" s="4" t="s">
        <v>5527</v>
      </c>
      <c r="D1385" s="6" t="s">
        <v>3107</v>
      </c>
      <c r="E1385" s="6" t="b">
        <v>1</v>
      </c>
      <c r="F1385" s="6" t="b">
        <v>0</v>
      </c>
      <c r="G1385" s="6" t="b">
        <v>0</v>
      </c>
      <c r="H1385" s="6" t="b">
        <v>0</v>
      </c>
      <c r="I1385" s="6" t="b">
        <v>0</v>
      </c>
      <c r="J1385" s="6" t="b">
        <v>0</v>
      </c>
      <c r="K1385" s="6" t="b">
        <v>0</v>
      </c>
      <c r="L1385" s="6" t="b">
        <v>1</v>
      </c>
      <c r="M1385" s="6" t="b">
        <v>0</v>
      </c>
      <c r="N1385" s="6" t="b">
        <v>0</v>
      </c>
      <c r="O1385" s="6" t="b">
        <v>1</v>
      </c>
      <c r="P1385" s="6" t="b">
        <v>0</v>
      </c>
      <c r="Q1385" s="6" t="s">
        <v>3108</v>
      </c>
    </row>
    <row r="1386" spans="1:17" x14ac:dyDescent="0.2">
      <c r="A1386" s="2">
        <v>943</v>
      </c>
      <c r="B1386" s="6" t="s">
        <v>3135</v>
      </c>
      <c r="C1386" s="4" t="s">
        <v>5527</v>
      </c>
      <c r="D1386" s="6" t="s">
        <v>3136</v>
      </c>
      <c r="E1386" s="6" t="b">
        <v>1</v>
      </c>
      <c r="F1386" s="6" t="b">
        <v>0</v>
      </c>
      <c r="G1386" s="6" t="b">
        <v>0</v>
      </c>
      <c r="H1386" s="6" t="b">
        <v>0</v>
      </c>
      <c r="I1386" s="6" t="b">
        <v>0</v>
      </c>
      <c r="J1386" s="6" t="b">
        <v>0</v>
      </c>
      <c r="K1386" s="6" t="b">
        <v>0</v>
      </c>
      <c r="L1386" s="6" t="b">
        <v>0</v>
      </c>
      <c r="M1386" s="6" t="b">
        <v>0</v>
      </c>
      <c r="N1386" s="6" t="b">
        <v>0</v>
      </c>
      <c r="O1386" s="6" t="b">
        <v>0</v>
      </c>
      <c r="P1386" s="6" t="b">
        <v>0</v>
      </c>
      <c r="Q1386" s="6" t="s">
        <v>3137</v>
      </c>
    </row>
    <row r="1387" spans="1:17" x14ac:dyDescent="0.2">
      <c r="A1387" s="2">
        <v>946</v>
      </c>
      <c r="B1387" s="6" t="s">
        <v>3145</v>
      </c>
      <c r="C1387" s="4" t="s">
        <v>5527</v>
      </c>
      <c r="D1387" s="6" t="s">
        <v>3146</v>
      </c>
      <c r="E1387" s="6" t="b">
        <v>0</v>
      </c>
      <c r="F1387" s="6" t="b">
        <v>0</v>
      </c>
      <c r="G1387" s="6" t="b">
        <v>0</v>
      </c>
      <c r="H1387" s="6" t="b">
        <v>0</v>
      </c>
      <c r="I1387" s="6" t="b">
        <v>0</v>
      </c>
      <c r="J1387" s="6" t="b">
        <v>0</v>
      </c>
      <c r="K1387" s="6" t="b">
        <v>0</v>
      </c>
      <c r="L1387" s="6" t="b">
        <v>0</v>
      </c>
      <c r="M1387" s="6" t="b">
        <v>0</v>
      </c>
      <c r="N1387" s="6" t="b">
        <v>0</v>
      </c>
      <c r="O1387" s="6" t="b">
        <v>0</v>
      </c>
      <c r="P1387" s="6" t="b">
        <v>0</v>
      </c>
      <c r="Q1387" s="6" t="s">
        <v>3147</v>
      </c>
    </row>
    <row r="1388" spans="1:17" x14ac:dyDescent="0.2">
      <c r="A1388" s="2">
        <v>951</v>
      </c>
      <c r="B1388" s="6" t="s">
        <v>3160</v>
      </c>
      <c r="C1388" s="4" t="s">
        <v>5527</v>
      </c>
      <c r="D1388" s="6" t="s">
        <v>3161</v>
      </c>
      <c r="E1388" s="6" t="b">
        <v>0</v>
      </c>
      <c r="F1388" s="6" t="b">
        <v>0</v>
      </c>
      <c r="G1388" s="6" t="b">
        <v>1</v>
      </c>
      <c r="H1388" s="6" t="b">
        <v>0</v>
      </c>
      <c r="I1388" s="6" t="b">
        <v>0</v>
      </c>
      <c r="J1388" s="6" t="b">
        <v>0</v>
      </c>
      <c r="K1388" s="6" t="b">
        <v>0</v>
      </c>
      <c r="L1388" s="6" t="b">
        <v>0</v>
      </c>
      <c r="M1388" s="6" t="b">
        <v>0</v>
      </c>
      <c r="N1388" s="6" t="b">
        <v>1</v>
      </c>
      <c r="O1388" s="6" t="b">
        <v>0</v>
      </c>
      <c r="P1388" s="6" t="b">
        <v>0</v>
      </c>
      <c r="Q1388" s="6" t="s">
        <v>3162</v>
      </c>
    </row>
    <row r="1389" spans="1:17" x14ac:dyDescent="0.2">
      <c r="A1389" s="2">
        <v>953</v>
      </c>
      <c r="B1389" s="6" t="s">
        <v>3165</v>
      </c>
      <c r="C1389" s="4" t="s">
        <v>5527</v>
      </c>
      <c r="D1389" s="6" t="s">
        <v>3166</v>
      </c>
      <c r="E1389" s="6" t="b">
        <v>0</v>
      </c>
      <c r="F1389" s="6" t="b">
        <v>0</v>
      </c>
      <c r="G1389" s="6" t="b">
        <v>0</v>
      </c>
      <c r="H1389" s="6" t="b">
        <v>0</v>
      </c>
      <c r="I1389" s="6" t="b">
        <v>0</v>
      </c>
      <c r="J1389" s="6" t="b">
        <v>0</v>
      </c>
      <c r="K1389" s="6" t="b">
        <v>0</v>
      </c>
      <c r="L1389" s="6" t="b">
        <v>0</v>
      </c>
      <c r="M1389" s="6" t="b">
        <v>0</v>
      </c>
      <c r="N1389" s="6" t="b">
        <v>0</v>
      </c>
      <c r="O1389" s="6" t="b">
        <v>0</v>
      </c>
      <c r="P1389" s="6" t="b">
        <v>0</v>
      </c>
      <c r="Q1389" s="6" t="s">
        <v>3167</v>
      </c>
    </row>
    <row r="1390" spans="1:17" x14ac:dyDescent="0.2">
      <c r="A1390" s="2">
        <v>970</v>
      </c>
      <c r="B1390" s="6" t="s">
        <v>3217</v>
      </c>
      <c r="C1390" s="4" t="s">
        <v>5527</v>
      </c>
      <c r="D1390" s="6" t="s">
        <v>3218</v>
      </c>
      <c r="E1390" s="6" t="b">
        <v>0</v>
      </c>
      <c r="F1390" s="6" t="b">
        <v>0</v>
      </c>
      <c r="G1390" s="6" t="b">
        <v>0</v>
      </c>
      <c r="H1390" s="6" t="b">
        <v>0</v>
      </c>
      <c r="I1390" s="6" t="b">
        <v>0</v>
      </c>
      <c r="J1390" s="6" t="b">
        <v>0</v>
      </c>
      <c r="K1390" s="6" t="b">
        <v>1</v>
      </c>
      <c r="L1390" s="6" t="b">
        <v>1</v>
      </c>
      <c r="M1390" s="6" t="b">
        <v>0</v>
      </c>
      <c r="N1390" s="6" t="b">
        <v>0</v>
      </c>
      <c r="O1390" s="6" t="b">
        <v>0</v>
      </c>
      <c r="P1390" s="6" t="b">
        <v>0</v>
      </c>
      <c r="Q1390" s="6" t="s">
        <v>3219</v>
      </c>
    </row>
    <row r="1391" spans="1:17" x14ac:dyDescent="0.2">
      <c r="A1391" s="2">
        <v>972</v>
      </c>
      <c r="B1391" s="6" t="s">
        <v>3223</v>
      </c>
      <c r="C1391" s="4" t="s">
        <v>5527</v>
      </c>
      <c r="D1391" s="6" t="s">
        <v>60</v>
      </c>
      <c r="E1391" s="6" t="b">
        <v>0</v>
      </c>
      <c r="F1391" s="6" t="b">
        <v>0</v>
      </c>
      <c r="G1391" s="6" t="b">
        <v>0</v>
      </c>
      <c r="H1391" s="6" t="b">
        <v>0</v>
      </c>
      <c r="I1391" s="6" t="b">
        <v>0</v>
      </c>
      <c r="J1391" s="6" t="b">
        <v>0</v>
      </c>
      <c r="K1391" s="6" t="b">
        <v>0</v>
      </c>
      <c r="L1391" s="6" t="b">
        <v>0</v>
      </c>
      <c r="M1391" s="6" t="b">
        <v>0</v>
      </c>
      <c r="N1391" s="6" t="b">
        <v>0</v>
      </c>
      <c r="O1391" s="6" t="b">
        <v>0</v>
      </c>
      <c r="P1391" s="6" t="b">
        <v>0</v>
      </c>
      <c r="Q1391" s="6" t="s">
        <v>3224</v>
      </c>
    </row>
    <row r="1392" spans="1:17" x14ac:dyDescent="0.2">
      <c r="A1392" s="2">
        <v>975</v>
      </c>
      <c r="B1392" s="6" t="s">
        <v>3231</v>
      </c>
      <c r="C1392" s="4" t="s">
        <v>5527</v>
      </c>
      <c r="D1392" s="6" t="s">
        <v>3232</v>
      </c>
      <c r="E1392" s="6" t="b">
        <v>0</v>
      </c>
      <c r="F1392" s="6" t="b">
        <v>0</v>
      </c>
      <c r="G1392" s="6" t="b">
        <v>0</v>
      </c>
      <c r="H1392" s="6" t="b">
        <v>0</v>
      </c>
      <c r="I1392" s="6" t="b">
        <v>0</v>
      </c>
      <c r="J1392" s="6" t="b">
        <v>0</v>
      </c>
      <c r="K1392" s="6" t="b">
        <v>0</v>
      </c>
      <c r="L1392" s="6" t="b">
        <v>0</v>
      </c>
      <c r="M1392" s="6" t="b">
        <v>0</v>
      </c>
      <c r="N1392" s="6" t="b">
        <v>0</v>
      </c>
      <c r="O1392" s="6" t="b">
        <v>0</v>
      </c>
      <c r="P1392" s="6" t="b">
        <v>0</v>
      </c>
      <c r="Q1392" s="6" t="s">
        <v>3233</v>
      </c>
    </row>
    <row r="1393" spans="1:17" x14ac:dyDescent="0.2">
      <c r="A1393" s="2">
        <v>977</v>
      </c>
      <c r="B1393" s="6" t="s">
        <v>3235</v>
      </c>
      <c r="C1393" s="4" t="s">
        <v>5527</v>
      </c>
      <c r="D1393" s="6" t="s">
        <v>3236</v>
      </c>
      <c r="E1393" s="6" t="b">
        <v>0</v>
      </c>
      <c r="F1393" s="6" t="b">
        <v>1</v>
      </c>
      <c r="G1393" s="6" t="b">
        <v>1</v>
      </c>
      <c r="H1393" s="6" t="b">
        <v>0</v>
      </c>
      <c r="I1393" s="6" t="b">
        <v>0</v>
      </c>
      <c r="J1393" s="6" t="b">
        <v>0</v>
      </c>
      <c r="K1393" s="6" t="b">
        <v>0</v>
      </c>
      <c r="L1393" s="6" t="b">
        <v>0</v>
      </c>
      <c r="M1393" s="6" t="b">
        <v>0</v>
      </c>
      <c r="N1393" s="6" t="b">
        <v>0</v>
      </c>
      <c r="O1393" s="6" t="b">
        <v>0</v>
      </c>
      <c r="P1393" s="6" t="b">
        <v>0</v>
      </c>
      <c r="Q1393" s="6" t="s">
        <v>3237</v>
      </c>
    </row>
    <row r="1394" spans="1:17" x14ac:dyDescent="0.2">
      <c r="A1394" s="2">
        <v>993</v>
      </c>
      <c r="B1394" s="6" t="s">
        <v>3286</v>
      </c>
      <c r="C1394" s="4" t="s">
        <v>5527</v>
      </c>
      <c r="D1394" s="6" t="s">
        <v>3287</v>
      </c>
      <c r="E1394" s="6" t="b">
        <v>0</v>
      </c>
      <c r="F1394" s="6" t="b">
        <v>0</v>
      </c>
      <c r="G1394" s="6" t="b">
        <v>0</v>
      </c>
      <c r="H1394" s="6" t="b">
        <v>0</v>
      </c>
      <c r="I1394" s="6" t="b">
        <v>0</v>
      </c>
      <c r="J1394" s="6" t="b">
        <v>0</v>
      </c>
      <c r="K1394" s="6" t="b">
        <v>0</v>
      </c>
      <c r="L1394" s="6" t="b">
        <v>0</v>
      </c>
      <c r="M1394" s="6" t="b">
        <v>0</v>
      </c>
      <c r="N1394" s="6" t="b">
        <v>0</v>
      </c>
      <c r="O1394" s="6" t="b">
        <v>0</v>
      </c>
      <c r="P1394" s="6" t="b">
        <v>0</v>
      </c>
      <c r="Q1394" s="6" t="s">
        <v>3288</v>
      </c>
    </row>
    <row r="1395" spans="1:17" x14ac:dyDescent="0.2">
      <c r="A1395" s="2">
        <v>998</v>
      </c>
      <c r="B1395" s="6" t="s">
        <v>3303</v>
      </c>
      <c r="C1395" s="4" t="s">
        <v>5527</v>
      </c>
      <c r="D1395" s="6" t="s">
        <v>3304</v>
      </c>
      <c r="E1395" s="6" t="b">
        <v>0</v>
      </c>
      <c r="F1395" s="6" t="b">
        <v>0</v>
      </c>
      <c r="G1395" s="6" t="b">
        <v>1</v>
      </c>
      <c r="H1395" s="6" t="b">
        <v>0</v>
      </c>
      <c r="I1395" s="6" t="b">
        <v>0</v>
      </c>
      <c r="J1395" s="6" t="b">
        <v>0</v>
      </c>
      <c r="K1395" s="6" t="b">
        <v>0</v>
      </c>
      <c r="L1395" s="6" t="b">
        <v>0</v>
      </c>
      <c r="M1395" s="6" t="b">
        <v>0</v>
      </c>
      <c r="N1395" s="6" t="b">
        <v>1</v>
      </c>
      <c r="O1395" s="6" t="b">
        <v>0</v>
      </c>
      <c r="P1395" s="6" t="b">
        <v>1</v>
      </c>
      <c r="Q1395" s="6" t="s">
        <v>3305</v>
      </c>
    </row>
    <row r="1396" spans="1:17" x14ac:dyDescent="0.2">
      <c r="A1396" s="2">
        <v>1001</v>
      </c>
      <c r="B1396" s="6" t="s">
        <v>3312</v>
      </c>
      <c r="C1396" s="4" t="s">
        <v>5527</v>
      </c>
      <c r="D1396" s="6" t="s">
        <v>3313</v>
      </c>
      <c r="E1396" s="6" t="b">
        <v>0</v>
      </c>
      <c r="F1396" s="6" t="b">
        <v>0</v>
      </c>
      <c r="G1396" s="6" t="b">
        <v>0</v>
      </c>
      <c r="H1396" s="6" t="b">
        <v>0</v>
      </c>
      <c r="I1396" s="6" t="b">
        <v>0</v>
      </c>
      <c r="J1396" s="6" t="b">
        <v>0</v>
      </c>
      <c r="K1396" s="6" t="b">
        <v>0</v>
      </c>
      <c r="L1396" s="6" t="b">
        <v>1</v>
      </c>
      <c r="M1396" s="6" t="b">
        <v>0</v>
      </c>
      <c r="N1396" s="6" t="b">
        <v>0</v>
      </c>
      <c r="O1396" s="6" t="b">
        <v>0</v>
      </c>
      <c r="P1396" s="6" t="b">
        <v>0</v>
      </c>
      <c r="Q1396" s="6" t="s">
        <v>3314</v>
      </c>
    </row>
    <row r="1397" spans="1:17" x14ac:dyDescent="0.2">
      <c r="A1397" s="2">
        <v>1004</v>
      </c>
      <c r="B1397" s="6" t="s">
        <v>3320</v>
      </c>
      <c r="C1397" s="4" t="s">
        <v>5527</v>
      </c>
      <c r="D1397" s="6" t="s">
        <v>3321</v>
      </c>
      <c r="E1397" s="6" t="b">
        <v>0</v>
      </c>
      <c r="F1397" s="6" t="b">
        <v>0</v>
      </c>
      <c r="G1397" s="6" t="b">
        <v>1</v>
      </c>
      <c r="H1397" s="6" t="b">
        <v>0</v>
      </c>
      <c r="I1397" s="6" t="b">
        <v>0</v>
      </c>
      <c r="J1397" s="6" t="b">
        <v>1</v>
      </c>
      <c r="K1397" s="6" t="b">
        <v>1</v>
      </c>
      <c r="L1397" s="6" t="b">
        <v>0</v>
      </c>
      <c r="M1397" s="6" t="b">
        <v>0</v>
      </c>
      <c r="N1397" s="6" t="b">
        <v>0</v>
      </c>
      <c r="O1397" s="6" t="b">
        <v>0</v>
      </c>
      <c r="P1397" s="6" t="b">
        <v>0</v>
      </c>
      <c r="Q1397" s="6" t="s">
        <v>3322</v>
      </c>
    </row>
    <row r="1398" spans="1:17" x14ac:dyDescent="0.2">
      <c r="A1398" s="2">
        <v>1009</v>
      </c>
      <c r="B1398" s="6" t="s">
        <v>3334</v>
      </c>
      <c r="C1398" s="4" t="s">
        <v>5527</v>
      </c>
      <c r="D1398" s="6" t="s">
        <v>3335</v>
      </c>
      <c r="E1398" s="6" t="b">
        <v>1</v>
      </c>
      <c r="F1398" s="6" t="b">
        <v>0</v>
      </c>
      <c r="G1398" s="6" t="b">
        <v>1</v>
      </c>
      <c r="H1398" s="6" t="b">
        <v>1</v>
      </c>
      <c r="I1398" s="6" t="b">
        <v>0</v>
      </c>
      <c r="J1398" s="6" t="b">
        <v>0</v>
      </c>
      <c r="K1398" s="6" t="b">
        <v>0</v>
      </c>
      <c r="L1398" s="6" t="b">
        <v>0</v>
      </c>
      <c r="M1398" s="6" t="b">
        <v>1</v>
      </c>
      <c r="N1398" s="6" t="b">
        <v>0</v>
      </c>
      <c r="O1398" s="6" t="b">
        <v>0</v>
      </c>
      <c r="P1398" s="6" t="b">
        <v>1</v>
      </c>
      <c r="Q1398" s="6" t="s">
        <v>3336</v>
      </c>
    </row>
    <row r="1399" spans="1:17" x14ac:dyDescent="0.2">
      <c r="A1399" s="2">
        <v>1016</v>
      </c>
      <c r="B1399" s="6" t="s">
        <v>3356</v>
      </c>
      <c r="C1399" s="4" t="s">
        <v>5527</v>
      </c>
      <c r="D1399" s="6" t="s">
        <v>3357</v>
      </c>
      <c r="E1399" s="6" t="b">
        <v>0</v>
      </c>
      <c r="F1399" s="6" t="b">
        <v>0</v>
      </c>
      <c r="G1399" s="6" t="b">
        <v>0</v>
      </c>
      <c r="H1399" s="6" t="b">
        <v>0</v>
      </c>
      <c r="I1399" s="6" t="b">
        <v>0</v>
      </c>
      <c r="J1399" s="6" t="b">
        <v>0</v>
      </c>
      <c r="K1399" s="6" t="b">
        <v>0</v>
      </c>
      <c r="L1399" s="6" t="b">
        <v>1</v>
      </c>
      <c r="M1399" s="6" t="b">
        <v>0</v>
      </c>
      <c r="N1399" s="6" t="b">
        <v>0</v>
      </c>
      <c r="O1399" s="6" t="b">
        <v>0</v>
      </c>
      <c r="P1399" s="6" t="b">
        <v>0</v>
      </c>
      <c r="Q1399" s="6" t="s">
        <v>3358</v>
      </c>
    </row>
    <row r="1400" spans="1:17" x14ac:dyDescent="0.2">
      <c r="A1400" s="2">
        <v>1026</v>
      </c>
      <c r="B1400" s="6" t="s">
        <v>3382</v>
      </c>
      <c r="C1400" s="4" t="s">
        <v>5527</v>
      </c>
      <c r="D1400" s="6" t="s">
        <v>3383</v>
      </c>
      <c r="E1400" s="6" t="b">
        <v>0</v>
      </c>
      <c r="F1400" s="6" t="b">
        <v>0</v>
      </c>
      <c r="G1400" s="6" t="b">
        <v>0</v>
      </c>
      <c r="H1400" s="6" t="b">
        <v>0</v>
      </c>
      <c r="I1400" s="6" t="b">
        <v>0</v>
      </c>
      <c r="J1400" s="6" t="b">
        <v>0</v>
      </c>
      <c r="K1400" s="6" t="b">
        <v>0</v>
      </c>
      <c r="L1400" s="6" t="b">
        <v>0</v>
      </c>
      <c r="M1400" s="6" t="b">
        <v>0</v>
      </c>
      <c r="N1400" s="6" t="b">
        <v>0</v>
      </c>
      <c r="O1400" s="6" t="b">
        <v>0</v>
      </c>
      <c r="P1400" s="6" t="b">
        <v>0</v>
      </c>
      <c r="Q1400" s="6" t="s">
        <v>692</v>
      </c>
    </row>
    <row r="1401" spans="1:17" x14ac:dyDescent="0.2">
      <c r="A1401" s="2">
        <v>1035</v>
      </c>
      <c r="B1401" s="6" t="s">
        <v>3405</v>
      </c>
      <c r="C1401" s="4" t="s">
        <v>5527</v>
      </c>
      <c r="D1401" s="6" t="s">
        <v>3406</v>
      </c>
      <c r="E1401" s="6" t="b">
        <v>0</v>
      </c>
      <c r="F1401" s="6" t="b">
        <v>0</v>
      </c>
      <c r="G1401" s="6" t="b">
        <v>0</v>
      </c>
      <c r="H1401" s="6" t="b">
        <v>0</v>
      </c>
      <c r="I1401" s="6" t="b">
        <v>0</v>
      </c>
      <c r="J1401" s="6" t="b">
        <v>0</v>
      </c>
      <c r="K1401" s="6" t="b">
        <v>0</v>
      </c>
      <c r="L1401" s="6" t="b">
        <v>0</v>
      </c>
      <c r="M1401" s="6" t="b">
        <v>0</v>
      </c>
      <c r="N1401" s="6" t="b">
        <v>0</v>
      </c>
      <c r="O1401" s="6" t="b">
        <v>1</v>
      </c>
      <c r="P1401" s="6" t="b">
        <v>0</v>
      </c>
      <c r="Q1401" s="6" t="s">
        <v>3407</v>
      </c>
    </row>
    <row r="1402" spans="1:17" x14ac:dyDescent="0.2">
      <c r="A1402" s="2">
        <v>1051</v>
      </c>
      <c r="B1402" s="6" t="s">
        <v>3450</v>
      </c>
      <c r="C1402" s="4" t="s">
        <v>5527</v>
      </c>
      <c r="D1402" s="6" t="s">
        <v>3451</v>
      </c>
      <c r="E1402" s="6" t="b">
        <v>0</v>
      </c>
      <c r="F1402" s="6" t="b">
        <v>0</v>
      </c>
      <c r="G1402" s="6" t="b">
        <v>0</v>
      </c>
      <c r="H1402" s="6" t="b">
        <v>0</v>
      </c>
      <c r="I1402" s="6" t="b">
        <v>0</v>
      </c>
      <c r="J1402" s="6" t="b">
        <v>0</v>
      </c>
      <c r="K1402" s="6" t="b">
        <v>0</v>
      </c>
      <c r="L1402" s="6" t="b">
        <v>0</v>
      </c>
      <c r="M1402" s="6" t="b">
        <v>0</v>
      </c>
      <c r="N1402" s="6" t="b">
        <v>0</v>
      </c>
      <c r="O1402" s="6" t="b">
        <v>0</v>
      </c>
      <c r="P1402" s="6" t="b">
        <v>0</v>
      </c>
      <c r="Q1402" s="6" t="s">
        <v>3452</v>
      </c>
    </row>
    <row r="1403" spans="1:17" x14ac:dyDescent="0.2">
      <c r="A1403" s="2">
        <v>1053</v>
      </c>
      <c r="B1403" s="6" t="s">
        <v>3456</v>
      </c>
      <c r="C1403" s="4" t="s">
        <v>5527</v>
      </c>
      <c r="D1403" s="6" t="s">
        <v>3457</v>
      </c>
      <c r="E1403" s="6" t="b">
        <v>0</v>
      </c>
      <c r="F1403" s="6" t="b">
        <v>0</v>
      </c>
      <c r="G1403" s="6" t="b">
        <v>0</v>
      </c>
      <c r="H1403" s="6" t="b">
        <v>0</v>
      </c>
      <c r="I1403" s="6" t="b">
        <v>0</v>
      </c>
      <c r="J1403" s="6" t="b">
        <v>0</v>
      </c>
      <c r="K1403" s="6" t="b">
        <v>0</v>
      </c>
      <c r="L1403" s="6" t="b">
        <v>0</v>
      </c>
      <c r="M1403" s="6" t="b">
        <v>0</v>
      </c>
      <c r="N1403" s="6" t="b">
        <v>0</v>
      </c>
      <c r="O1403" s="6" t="b">
        <v>0</v>
      </c>
      <c r="P1403" s="6" t="b">
        <v>0</v>
      </c>
      <c r="Q1403" s="6" t="s">
        <v>3458</v>
      </c>
    </row>
    <row r="1404" spans="1:17" x14ac:dyDescent="0.2">
      <c r="A1404" s="2">
        <v>1069</v>
      </c>
      <c r="B1404" s="6" t="s">
        <v>3495</v>
      </c>
      <c r="C1404" s="4" t="s">
        <v>5527</v>
      </c>
      <c r="D1404" s="6" t="s">
        <v>3496</v>
      </c>
      <c r="E1404" s="6" t="b">
        <v>0</v>
      </c>
      <c r="F1404" s="6" t="b">
        <v>0</v>
      </c>
      <c r="G1404" s="6" t="b">
        <v>0</v>
      </c>
      <c r="H1404" s="6" t="b">
        <v>0</v>
      </c>
      <c r="I1404" s="6" t="b">
        <v>0</v>
      </c>
      <c r="J1404" s="6" t="b">
        <v>0</v>
      </c>
      <c r="K1404" s="6" t="b">
        <v>1</v>
      </c>
      <c r="L1404" s="6" t="b">
        <v>0</v>
      </c>
      <c r="M1404" s="6" t="b">
        <v>0</v>
      </c>
      <c r="N1404" s="6" t="b">
        <v>0</v>
      </c>
      <c r="O1404" s="6" t="b">
        <v>0</v>
      </c>
      <c r="P1404" s="6" t="b">
        <v>0</v>
      </c>
      <c r="Q1404" s="6" t="s">
        <v>3497</v>
      </c>
    </row>
    <row r="1405" spans="1:17" x14ac:dyDescent="0.2">
      <c r="A1405" s="2">
        <v>1076</v>
      </c>
      <c r="B1405" s="6" t="s">
        <v>3516</v>
      </c>
      <c r="C1405" s="4" t="s">
        <v>5527</v>
      </c>
      <c r="D1405" s="6" t="s">
        <v>3517</v>
      </c>
      <c r="E1405" s="6" t="b">
        <v>0</v>
      </c>
      <c r="F1405" s="6" t="b">
        <v>0</v>
      </c>
      <c r="G1405" s="6" t="b">
        <v>0</v>
      </c>
      <c r="H1405" s="6" t="b">
        <v>0</v>
      </c>
      <c r="I1405" s="6" t="b">
        <v>0</v>
      </c>
      <c r="J1405" s="6" t="b">
        <v>0</v>
      </c>
      <c r="K1405" s="6" t="b">
        <v>0</v>
      </c>
      <c r="L1405" s="6" t="b">
        <v>0</v>
      </c>
      <c r="M1405" s="6" t="b">
        <v>0</v>
      </c>
      <c r="N1405" s="6" t="b">
        <v>0</v>
      </c>
      <c r="O1405" s="6" t="b">
        <v>0</v>
      </c>
      <c r="P1405" s="6" t="b">
        <v>0</v>
      </c>
      <c r="Q1405" s="6" t="s">
        <v>3518</v>
      </c>
    </row>
    <row r="1406" spans="1:17" x14ac:dyDescent="0.2">
      <c r="A1406" s="2">
        <v>1088</v>
      </c>
      <c r="B1406" s="6" t="s">
        <v>3551</v>
      </c>
      <c r="C1406" s="4" t="s">
        <v>5527</v>
      </c>
      <c r="D1406" s="6" t="s">
        <v>3552</v>
      </c>
      <c r="E1406" s="6" t="b">
        <v>1</v>
      </c>
      <c r="F1406" s="6" t="b">
        <v>0</v>
      </c>
      <c r="G1406" s="6" t="b">
        <v>0</v>
      </c>
      <c r="H1406" s="6" t="b">
        <v>0</v>
      </c>
      <c r="I1406" s="6" t="b">
        <v>0</v>
      </c>
      <c r="J1406" s="6" t="b">
        <v>1</v>
      </c>
      <c r="K1406" s="6" t="b">
        <v>0</v>
      </c>
      <c r="L1406" s="6" t="b">
        <v>1</v>
      </c>
      <c r="M1406" s="6" t="b">
        <v>0</v>
      </c>
      <c r="N1406" s="6" t="b">
        <v>1</v>
      </c>
      <c r="O1406" s="6" t="b">
        <v>0</v>
      </c>
      <c r="P1406" s="6" t="b">
        <v>0</v>
      </c>
      <c r="Q1406" s="6" t="s">
        <v>3553</v>
      </c>
    </row>
    <row r="1407" spans="1:17" x14ac:dyDescent="0.2">
      <c r="A1407" s="2">
        <v>1094</v>
      </c>
      <c r="B1407" s="6" t="s">
        <v>3570</v>
      </c>
      <c r="C1407" s="4" t="s">
        <v>5527</v>
      </c>
      <c r="D1407" s="6" t="s">
        <v>3571</v>
      </c>
      <c r="E1407" s="6" t="b">
        <v>1</v>
      </c>
      <c r="F1407" s="6" t="b">
        <v>0</v>
      </c>
      <c r="G1407" s="6" t="b">
        <v>0</v>
      </c>
      <c r="H1407" s="6" t="b">
        <v>1</v>
      </c>
      <c r="I1407" s="6" t="b">
        <v>0</v>
      </c>
      <c r="J1407" s="6" t="b">
        <v>0</v>
      </c>
      <c r="K1407" s="6" t="b">
        <v>1</v>
      </c>
      <c r="L1407" s="6" t="b">
        <v>0</v>
      </c>
      <c r="M1407" s="6" t="b">
        <v>1</v>
      </c>
      <c r="N1407" s="6" t="b">
        <v>0</v>
      </c>
      <c r="O1407" s="6" t="b">
        <v>0</v>
      </c>
      <c r="P1407" s="6" t="b">
        <v>0</v>
      </c>
      <c r="Q1407" s="6" t="s">
        <v>3572</v>
      </c>
    </row>
    <row r="1408" spans="1:17" x14ac:dyDescent="0.2">
      <c r="A1408" s="2">
        <v>1101</v>
      </c>
      <c r="B1408" s="6" t="s">
        <v>3588</v>
      </c>
      <c r="C1408" s="4" t="s">
        <v>5527</v>
      </c>
      <c r="D1408" s="6" t="s">
        <v>3304</v>
      </c>
      <c r="E1408" s="6" t="b">
        <v>0</v>
      </c>
      <c r="F1408" s="6" t="b">
        <v>0</v>
      </c>
      <c r="G1408" s="6" t="b">
        <v>1</v>
      </c>
      <c r="H1408" s="6" t="b">
        <v>1</v>
      </c>
      <c r="I1408" s="6" t="b">
        <v>0</v>
      </c>
      <c r="J1408" s="6" t="b">
        <v>0</v>
      </c>
      <c r="K1408" s="6" t="b">
        <v>0</v>
      </c>
      <c r="L1408" s="6" t="b">
        <v>0</v>
      </c>
      <c r="M1408" s="6" t="b">
        <v>0</v>
      </c>
      <c r="N1408" s="6" t="b">
        <v>0</v>
      </c>
      <c r="O1408" s="6" t="b">
        <v>0</v>
      </c>
      <c r="P1408" s="6" t="b">
        <v>0</v>
      </c>
      <c r="Q1408" s="6" t="s">
        <v>3589</v>
      </c>
    </row>
    <row r="1409" spans="1:17" x14ac:dyDescent="0.2">
      <c r="A1409" s="2">
        <v>1105</v>
      </c>
      <c r="B1409" s="6" t="s">
        <v>3602</v>
      </c>
      <c r="C1409" s="4" t="s">
        <v>5527</v>
      </c>
      <c r="D1409" s="6" t="s">
        <v>3603</v>
      </c>
      <c r="E1409" s="6" t="b">
        <v>1</v>
      </c>
      <c r="F1409" s="6" t="b">
        <v>0</v>
      </c>
      <c r="G1409" s="6" t="b">
        <v>0</v>
      </c>
      <c r="H1409" s="6" t="b">
        <v>0</v>
      </c>
      <c r="I1409" s="6" t="b">
        <v>0</v>
      </c>
      <c r="J1409" s="6" t="b">
        <v>0</v>
      </c>
      <c r="K1409" s="6" t="b">
        <v>0</v>
      </c>
      <c r="L1409" s="6" t="b">
        <v>0</v>
      </c>
      <c r="M1409" s="6" t="b">
        <v>0</v>
      </c>
      <c r="N1409" s="6" t="b">
        <v>0</v>
      </c>
      <c r="O1409" s="6" t="b">
        <v>0</v>
      </c>
      <c r="P1409" s="6" t="b">
        <v>0</v>
      </c>
      <c r="Q1409" s="6" t="s">
        <v>3604</v>
      </c>
    </row>
    <row r="1410" spans="1:17" x14ac:dyDescent="0.2">
      <c r="A1410" s="2">
        <v>1110</v>
      </c>
      <c r="B1410" s="6" t="s">
        <v>3615</v>
      </c>
      <c r="C1410" s="4" t="s">
        <v>5527</v>
      </c>
      <c r="D1410" s="6" t="s">
        <v>3616</v>
      </c>
      <c r="E1410" s="6" t="b">
        <v>0</v>
      </c>
      <c r="F1410" s="6" t="b">
        <v>0</v>
      </c>
      <c r="G1410" s="6" t="b">
        <v>0</v>
      </c>
      <c r="H1410" s="6" t="b">
        <v>0</v>
      </c>
      <c r="I1410" s="6" t="b">
        <v>0</v>
      </c>
      <c r="J1410" s="6" t="b">
        <v>0</v>
      </c>
      <c r="K1410" s="6" t="b">
        <v>0</v>
      </c>
      <c r="L1410" s="6" t="b">
        <v>0</v>
      </c>
      <c r="M1410" s="6" t="b">
        <v>0</v>
      </c>
      <c r="N1410" s="6" t="b">
        <v>0</v>
      </c>
      <c r="O1410" s="6" t="b">
        <v>0</v>
      </c>
      <c r="P1410" s="6" t="b">
        <v>0</v>
      </c>
      <c r="Q1410" s="6" t="s">
        <v>3617</v>
      </c>
    </row>
    <row r="1411" spans="1:17" x14ac:dyDescent="0.2">
      <c r="A1411" s="2">
        <v>1112</v>
      </c>
      <c r="B1411" s="6" t="s">
        <v>3621</v>
      </c>
      <c r="C1411" s="4" t="s">
        <v>5527</v>
      </c>
      <c r="D1411" s="6" t="s">
        <v>3622</v>
      </c>
      <c r="E1411" s="6" t="b">
        <v>0</v>
      </c>
      <c r="F1411" s="6" t="b">
        <v>0</v>
      </c>
      <c r="G1411" s="6" t="b">
        <v>0</v>
      </c>
      <c r="H1411" s="6" t="b">
        <v>0</v>
      </c>
      <c r="I1411" s="6" t="b">
        <v>0</v>
      </c>
      <c r="J1411" s="6" t="b">
        <v>0</v>
      </c>
      <c r="K1411" s="6" t="b">
        <v>0</v>
      </c>
      <c r="L1411" s="6" t="b">
        <v>0</v>
      </c>
      <c r="M1411" s="6" t="b">
        <v>0</v>
      </c>
      <c r="N1411" s="6" t="b">
        <v>0</v>
      </c>
      <c r="O1411" s="6" t="b">
        <v>0</v>
      </c>
      <c r="P1411" s="6" t="b">
        <v>0</v>
      </c>
      <c r="Q1411" s="6" t="s">
        <v>3623</v>
      </c>
    </row>
    <row r="1412" spans="1:17" x14ac:dyDescent="0.2">
      <c r="A1412" s="2">
        <v>1118</v>
      </c>
      <c r="B1412" s="6" t="s">
        <v>3639</v>
      </c>
      <c r="C1412" s="4" t="s">
        <v>5527</v>
      </c>
      <c r="D1412" s="6" t="s">
        <v>3640</v>
      </c>
      <c r="E1412" s="6" t="b">
        <v>0</v>
      </c>
      <c r="F1412" s="6" t="b">
        <v>0</v>
      </c>
      <c r="G1412" s="6" t="b">
        <v>0</v>
      </c>
      <c r="H1412" s="6" t="b">
        <v>0</v>
      </c>
      <c r="I1412" s="6" t="b">
        <v>0</v>
      </c>
      <c r="J1412" s="6" t="b">
        <v>0</v>
      </c>
      <c r="K1412" s="6" t="b">
        <v>0</v>
      </c>
      <c r="L1412" s="6" t="b">
        <v>1</v>
      </c>
      <c r="M1412" s="6" t="b">
        <v>0</v>
      </c>
      <c r="N1412" s="6" t="b">
        <v>0</v>
      </c>
      <c r="O1412" s="6" t="b">
        <v>1</v>
      </c>
      <c r="P1412" s="6" t="b">
        <v>0</v>
      </c>
      <c r="Q1412" s="6" t="s">
        <v>3641</v>
      </c>
    </row>
    <row r="1413" spans="1:17" x14ac:dyDescent="0.2">
      <c r="A1413" s="2">
        <v>1119</v>
      </c>
      <c r="B1413" s="6" t="s">
        <v>3644</v>
      </c>
      <c r="C1413" s="4" t="s">
        <v>5527</v>
      </c>
      <c r="D1413" s="6" t="s">
        <v>3645</v>
      </c>
      <c r="E1413" s="6" t="b">
        <v>0</v>
      </c>
      <c r="F1413" s="6" t="b">
        <v>0</v>
      </c>
      <c r="G1413" s="6" t="b">
        <v>0</v>
      </c>
      <c r="H1413" s="6" t="b">
        <v>1</v>
      </c>
      <c r="I1413" s="6" t="b">
        <v>0</v>
      </c>
      <c r="J1413" s="6" t="b">
        <v>1</v>
      </c>
      <c r="K1413" s="6" t="b">
        <v>0</v>
      </c>
      <c r="L1413" s="6" t="b">
        <v>1</v>
      </c>
      <c r="M1413" s="6" t="b">
        <v>0</v>
      </c>
      <c r="N1413" s="6" t="b">
        <v>0</v>
      </c>
      <c r="O1413" s="6" t="b">
        <v>0</v>
      </c>
      <c r="P1413" s="6" t="b">
        <v>0</v>
      </c>
      <c r="Q1413" s="6" t="s">
        <v>3646</v>
      </c>
    </row>
    <row r="1414" spans="1:17" x14ac:dyDescent="0.2">
      <c r="A1414" s="2">
        <v>1121</v>
      </c>
      <c r="B1414" s="6" t="s">
        <v>3649</v>
      </c>
      <c r="C1414" s="4" t="s">
        <v>5527</v>
      </c>
      <c r="D1414" s="6" t="s">
        <v>3650</v>
      </c>
      <c r="E1414" s="6" t="b">
        <v>0</v>
      </c>
      <c r="F1414" s="6" t="b">
        <v>0</v>
      </c>
      <c r="G1414" s="6" t="b">
        <v>1</v>
      </c>
      <c r="H1414" s="6" t="b">
        <v>0</v>
      </c>
      <c r="I1414" s="6" t="b">
        <v>0</v>
      </c>
      <c r="J1414" s="6" t="b">
        <v>0</v>
      </c>
      <c r="K1414" s="6" t="b">
        <v>0</v>
      </c>
      <c r="L1414" s="6" t="b">
        <v>0</v>
      </c>
      <c r="M1414" s="6" t="b">
        <v>0</v>
      </c>
      <c r="N1414" s="6" t="b">
        <v>0</v>
      </c>
      <c r="O1414" s="6" t="b">
        <v>0</v>
      </c>
      <c r="P1414" s="6" t="b">
        <v>0</v>
      </c>
      <c r="Q1414" s="6" t="s">
        <v>3651</v>
      </c>
    </row>
    <row r="1415" spans="1:17" x14ac:dyDescent="0.2">
      <c r="A1415" s="2">
        <v>1122</v>
      </c>
      <c r="B1415" s="6" t="s">
        <v>3652</v>
      </c>
      <c r="C1415" s="4" t="s">
        <v>5527</v>
      </c>
      <c r="D1415" s="6" t="s">
        <v>3653</v>
      </c>
      <c r="E1415" s="6" t="b">
        <v>0</v>
      </c>
      <c r="F1415" s="6" t="b">
        <v>0</v>
      </c>
      <c r="G1415" s="6" t="b">
        <v>0</v>
      </c>
      <c r="H1415" s="6" t="b">
        <v>0</v>
      </c>
      <c r="I1415" s="6" t="b">
        <v>0</v>
      </c>
      <c r="J1415" s="6" t="b">
        <v>0</v>
      </c>
      <c r="K1415" s="6" t="b">
        <v>0</v>
      </c>
      <c r="L1415" s="6" t="b">
        <v>0</v>
      </c>
      <c r="M1415" s="6" t="b">
        <v>0</v>
      </c>
      <c r="N1415" s="6" t="b">
        <v>0</v>
      </c>
      <c r="O1415" s="6" t="b">
        <v>0</v>
      </c>
      <c r="P1415" s="6" t="b">
        <v>0</v>
      </c>
      <c r="Q1415" s="6" t="s">
        <v>3654</v>
      </c>
    </row>
    <row r="1416" spans="1:17" x14ac:dyDescent="0.2">
      <c r="A1416" s="2">
        <v>1124</v>
      </c>
      <c r="B1416" s="6" t="s">
        <v>3658</v>
      </c>
      <c r="C1416" s="4" t="s">
        <v>5527</v>
      </c>
      <c r="D1416" s="6" t="s">
        <v>3659</v>
      </c>
      <c r="E1416" s="6" t="b">
        <v>0</v>
      </c>
      <c r="F1416" s="6" t="b">
        <v>0</v>
      </c>
      <c r="G1416" s="6" t="b">
        <v>0</v>
      </c>
      <c r="H1416" s="6" t="b">
        <v>0</v>
      </c>
      <c r="I1416" s="6" t="b">
        <v>0</v>
      </c>
      <c r="J1416" s="6" t="b">
        <v>0</v>
      </c>
      <c r="K1416" s="6" t="b">
        <v>0</v>
      </c>
      <c r="L1416" s="6" t="b">
        <v>0</v>
      </c>
      <c r="M1416" s="6" t="b">
        <v>0</v>
      </c>
      <c r="N1416" s="6" t="b">
        <v>0</v>
      </c>
      <c r="O1416" s="6" t="b">
        <v>0</v>
      </c>
      <c r="P1416" s="6" t="b">
        <v>0</v>
      </c>
      <c r="Q1416" s="6" t="s">
        <v>3660</v>
      </c>
    </row>
    <row r="1417" spans="1:17" x14ac:dyDescent="0.2">
      <c r="A1417" s="2">
        <v>1128</v>
      </c>
      <c r="B1417" s="6" t="s">
        <v>3672</v>
      </c>
      <c r="C1417" s="4" t="s">
        <v>5527</v>
      </c>
      <c r="D1417" s="6" t="s">
        <v>3673</v>
      </c>
      <c r="E1417" s="6" t="b">
        <v>0</v>
      </c>
      <c r="F1417" s="6" t="b">
        <v>0</v>
      </c>
      <c r="G1417" s="6" t="b">
        <v>0</v>
      </c>
      <c r="H1417" s="6" t="b">
        <v>0</v>
      </c>
      <c r="I1417" s="6" t="b">
        <v>0</v>
      </c>
      <c r="J1417" s="6" t="b">
        <v>0</v>
      </c>
      <c r="K1417" s="6" t="b">
        <v>0</v>
      </c>
      <c r="L1417" s="6" t="b">
        <v>0</v>
      </c>
      <c r="M1417" s="6" t="b">
        <v>0</v>
      </c>
      <c r="N1417" s="6" t="b">
        <v>0</v>
      </c>
      <c r="O1417" s="6" t="b">
        <v>0</v>
      </c>
      <c r="P1417" s="6" t="b">
        <v>0</v>
      </c>
      <c r="Q1417" s="6" t="s">
        <v>3674</v>
      </c>
    </row>
    <row r="1418" spans="1:17" x14ac:dyDescent="0.2">
      <c r="A1418" s="2">
        <v>1132</v>
      </c>
      <c r="B1418" s="6" t="s">
        <v>3684</v>
      </c>
      <c r="C1418" s="4" t="s">
        <v>5527</v>
      </c>
      <c r="D1418" s="6" t="s">
        <v>3685</v>
      </c>
      <c r="E1418" s="6" t="b">
        <v>0</v>
      </c>
      <c r="F1418" s="6" t="b">
        <v>0</v>
      </c>
      <c r="G1418" s="6" t="b">
        <v>0</v>
      </c>
      <c r="H1418" s="6" t="b">
        <v>0</v>
      </c>
      <c r="I1418" s="6" t="b">
        <v>0</v>
      </c>
      <c r="J1418" s="6" t="b">
        <v>0</v>
      </c>
      <c r="K1418" s="6" t="b">
        <v>1</v>
      </c>
      <c r="L1418" s="6" t="b">
        <v>1</v>
      </c>
      <c r="M1418" s="6" t="b">
        <v>0</v>
      </c>
      <c r="N1418" s="6" t="b">
        <v>0</v>
      </c>
      <c r="O1418" s="6" t="b">
        <v>0</v>
      </c>
      <c r="P1418" s="6" t="b">
        <v>0</v>
      </c>
      <c r="Q1418" s="6" t="s">
        <v>3686</v>
      </c>
    </row>
    <row r="1419" spans="1:17" x14ac:dyDescent="0.2">
      <c r="A1419" s="2">
        <v>1135</v>
      </c>
      <c r="B1419" s="6" t="s">
        <v>3692</v>
      </c>
      <c r="C1419" s="4" t="s">
        <v>5527</v>
      </c>
      <c r="D1419" s="6" t="s">
        <v>3693</v>
      </c>
      <c r="E1419" s="6" t="b">
        <v>0</v>
      </c>
      <c r="F1419" s="6" t="b">
        <v>0</v>
      </c>
      <c r="G1419" s="6" t="b">
        <v>0</v>
      </c>
      <c r="H1419" s="6" t="b">
        <v>0</v>
      </c>
      <c r="I1419" s="6" t="b">
        <v>0</v>
      </c>
      <c r="J1419" s="6" t="b">
        <v>0</v>
      </c>
      <c r="K1419" s="6" t="b">
        <v>0</v>
      </c>
      <c r="L1419" s="6" t="b">
        <v>0</v>
      </c>
      <c r="M1419" s="6" t="b">
        <v>0</v>
      </c>
      <c r="N1419" s="6" t="b">
        <v>0</v>
      </c>
      <c r="O1419" s="6" t="b">
        <v>0</v>
      </c>
      <c r="P1419" s="6" t="b">
        <v>0</v>
      </c>
      <c r="Q1419" s="6" t="s">
        <v>3694</v>
      </c>
    </row>
    <row r="1420" spans="1:17" x14ac:dyDescent="0.2">
      <c r="A1420" s="2">
        <v>1141</v>
      </c>
      <c r="B1420" s="6" t="s">
        <v>3713</v>
      </c>
      <c r="C1420" s="4" t="s">
        <v>5527</v>
      </c>
      <c r="D1420" s="6" t="s">
        <v>3714</v>
      </c>
      <c r="E1420" s="6" t="b">
        <v>0</v>
      </c>
      <c r="F1420" s="6" t="b">
        <v>0</v>
      </c>
      <c r="G1420" s="6" t="b">
        <v>0</v>
      </c>
      <c r="H1420" s="6" t="b">
        <v>0</v>
      </c>
      <c r="I1420" s="6" t="b">
        <v>0</v>
      </c>
      <c r="J1420" s="6" t="b">
        <v>0</v>
      </c>
      <c r="K1420" s="6" t="b">
        <v>0</v>
      </c>
      <c r="L1420" s="6" t="b">
        <v>0</v>
      </c>
      <c r="M1420" s="6" t="b">
        <v>0</v>
      </c>
      <c r="N1420" s="6" t="b">
        <v>0</v>
      </c>
      <c r="O1420" s="6" t="b">
        <v>0</v>
      </c>
      <c r="P1420" s="6" t="b">
        <v>0</v>
      </c>
      <c r="Q1420" s="6" t="s">
        <v>3715</v>
      </c>
    </row>
    <row r="1421" spans="1:17" x14ac:dyDescent="0.2">
      <c r="A1421" s="2">
        <v>1155</v>
      </c>
      <c r="B1421" s="6" t="s">
        <v>3759</v>
      </c>
      <c r="C1421" s="4" t="s">
        <v>5527</v>
      </c>
      <c r="D1421" s="6" t="s">
        <v>3760</v>
      </c>
      <c r="E1421" s="6" t="b">
        <v>0</v>
      </c>
      <c r="F1421" s="6" t="b">
        <v>0</v>
      </c>
      <c r="G1421" s="6" t="b">
        <v>0</v>
      </c>
      <c r="H1421" s="6" t="b">
        <v>0</v>
      </c>
      <c r="I1421" s="6" t="b">
        <v>0</v>
      </c>
      <c r="J1421" s="6" t="b">
        <v>0</v>
      </c>
      <c r="K1421" s="6" t="b">
        <v>0</v>
      </c>
      <c r="L1421" s="6" t="b">
        <v>0</v>
      </c>
      <c r="M1421" s="6" t="b">
        <v>0</v>
      </c>
      <c r="N1421" s="6" t="b">
        <v>0</v>
      </c>
      <c r="O1421" s="6" t="b">
        <v>0</v>
      </c>
      <c r="P1421" s="6" t="b">
        <v>0</v>
      </c>
      <c r="Q1421" s="6" t="s">
        <v>3761</v>
      </c>
    </row>
    <row r="1422" spans="1:17" x14ac:dyDescent="0.2">
      <c r="A1422" s="2">
        <v>1184</v>
      </c>
      <c r="B1422" s="6" t="s">
        <v>3846</v>
      </c>
      <c r="C1422" s="4" t="s">
        <v>5527</v>
      </c>
      <c r="D1422" s="6" t="s">
        <v>3847</v>
      </c>
      <c r="E1422" s="6" t="b">
        <v>1</v>
      </c>
      <c r="F1422" s="6" t="b">
        <v>0</v>
      </c>
      <c r="G1422" s="6" t="b">
        <v>1</v>
      </c>
      <c r="H1422" s="6" t="b">
        <v>0</v>
      </c>
      <c r="I1422" s="6" t="b">
        <v>0</v>
      </c>
      <c r="J1422" s="6" t="b">
        <v>0</v>
      </c>
      <c r="K1422" s="6" t="b">
        <v>0</v>
      </c>
      <c r="L1422" s="6" t="b">
        <v>0</v>
      </c>
      <c r="M1422" s="6" t="b">
        <v>1</v>
      </c>
      <c r="N1422" s="6" t="b">
        <v>0</v>
      </c>
      <c r="O1422" s="6" t="b">
        <v>0</v>
      </c>
      <c r="P1422" s="6" t="b">
        <v>1</v>
      </c>
      <c r="Q1422" s="6" t="s">
        <v>3848</v>
      </c>
    </row>
    <row r="1423" spans="1:17" x14ac:dyDescent="0.2">
      <c r="A1423" s="2">
        <v>1191</v>
      </c>
      <c r="B1423" s="6" t="s">
        <v>3867</v>
      </c>
      <c r="C1423" s="4" t="s">
        <v>5527</v>
      </c>
      <c r="D1423" s="6" t="s">
        <v>3868</v>
      </c>
      <c r="E1423" s="6" t="b">
        <v>0</v>
      </c>
      <c r="F1423" s="6" t="b">
        <v>1</v>
      </c>
      <c r="G1423" s="6" t="b">
        <v>1</v>
      </c>
      <c r="H1423" s="6" t="b">
        <v>0</v>
      </c>
      <c r="I1423" s="6" t="b">
        <v>0</v>
      </c>
      <c r="J1423" s="6" t="b">
        <v>0</v>
      </c>
      <c r="K1423" s="6" t="b">
        <v>0</v>
      </c>
      <c r="L1423" s="6" t="b">
        <v>0</v>
      </c>
      <c r="M1423" s="6" t="b">
        <v>0</v>
      </c>
      <c r="N1423" s="6" t="b">
        <v>0</v>
      </c>
      <c r="O1423" s="6" t="b">
        <v>0</v>
      </c>
      <c r="P1423" s="6" t="b">
        <v>0</v>
      </c>
      <c r="Q1423" s="6" t="s">
        <v>3869</v>
      </c>
    </row>
    <row r="1424" spans="1:17" x14ac:dyDescent="0.2">
      <c r="A1424" s="2">
        <v>1204</v>
      </c>
      <c r="B1424" s="6" t="s">
        <v>3910</v>
      </c>
      <c r="C1424" s="4" t="s">
        <v>5527</v>
      </c>
      <c r="D1424" s="6" t="s">
        <v>3911</v>
      </c>
      <c r="E1424" s="6" t="b">
        <v>0</v>
      </c>
      <c r="F1424" s="6" t="b">
        <v>0</v>
      </c>
      <c r="G1424" s="6" t="b">
        <v>0</v>
      </c>
      <c r="H1424" s="6" t="b">
        <v>0</v>
      </c>
      <c r="I1424" s="6" t="b">
        <v>0</v>
      </c>
      <c r="J1424" s="6" t="b">
        <v>0</v>
      </c>
      <c r="K1424" s="6" t="b">
        <v>0</v>
      </c>
      <c r="L1424" s="6" t="b">
        <v>0</v>
      </c>
      <c r="M1424" s="6" t="b">
        <v>0</v>
      </c>
      <c r="N1424" s="6" t="b">
        <v>0</v>
      </c>
      <c r="O1424" s="6" t="b">
        <v>0</v>
      </c>
      <c r="P1424" s="6" t="b">
        <v>0</v>
      </c>
      <c r="Q1424" s="6" t="s">
        <v>3912</v>
      </c>
    </row>
    <row r="1425" spans="1:17" x14ac:dyDescent="0.2">
      <c r="A1425" s="2">
        <v>1207</v>
      </c>
      <c r="B1425" s="6" t="s">
        <v>3921</v>
      </c>
      <c r="C1425" s="4" t="s">
        <v>5527</v>
      </c>
      <c r="D1425" s="6" t="s">
        <v>3922</v>
      </c>
      <c r="E1425" s="6" t="b">
        <v>0</v>
      </c>
      <c r="F1425" s="6" t="b">
        <v>0</v>
      </c>
      <c r="G1425" s="6" t="b">
        <v>0</v>
      </c>
      <c r="H1425" s="6" t="b">
        <v>0</v>
      </c>
      <c r="I1425" s="6" t="b">
        <v>0</v>
      </c>
      <c r="J1425" s="6" t="b">
        <v>0</v>
      </c>
      <c r="K1425" s="6" t="b">
        <v>0</v>
      </c>
      <c r="L1425" s="6" t="b">
        <v>0</v>
      </c>
      <c r="M1425" s="6" t="b">
        <v>0</v>
      </c>
      <c r="N1425" s="6" t="b">
        <v>0</v>
      </c>
      <c r="O1425" s="6" t="b">
        <v>0</v>
      </c>
      <c r="P1425" s="6" t="b">
        <v>0</v>
      </c>
      <c r="Q1425" s="6" t="s">
        <v>3923</v>
      </c>
    </row>
    <row r="1426" spans="1:17" x14ac:dyDescent="0.2">
      <c r="A1426" s="2">
        <v>1211</v>
      </c>
      <c r="B1426" s="6" t="s">
        <v>3930</v>
      </c>
      <c r="C1426" s="4" t="s">
        <v>5527</v>
      </c>
      <c r="D1426" s="6" t="s">
        <v>3931</v>
      </c>
      <c r="E1426" s="6" t="b">
        <v>0</v>
      </c>
      <c r="F1426" s="6" t="b">
        <v>0</v>
      </c>
      <c r="G1426" s="6" t="b">
        <v>0</v>
      </c>
      <c r="H1426" s="6" t="b">
        <v>0</v>
      </c>
      <c r="I1426" s="6" t="b">
        <v>0</v>
      </c>
      <c r="J1426" s="6" t="b">
        <v>0</v>
      </c>
      <c r="K1426" s="6" t="b">
        <v>0</v>
      </c>
      <c r="L1426" s="6" t="b">
        <v>0</v>
      </c>
      <c r="M1426" s="6" t="b">
        <v>0</v>
      </c>
      <c r="N1426" s="6" t="b">
        <v>0</v>
      </c>
      <c r="O1426" s="6" t="b">
        <v>0</v>
      </c>
      <c r="P1426" s="6" t="b">
        <v>1</v>
      </c>
      <c r="Q1426" s="6" t="s">
        <v>60</v>
      </c>
    </row>
    <row r="1427" spans="1:17" x14ac:dyDescent="0.2">
      <c r="A1427" s="2">
        <v>1214</v>
      </c>
      <c r="B1427" s="6" t="s">
        <v>3938</v>
      </c>
      <c r="C1427" s="4" t="s">
        <v>5527</v>
      </c>
      <c r="D1427" s="6" t="s">
        <v>3939</v>
      </c>
      <c r="E1427" s="6" t="b">
        <v>0</v>
      </c>
      <c r="F1427" s="6" t="b">
        <v>0</v>
      </c>
      <c r="G1427" s="6" t="b">
        <v>0</v>
      </c>
      <c r="H1427" s="6" t="b">
        <v>0</v>
      </c>
      <c r="I1427" s="6" t="b">
        <v>0</v>
      </c>
      <c r="J1427" s="6" t="b">
        <v>0</v>
      </c>
      <c r="K1427" s="6" t="b">
        <v>0</v>
      </c>
      <c r="L1427" s="6" t="b">
        <v>0</v>
      </c>
      <c r="M1427" s="6" t="b">
        <v>0</v>
      </c>
      <c r="N1427" s="6" t="b">
        <v>0</v>
      </c>
      <c r="O1427" s="6" t="b">
        <v>0</v>
      </c>
      <c r="P1427" s="6" t="b">
        <v>0</v>
      </c>
      <c r="Q1427" s="6" t="s">
        <v>3940</v>
      </c>
    </row>
    <row r="1428" spans="1:17" x14ac:dyDescent="0.2">
      <c r="A1428" s="2">
        <v>1224</v>
      </c>
      <c r="B1428" s="6" t="s">
        <v>3963</v>
      </c>
      <c r="C1428" s="4" t="s">
        <v>5527</v>
      </c>
      <c r="D1428" s="6" t="s">
        <v>3964</v>
      </c>
      <c r="E1428" s="6" t="b">
        <v>0</v>
      </c>
      <c r="F1428" s="6" t="b">
        <v>0</v>
      </c>
      <c r="G1428" s="6" t="b">
        <v>1</v>
      </c>
      <c r="H1428" s="6" t="b">
        <v>0</v>
      </c>
      <c r="I1428" s="6" t="b">
        <v>0</v>
      </c>
      <c r="J1428" s="6" t="b">
        <v>0</v>
      </c>
      <c r="K1428" s="6" t="b">
        <v>0</v>
      </c>
      <c r="L1428" s="6" t="b">
        <v>0</v>
      </c>
      <c r="M1428" s="6" t="b">
        <v>0</v>
      </c>
      <c r="N1428" s="6" t="b">
        <v>0</v>
      </c>
      <c r="O1428" s="6" t="b">
        <v>0</v>
      </c>
      <c r="P1428" s="6" t="b">
        <v>0</v>
      </c>
      <c r="Q1428" s="6" t="s">
        <v>3965</v>
      </c>
    </row>
    <row r="1429" spans="1:17" x14ac:dyDescent="0.2">
      <c r="A1429" s="2">
        <v>1226</v>
      </c>
      <c r="B1429" s="6" t="s">
        <v>3974</v>
      </c>
      <c r="C1429" s="4" t="s">
        <v>5527</v>
      </c>
      <c r="D1429" s="6" t="s">
        <v>3975</v>
      </c>
      <c r="E1429" s="6" t="b">
        <v>0</v>
      </c>
      <c r="F1429" s="6" t="b">
        <v>0</v>
      </c>
      <c r="G1429" s="6" t="b">
        <v>0</v>
      </c>
      <c r="H1429" s="6" t="b">
        <v>0</v>
      </c>
      <c r="I1429" s="6" t="b">
        <v>0</v>
      </c>
      <c r="J1429" s="6" t="b">
        <v>1</v>
      </c>
      <c r="K1429" s="6" t="b">
        <v>0</v>
      </c>
      <c r="L1429" s="6" t="b">
        <v>0</v>
      </c>
      <c r="M1429" s="6" t="b">
        <v>0</v>
      </c>
      <c r="N1429" s="6" t="b">
        <v>0</v>
      </c>
      <c r="O1429" s="6" t="b">
        <v>0</v>
      </c>
      <c r="P1429" s="6" t="b">
        <v>0</v>
      </c>
      <c r="Q1429" s="6" t="s">
        <v>3976</v>
      </c>
    </row>
    <row r="1430" spans="1:17" x14ac:dyDescent="0.2">
      <c r="A1430" s="2">
        <v>1227</v>
      </c>
      <c r="B1430" s="6" t="s">
        <v>3979</v>
      </c>
      <c r="C1430" s="4" t="s">
        <v>5527</v>
      </c>
      <c r="D1430" s="6" t="s">
        <v>3980</v>
      </c>
      <c r="E1430" s="6" t="b">
        <v>0</v>
      </c>
      <c r="F1430" s="6" t="b">
        <v>0</v>
      </c>
      <c r="G1430" s="6" t="b">
        <v>0</v>
      </c>
      <c r="H1430" s="6" t="b">
        <v>0</v>
      </c>
      <c r="I1430" s="6" t="b">
        <v>0</v>
      </c>
      <c r="J1430" s="6" t="b">
        <v>0</v>
      </c>
      <c r="K1430" s="6" t="b">
        <v>0</v>
      </c>
      <c r="L1430" s="6" t="b">
        <v>1</v>
      </c>
      <c r="M1430" s="6" t="b">
        <v>0</v>
      </c>
      <c r="N1430" s="6" t="b">
        <v>0</v>
      </c>
      <c r="O1430" s="6" t="b">
        <v>0</v>
      </c>
      <c r="P1430" s="6" t="b">
        <v>0</v>
      </c>
      <c r="Q1430" s="6" t="s">
        <v>3981</v>
      </c>
    </row>
    <row r="1431" spans="1:17" x14ac:dyDescent="0.2">
      <c r="A1431" s="2">
        <v>1244</v>
      </c>
      <c r="B1431" s="6" t="s">
        <v>4028</v>
      </c>
      <c r="C1431" s="4" t="s">
        <v>5527</v>
      </c>
      <c r="D1431" s="6" t="s">
        <v>4029</v>
      </c>
      <c r="E1431" s="6" t="b">
        <v>0</v>
      </c>
      <c r="F1431" s="6" t="b">
        <v>0</v>
      </c>
      <c r="G1431" s="6" t="b">
        <v>0</v>
      </c>
      <c r="H1431" s="6" t="b">
        <v>0</v>
      </c>
      <c r="I1431" s="6" t="b">
        <v>0</v>
      </c>
      <c r="J1431" s="6" t="b">
        <v>0</v>
      </c>
      <c r="K1431" s="6" t="b">
        <v>0</v>
      </c>
      <c r="L1431" s="6" t="b">
        <v>0</v>
      </c>
      <c r="M1431" s="6" t="b">
        <v>0</v>
      </c>
      <c r="N1431" s="6" t="b">
        <v>0</v>
      </c>
      <c r="O1431" s="6" t="b">
        <v>0</v>
      </c>
      <c r="P1431" s="6" t="b">
        <v>0</v>
      </c>
      <c r="Q1431" s="6" t="s">
        <v>4030</v>
      </c>
    </row>
    <row r="1432" spans="1:17" x14ac:dyDescent="0.2">
      <c r="A1432" s="2">
        <v>1249</v>
      </c>
      <c r="B1432" s="6" t="s">
        <v>4043</v>
      </c>
      <c r="C1432" s="4" t="s">
        <v>5527</v>
      </c>
      <c r="D1432" s="6" t="s">
        <v>4044</v>
      </c>
      <c r="E1432" s="6" t="b">
        <v>0</v>
      </c>
      <c r="F1432" s="6" t="b">
        <v>0</v>
      </c>
      <c r="G1432" s="6" t="b">
        <v>0</v>
      </c>
      <c r="H1432" s="6" t="b">
        <v>0</v>
      </c>
      <c r="I1432" s="6" t="b">
        <v>0</v>
      </c>
      <c r="J1432" s="6" t="b">
        <v>0</v>
      </c>
      <c r="K1432" s="6" t="b">
        <v>1</v>
      </c>
      <c r="L1432" s="6" t="b">
        <v>1</v>
      </c>
      <c r="M1432" s="6" t="b">
        <v>0</v>
      </c>
      <c r="N1432" s="6" t="b">
        <v>1</v>
      </c>
      <c r="O1432" s="6" t="b">
        <v>1</v>
      </c>
      <c r="P1432" s="6" t="b">
        <v>0</v>
      </c>
      <c r="Q1432" s="6" t="s">
        <v>4045</v>
      </c>
    </row>
    <row r="1433" spans="1:17" x14ac:dyDescent="0.2">
      <c r="A1433" s="2">
        <v>1256</v>
      </c>
      <c r="B1433" s="6" t="s">
        <v>4061</v>
      </c>
      <c r="C1433" s="4" t="s">
        <v>5527</v>
      </c>
      <c r="D1433" s="6" t="s">
        <v>4062</v>
      </c>
      <c r="E1433" s="6" t="b">
        <v>1</v>
      </c>
      <c r="F1433" s="6" t="b">
        <v>0</v>
      </c>
      <c r="G1433" s="6" t="b">
        <v>0</v>
      </c>
      <c r="H1433" s="6" t="b">
        <v>1</v>
      </c>
      <c r="I1433" s="6" t="b">
        <v>0</v>
      </c>
      <c r="J1433" s="6" t="b">
        <v>0</v>
      </c>
      <c r="K1433" s="6" t="b">
        <v>0</v>
      </c>
      <c r="L1433" s="6" t="b">
        <v>0</v>
      </c>
      <c r="M1433" s="6" t="b">
        <v>0</v>
      </c>
      <c r="N1433" s="6" t="b">
        <v>0</v>
      </c>
      <c r="O1433" s="6" t="b">
        <v>1</v>
      </c>
      <c r="P1433" s="6" t="b">
        <v>0</v>
      </c>
      <c r="Q1433" s="6" t="s">
        <v>4063</v>
      </c>
    </row>
    <row r="1434" spans="1:17" x14ac:dyDescent="0.2">
      <c r="A1434" s="2">
        <v>1261</v>
      </c>
      <c r="B1434" s="6" t="s">
        <v>4078</v>
      </c>
      <c r="C1434" s="4" t="s">
        <v>5527</v>
      </c>
      <c r="D1434" s="6" t="s">
        <v>1099</v>
      </c>
      <c r="E1434" s="6" t="b">
        <v>0</v>
      </c>
      <c r="F1434" s="6" t="b">
        <v>0</v>
      </c>
      <c r="G1434" s="6" t="b">
        <v>0</v>
      </c>
      <c r="H1434" s="6" t="b">
        <v>0</v>
      </c>
      <c r="I1434" s="6" t="b">
        <v>0</v>
      </c>
      <c r="J1434" s="6" t="b">
        <v>0</v>
      </c>
      <c r="K1434" s="6" t="b">
        <v>0</v>
      </c>
      <c r="L1434" s="6" t="b">
        <v>0</v>
      </c>
      <c r="M1434" s="6" t="b">
        <v>0</v>
      </c>
      <c r="N1434" s="6" t="b">
        <v>0</v>
      </c>
      <c r="O1434" s="6" t="b">
        <v>0</v>
      </c>
      <c r="P1434" s="6" t="b">
        <v>0</v>
      </c>
      <c r="Q1434" s="6" t="s">
        <v>4079</v>
      </c>
    </row>
    <row r="1435" spans="1:17" x14ac:dyDescent="0.2">
      <c r="A1435" s="2">
        <v>1263</v>
      </c>
      <c r="B1435" s="6" t="s">
        <v>4083</v>
      </c>
      <c r="C1435" s="4" t="s">
        <v>5527</v>
      </c>
      <c r="D1435" s="6" t="s">
        <v>4084</v>
      </c>
      <c r="E1435" s="6" t="b">
        <v>0</v>
      </c>
      <c r="F1435" s="6" t="b">
        <v>0</v>
      </c>
      <c r="G1435" s="6" t="b">
        <v>0</v>
      </c>
      <c r="H1435" s="6" t="b">
        <v>0</v>
      </c>
      <c r="I1435" s="6" t="b">
        <v>0</v>
      </c>
      <c r="J1435" s="6" t="b">
        <v>0</v>
      </c>
      <c r="K1435" s="6" t="b">
        <v>0</v>
      </c>
      <c r="L1435" s="6" t="b">
        <v>0</v>
      </c>
      <c r="M1435" s="6" t="b">
        <v>0</v>
      </c>
      <c r="N1435" s="6" t="b">
        <v>0</v>
      </c>
      <c r="O1435" s="6" t="b">
        <v>0</v>
      </c>
      <c r="P1435" s="6" t="b">
        <v>0</v>
      </c>
      <c r="Q1435" s="6" t="s">
        <v>4085</v>
      </c>
    </row>
    <row r="1436" spans="1:17" x14ac:dyDescent="0.2">
      <c r="A1436" s="2">
        <v>1265</v>
      </c>
      <c r="B1436" s="6" t="s">
        <v>4088</v>
      </c>
      <c r="C1436" s="4" t="s">
        <v>5527</v>
      </c>
      <c r="D1436" s="6" t="s">
        <v>4089</v>
      </c>
      <c r="E1436" s="6" t="b">
        <v>0</v>
      </c>
      <c r="F1436" s="6" t="b">
        <v>0</v>
      </c>
      <c r="G1436" s="6" t="b">
        <v>0</v>
      </c>
      <c r="H1436" s="6" t="b">
        <v>0</v>
      </c>
      <c r="I1436" s="6" t="b">
        <v>0</v>
      </c>
      <c r="J1436" s="6" t="b">
        <v>0</v>
      </c>
      <c r="K1436" s="6" t="b">
        <v>0</v>
      </c>
      <c r="L1436" s="6" t="b">
        <v>0</v>
      </c>
      <c r="M1436" s="6" t="b">
        <v>0</v>
      </c>
      <c r="N1436" s="6" t="b">
        <v>0</v>
      </c>
      <c r="O1436" s="6" t="b">
        <v>1</v>
      </c>
      <c r="P1436" s="6" t="b">
        <v>0</v>
      </c>
      <c r="Q1436" s="6" t="s">
        <v>4090</v>
      </c>
    </row>
    <row r="1437" spans="1:17" x14ac:dyDescent="0.2">
      <c r="A1437" s="2">
        <v>1276</v>
      </c>
      <c r="B1437" s="6" t="s">
        <v>4109</v>
      </c>
      <c r="C1437" s="4" t="s">
        <v>5527</v>
      </c>
      <c r="D1437" s="6" t="s">
        <v>4110</v>
      </c>
      <c r="E1437" s="6" t="b">
        <v>0</v>
      </c>
      <c r="F1437" s="6" t="b">
        <v>0</v>
      </c>
      <c r="G1437" s="6" t="b">
        <v>0</v>
      </c>
      <c r="H1437" s="6" t="b">
        <v>0</v>
      </c>
      <c r="I1437" s="6" t="b">
        <v>0</v>
      </c>
      <c r="J1437" s="6" t="b">
        <v>0</v>
      </c>
      <c r="K1437" s="6" t="b">
        <v>0</v>
      </c>
      <c r="L1437" s="6" t="b">
        <v>1</v>
      </c>
      <c r="M1437" s="6" t="b">
        <v>0</v>
      </c>
      <c r="N1437" s="6" t="b">
        <v>0</v>
      </c>
      <c r="O1437" s="6" t="b">
        <v>0</v>
      </c>
      <c r="P1437" s="6" t="b">
        <v>0</v>
      </c>
      <c r="Q1437" s="6" t="s">
        <v>4111</v>
      </c>
    </row>
    <row r="1438" spans="1:17" x14ac:dyDescent="0.2">
      <c r="A1438" s="2">
        <v>1280</v>
      </c>
      <c r="B1438" s="6" t="s">
        <v>4122</v>
      </c>
      <c r="C1438" s="4" t="s">
        <v>5527</v>
      </c>
      <c r="D1438" s="6" t="s">
        <v>4123</v>
      </c>
      <c r="E1438" s="6" t="b">
        <v>0</v>
      </c>
      <c r="F1438" s="6" t="b">
        <v>0</v>
      </c>
      <c r="G1438" s="6" t="b">
        <v>0</v>
      </c>
      <c r="H1438" s="6" t="b">
        <v>0</v>
      </c>
      <c r="I1438" s="6" t="b">
        <v>0</v>
      </c>
      <c r="J1438" s="6" t="b">
        <v>0</v>
      </c>
      <c r="K1438" s="6" t="b">
        <v>0</v>
      </c>
      <c r="L1438" s="6" t="b">
        <v>1</v>
      </c>
      <c r="M1438" s="6" t="b">
        <v>0</v>
      </c>
      <c r="N1438" s="6" t="b">
        <v>0</v>
      </c>
      <c r="O1438" s="6" t="b">
        <v>0</v>
      </c>
      <c r="P1438" s="6" t="b">
        <v>0</v>
      </c>
      <c r="Q1438" s="6" t="s">
        <v>4124</v>
      </c>
    </row>
    <row r="1439" spans="1:17" x14ac:dyDescent="0.2">
      <c r="A1439" s="2">
        <v>1282</v>
      </c>
      <c r="B1439" s="6" t="s">
        <v>4128</v>
      </c>
      <c r="C1439" s="4" t="s">
        <v>5527</v>
      </c>
      <c r="D1439" s="6" t="s">
        <v>4129</v>
      </c>
      <c r="E1439" s="6" t="b">
        <v>0</v>
      </c>
      <c r="F1439" s="6" t="b">
        <v>0</v>
      </c>
      <c r="G1439" s="6" t="b">
        <v>0</v>
      </c>
      <c r="H1439" s="6" t="b">
        <v>0</v>
      </c>
      <c r="I1439" s="6" t="b">
        <v>0</v>
      </c>
      <c r="J1439" s="6" t="b">
        <v>0</v>
      </c>
      <c r="K1439" s="6" t="b">
        <v>0</v>
      </c>
      <c r="L1439" s="6" t="b">
        <v>0</v>
      </c>
      <c r="M1439" s="6" t="b">
        <v>0</v>
      </c>
      <c r="N1439" s="6" t="b">
        <v>0</v>
      </c>
      <c r="O1439" s="6" t="b">
        <v>0</v>
      </c>
      <c r="P1439" s="6" t="b">
        <v>0</v>
      </c>
      <c r="Q1439" s="6" t="s">
        <v>4130</v>
      </c>
    </row>
    <row r="1440" spans="1:17" x14ac:dyDescent="0.2">
      <c r="A1440" s="2">
        <v>1284</v>
      </c>
      <c r="B1440" s="6" t="s">
        <v>4135</v>
      </c>
      <c r="C1440" s="4" t="s">
        <v>5527</v>
      </c>
      <c r="D1440" s="6" t="s">
        <v>4136</v>
      </c>
      <c r="E1440" s="6" t="b">
        <v>0</v>
      </c>
      <c r="F1440" s="6" t="b">
        <v>0</v>
      </c>
      <c r="G1440" s="6" t="b">
        <v>0</v>
      </c>
      <c r="H1440" s="6" t="b">
        <v>0</v>
      </c>
      <c r="I1440" s="6" t="b">
        <v>0</v>
      </c>
      <c r="J1440" s="6" t="b">
        <v>0</v>
      </c>
      <c r="K1440" s="6" t="b">
        <v>0</v>
      </c>
      <c r="L1440" s="6" t="b">
        <v>0</v>
      </c>
      <c r="M1440" s="6" t="b">
        <v>0</v>
      </c>
      <c r="N1440" s="6" t="b">
        <v>0</v>
      </c>
      <c r="O1440" s="6" t="b">
        <v>0</v>
      </c>
      <c r="P1440" s="6" t="b">
        <v>0</v>
      </c>
      <c r="Q1440" s="6" t="s">
        <v>4137</v>
      </c>
    </row>
    <row r="1441" spans="1:17" x14ac:dyDescent="0.2">
      <c r="A1441" s="2">
        <v>1286</v>
      </c>
      <c r="B1441" s="6" t="s">
        <v>4140</v>
      </c>
      <c r="C1441" s="4" t="s">
        <v>5527</v>
      </c>
      <c r="D1441" s="6" t="s">
        <v>1355</v>
      </c>
      <c r="E1441" s="6" t="b">
        <v>0</v>
      </c>
      <c r="F1441" s="6" t="b">
        <v>0</v>
      </c>
      <c r="G1441" s="6" t="b">
        <v>0</v>
      </c>
      <c r="H1441" s="6" t="b">
        <v>0</v>
      </c>
      <c r="I1441" s="6" t="b">
        <v>0</v>
      </c>
      <c r="J1441" s="6" t="b">
        <v>0</v>
      </c>
      <c r="K1441" s="6" t="b">
        <v>0</v>
      </c>
      <c r="L1441" s="6" t="b">
        <v>0</v>
      </c>
      <c r="M1441" s="6" t="b">
        <v>0</v>
      </c>
      <c r="N1441" s="6" t="b">
        <v>0</v>
      </c>
      <c r="O1441" s="6" t="b">
        <v>0</v>
      </c>
      <c r="P1441" s="6" t="b">
        <v>0</v>
      </c>
      <c r="Q1441" s="6" t="s">
        <v>4141</v>
      </c>
    </row>
    <row r="1442" spans="1:17" x14ac:dyDescent="0.2">
      <c r="A1442" s="2">
        <v>1294</v>
      </c>
      <c r="B1442" s="6" t="s">
        <v>4163</v>
      </c>
      <c r="C1442" s="4" t="s">
        <v>5527</v>
      </c>
      <c r="D1442" s="6" t="s">
        <v>4164</v>
      </c>
      <c r="E1442" s="6" t="b">
        <v>1</v>
      </c>
      <c r="F1442" s="6" t="b">
        <v>0</v>
      </c>
      <c r="G1442" s="6" t="b">
        <v>0</v>
      </c>
      <c r="H1442" s="6" t="b">
        <v>1</v>
      </c>
      <c r="I1442" s="6" t="b">
        <v>0</v>
      </c>
      <c r="J1442" s="6" t="b">
        <v>0</v>
      </c>
      <c r="K1442" s="6" t="b">
        <v>0</v>
      </c>
      <c r="L1442" s="6" t="b">
        <v>1</v>
      </c>
      <c r="M1442" s="6" t="b">
        <v>0</v>
      </c>
      <c r="N1442" s="6" t="b">
        <v>0</v>
      </c>
      <c r="O1442" s="6" t="b">
        <v>0</v>
      </c>
      <c r="P1442" s="6" t="b">
        <v>0</v>
      </c>
      <c r="Q1442" s="6" t="s">
        <v>4165</v>
      </c>
    </row>
    <row r="1443" spans="1:17" x14ac:dyDescent="0.2">
      <c r="A1443" s="2">
        <v>1295</v>
      </c>
      <c r="B1443" s="6" t="s">
        <v>4166</v>
      </c>
      <c r="C1443" s="4" t="s">
        <v>5527</v>
      </c>
      <c r="D1443" s="6" t="s">
        <v>4167</v>
      </c>
      <c r="E1443" s="6" t="b">
        <v>0</v>
      </c>
      <c r="F1443" s="6" t="b">
        <v>0</v>
      </c>
      <c r="G1443" s="6" t="b">
        <v>0</v>
      </c>
      <c r="H1443" s="6" t="b">
        <v>1</v>
      </c>
      <c r="I1443" s="6" t="b">
        <v>0</v>
      </c>
      <c r="J1443" s="6" t="b">
        <v>0</v>
      </c>
      <c r="K1443" s="6" t="b">
        <v>0</v>
      </c>
      <c r="L1443" s="6" t="b">
        <v>0</v>
      </c>
      <c r="M1443" s="6" t="b">
        <v>0</v>
      </c>
      <c r="N1443" s="6" t="b">
        <v>0</v>
      </c>
      <c r="O1443" s="6" t="b">
        <v>0</v>
      </c>
      <c r="P1443" s="6" t="b">
        <v>0</v>
      </c>
      <c r="Q1443" s="6" t="s">
        <v>4168</v>
      </c>
    </row>
    <row r="1444" spans="1:17" x14ac:dyDescent="0.2">
      <c r="A1444" s="2">
        <v>1296</v>
      </c>
      <c r="B1444" s="6" t="s">
        <v>4169</v>
      </c>
      <c r="C1444" s="4" t="s">
        <v>5527</v>
      </c>
      <c r="D1444" s="6" t="s">
        <v>4170</v>
      </c>
      <c r="E1444" s="6" t="b">
        <v>0</v>
      </c>
      <c r="F1444" s="6" t="b">
        <v>0</v>
      </c>
      <c r="G1444" s="6" t="b">
        <v>1</v>
      </c>
      <c r="H1444" s="6" t="b">
        <v>1</v>
      </c>
      <c r="I1444" s="6" t="b">
        <v>0</v>
      </c>
      <c r="J1444" s="6" t="b">
        <v>0</v>
      </c>
      <c r="K1444" s="6" t="b">
        <v>0</v>
      </c>
      <c r="L1444" s="6" t="b">
        <v>0</v>
      </c>
      <c r="M1444" s="6" t="b">
        <v>1</v>
      </c>
      <c r="N1444" s="6" t="b">
        <v>1</v>
      </c>
      <c r="O1444" s="6" t="b">
        <v>1</v>
      </c>
      <c r="P1444" s="6" t="b">
        <v>1</v>
      </c>
      <c r="Q1444" s="6" t="s">
        <v>4171</v>
      </c>
    </row>
    <row r="1445" spans="1:17" x14ac:dyDescent="0.2">
      <c r="A1445" s="2">
        <v>1311</v>
      </c>
      <c r="B1445" s="6" t="s">
        <v>4205</v>
      </c>
      <c r="C1445" s="4" t="s">
        <v>5527</v>
      </c>
      <c r="D1445" s="6" t="s">
        <v>4206</v>
      </c>
      <c r="E1445" s="6" t="b">
        <v>0</v>
      </c>
      <c r="F1445" s="6" t="b">
        <v>0</v>
      </c>
      <c r="G1445" s="6" t="b">
        <v>1</v>
      </c>
      <c r="H1445" s="6" t="b">
        <v>0</v>
      </c>
      <c r="I1445" s="6" t="b">
        <v>0</v>
      </c>
      <c r="J1445" s="6" t="b">
        <v>0</v>
      </c>
      <c r="K1445" s="6" t="b">
        <v>0</v>
      </c>
      <c r="L1445" s="6" t="b">
        <v>0</v>
      </c>
      <c r="M1445" s="6" t="b">
        <v>0</v>
      </c>
      <c r="N1445" s="6" t="b">
        <v>0</v>
      </c>
      <c r="O1445" s="6" t="b">
        <v>0</v>
      </c>
      <c r="P1445" s="6" t="b">
        <v>0</v>
      </c>
      <c r="Q1445" s="6" t="s">
        <v>4207</v>
      </c>
    </row>
    <row r="1446" spans="1:17" x14ac:dyDescent="0.2">
      <c r="A1446" s="2">
        <v>1315</v>
      </c>
      <c r="B1446" s="6" t="s">
        <v>4214</v>
      </c>
      <c r="C1446" s="4" t="s">
        <v>5527</v>
      </c>
      <c r="D1446" s="6" t="s">
        <v>4215</v>
      </c>
      <c r="E1446" s="6" t="b">
        <v>0</v>
      </c>
      <c r="F1446" s="6" t="b">
        <v>0</v>
      </c>
      <c r="G1446" s="6" t="b">
        <v>1</v>
      </c>
      <c r="H1446" s="6" t="b">
        <v>0</v>
      </c>
      <c r="I1446" s="6" t="b">
        <v>0</v>
      </c>
      <c r="J1446" s="6" t="b">
        <v>0</v>
      </c>
      <c r="K1446" s="6" t="b">
        <v>0</v>
      </c>
      <c r="L1446" s="6" t="b">
        <v>0</v>
      </c>
      <c r="M1446" s="6" t="b">
        <v>0</v>
      </c>
      <c r="N1446" s="6" t="b">
        <v>0</v>
      </c>
      <c r="O1446" s="6" t="b">
        <v>0</v>
      </c>
      <c r="P1446" s="6" t="b">
        <v>0</v>
      </c>
      <c r="Q1446" s="6" t="s">
        <v>4216</v>
      </c>
    </row>
    <row r="1447" spans="1:17" x14ac:dyDescent="0.2">
      <c r="A1447" s="2">
        <v>1318</v>
      </c>
      <c r="B1447" s="6" t="s">
        <v>4220</v>
      </c>
      <c r="C1447" s="4" t="s">
        <v>5527</v>
      </c>
      <c r="D1447" s="6" t="s">
        <v>4221</v>
      </c>
      <c r="E1447" s="6" t="b">
        <v>0</v>
      </c>
      <c r="F1447" s="6" t="b">
        <v>0</v>
      </c>
      <c r="G1447" s="6" t="b">
        <v>0</v>
      </c>
      <c r="H1447" s="6" t="b">
        <v>0</v>
      </c>
      <c r="I1447" s="6" t="b">
        <v>0</v>
      </c>
      <c r="J1447" s="6" t="b">
        <v>0</v>
      </c>
      <c r="K1447" s="6" t="b">
        <v>0</v>
      </c>
      <c r="L1447" s="6" t="b">
        <v>0</v>
      </c>
      <c r="M1447" s="6" t="b">
        <v>0</v>
      </c>
      <c r="N1447" s="6" t="b">
        <v>0</v>
      </c>
      <c r="O1447" s="6" t="b">
        <v>0</v>
      </c>
      <c r="P1447" s="6" t="b">
        <v>0</v>
      </c>
      <c r="Q1447" s="6" t="s">
        <v>4222</v>
      </c>
    </row>
    <row r="1448" spans="1:17" x14ac:dyDescent="0.2">
      <c r="A1448" s="2">
        <v>1319</v>
      </c>
      <c r="B1448" s="6" t="s">
        <v>4223</v>
      </c>
      <c r="C1448" s="4" t="s">
        <v>5527</v>
      </c>
      <c r="D1448" s="6" t="s">
        <v>4224</v>
      </c>
      <c r="E1448" s="6" t="b">
        <v>0</v>
      </c>
      <c r="F1448" s="6" t="b">
        <v>0</v>
      </c>
      <c r="G1448" s="6" t="b">
        <v>0</v>
      </c>
      <c r="H1448" s="6" t="b">
        <v>0</v>
      </c>
      <c r="I1448" s="6" t="b">
        <v>0</v>
      </c>
      <c r="J1448" s="6" t="b">
        <v>0</v>
      </c>
      <c r="K1448" s="6" t="b">
        <v>0</v>
      </c>
      <c r="L1448" s="6" t="b">
        <v>0</v>
      </c>
      <c r="M1448" s="6" t="b">
        <v>0</v>
      </c>
      <c r="N1448" s="6" t="b">
        <v>0</v>
      </c>
      <c r="O1448" s="6" t="b">
        <v>0</v>
      </c>
      <c r="P1448" s="6" t="b">
        <v>0</v>
      </c>
      <c r="Q1448" s="6" t="s">
        <v>4225</v>
      </c>
    </row>
    <row r="1449" spans="1:17" x14ac:dyDescent="0.2">
      <c r="A1449" s="2">
        <v>1326</v>
      </c>
      <c r="B1449" s="6" t="s">
        <v>4244</v>
      </c>
      <c r="C1449" s="4" t="s">
        <v>5527</v>
      </c>
      <c r="D1449" s="6" t="s">
        <v>4245</v>
      </c>
      <c r="E1449" s="6" t="b">
        <v>0</v>
      </c>
      <c r="F1449" s="6" t="b">
        <v>0</v>
      </c>
      <c r="G1449" s="6" t="b">
        <v>1</v>
      </c>
      <c r="H1449" s="6" t="b">
        <v>0</v>
      </c>
      <c r="I1449" s="6" t="b">
        <v>0</v>
      </c>
      <c r="J1449" s="6" t="b">
        <v>0</v>
      </c>
      <c r="K1449" s="6" t="b">
        <v>0</v>
      </c>
      <c r="L1449" s="6" t="b">
        <v>0</v>
      </c>
      <c r="M1449" s="6" t="b">
        <v>0</v>
      </c>
      <c r="N1449" s="6" t="b">
        <v>0</v>
      </c>
      <c r="O1449" s="6" t="b">
        <v>0</v>
      </c>
      <c r="P1449" s="6" t="b">
        <v>0</v>
      </c>
      <c r="Q1449" s="6" t="s">
        <v>4246</v>
      </c>
    </row>
    <row r="1450" spans="1:17" x14ac:dyDescent="0.2">
      <c r="A1450" s="2">
        <v>1330</v>
      </c>
      <c r="B1450" s="6" t="s">
        <v>4251</v>
      </c>
      <c r="C1450" s="4" t="s">
        <v>5527</v>
      </c>
      <c r="D1450" s="6" t="s">
        <v>4252</v>
      </c>
      <c r="E1450" s="6" t="b">
        <v>0</v>
      </c>
      <c r="F1450" s="6" t="b">
        <v>0</v>
      </c>
      <c r="G1450" s="6" t="b">
        <v>0</v>
      </c>
      <c r="H1450" s="6" t="b">
        <v>1</v>
      </c>
      <c r="I1450" s="6" t="b">
        <v>0</v>
      </c>
      <c r="J1450" s="6" t="b">
        <v>0</v>
      </c>
      <c r="K1450" s="6" t="b">
        <v>0</v>
      </c>
      <c r="L1450" s="6" t="b">
        <v>0</v>
      </c>
      <c r="M1450" s="6" t="b">
        <v>0</v>
      </c>
      <c r="N1450" s="6" t="b">
        <v>0</v>
      </c>
      <c r="O1450" s="6" t="b">
        <v>0</v>
      </c>
      <c r="P1450" s="6" t="b">
        <v>0</v>
      </c>
      <c r="Q1450" s="6" t="s">
        <v>4253</v>
      </c>
    </row>
    <row r="1451" spans="1:17" x14ac:dyDescent="0.2">
      <c r="A1451" s="2">
        <v>1333</v>
      </c>
      <c r="B1451" s="6" t="s">
        <v>4263</v>
      </c>
      <c r="C1451" s="4" t="s">
        <v>5527</v>
      </c>
      <c r="D1451" s="6" t="s">
        <v>4264</v>
      </c>
      <c r="E1451" s="6" t="b">
        <v>0</v>
      </c>
      <c r="F1451" s="6" t="b">
        <v>0</v>
      </c>
      <c r="G1451" s="6" t="b">
        <v>0</v>
      </c>
      <c r="H1451" s="6" t="b">
        <v>0</v>
      </c>
      <c r="I1451" s="6" t="b">
        <v>0</v>
      </c>
      <c r="J1451" s="6" t="b">
        <v>0</v>
      </c>
      <c r="K1451" s="6" t="b">
        <v>0</v>
      </c>
      <c r="L1451" s="6" t="b">
        <v>1</v>
      </c>
      <c r="M1451" s="6" t="b">
        <v>0</v>
      </c>
      <c r="N1451" s="6" t="b">
        <v>0</v>
      </c>
      <c r="O1451" s="6" t="b">
        <v>0</v>
      </c>
      <c r="P1451" s="6" t="b">
        <v>0</v>
      </c>
      <c r="Q1451" s="6" t="s">
        <v>4265</v>
      </c>
    </row>
    <row r="1452" spans="1:17" x14ac:dyDescent="0.2">
      <c r="A1452" s="2">
        <v>1336</v>
      </c>
      <c r="B1452" s="6" t="s">
        <v>4274</v>
      </c>
      <c r="C1452" s="4" t="s">
        <v>5527</v>
      </c>
      <c r="D1452" s="6" t="s">
        <v>4275</v>
      </c>
      <c r="E1452" s="6" t="b">
        <v>0</v>
      </c>
      <c r="F1452" s="6" t="b">
        <v>0</v>
      </c>
      <c r="G1452" s="6" t="b">
        <v>0</v>
      </c>
      <c r="H1452" s="6" t="b">
        <v>1</v>
      </c>
      <c r="I1452" s="6" t="b">
        <v>0</v>
      </c>
      <c r="J1452" s="6" t="b">
        <v>0</v>
      </c>
      <c r="K1452" s="6" t="b">
        <v>1</v>
      </c>
      <c r="L1452" s="6" t="b">
        <v>0</v>
      </c>
      <c r="M1452" s="6" t="b">
        <v>0</v>
      </c>
      <c r="N1452" s="6" t="b">
        <v>0</v>
      </c>
      <c r="O1452" s="6" t="b">
        <v>0</v>
      </c>
      <c r="P1452" s="6" t="b">
        <v>0</v>
      </c>
      <c r="Q1452" s="6" t="s">
        <v>4276</v>
      </c>
    </row>
    <row r="1453" spans="1:17" x14ac:dyDescent="0.2">
      <c r="A1453" s="2">
        <v>1337</v>
      </c>
      <c r="B1453" s="6" t="s">
        <v>4277</v>
      </c>
      <c r="C1453" s="4" t="s">
        <v>5527</v>
      </c>
      <c r="D1453" s="6" t="s">
        <v>4278</v>
      </c>
      <c r="E1453" s="6" t="b">
        <v>1</v>
      </c>
      <c r="F1453" s="6" t="b">
        <v>0</v>
      </c>
      <c r="G1453" s="6" t="b">
        <v>0</v>
      </c>
      <c r="H1453" s="6" t="b">
        <v>0</v>
      </c>
      <c r="I1453" s="6" t="b">
        <v>0</v>
      </c>
      <c r="J1453" s="6" t="b">
        <v>1</v>
      </c>
      <c r="K1453" s="6" t="b">
        <v>0</v>
      </c>
      <c r="L1453" s="6" t="b">
        <v>0</v>
      </c>
      <c r="M1453" s="6" t="b">
        <v>0</v>
      </c>
      <c r="N1453" s="6" t="b">
        <v>0</v>
      </c>
      <c r="O1453" s="6" t="b">
        <v>0</v>
      </c>
      <c r="P1453" s="6" t="b">
        <v>0</v>
      </c>
      <c r="Q1453" s="6" t="s">
        <v>4279</v>
      </c>
    </row>
    <row r="1454" spans="1:17" x14ac:dyDescent="0.2">
      <c r="A1454" s="2">
        <v>1340</v>
      </c>
      <c r="B1454" s="6" t="s">
        <v>4284</v>
      </c>
      <c r="C1454" s="4" t="s">
        <v>5527</v>
      </c>
      <c r="D1454" s="6" t="s">
        <v>4285</v>
      </c>
      <c r="E1454" s="6" t="b">
        <v>0</v>
      </c>
      <c r="F1454" s="6" t="b">
        <v>0</v>
      </c>
      <c r="G1454" s="6" t="b">
        <v>0</v>
      </c>
      <c r="H1454" s="6" t="b">
        <v>0</v>
      </c>
      <c r="I1454" s="6" t="b">
        <v>0</v>
      </c>
      <c r="J1454" s="6" t="b">
        <v>0</v>
      </c>
      <c r="K1454" s="6" t="b">
        <v>0</v>
      </c>
      <c r="L1454" s="6" t="b">
        <v>0</v>
      </c>
      <c r="M1454" s="6" t="b">
        <v>0</v>
      </c>
      <c r="N1454" s="6" t="b">
        <v>0</v>
      </c>
      <c r="O1454" s="6" t="b">
        <v>0</v>
      </c>
      <c r="P1454" s="6" t="b">
        <v>0</v>
      </c>
      <c r="Q1454" s="6" t="s">
        <v>4286</v>
      </c>
    </row>
    <row r="1455" spans="1:17" x14ac:dyDescent="0.2">
      <c r="A1455" s="2">
        <v>1342</v>
      </c>
      <c r="B1455" s="6" t="s">
        <v>4287</v>
      </c>
      <c r="C1455" s="4" t="s">
        <v>5527</v>
      </c>
      <c r="D1455" s="6" t="s">
        <v>4288</v>
      </c>
      <c r="E1455" s="6" t="b">
        <v>1</v>
      </c>
      <c r="F1455" s="6" t="b">
        <v>0</v>
      </c>
      <c r="G1455" s="6" t="b">
        <v>1</v>
      </c>
      <c r="H1455" s="6" t="b">
        <v>0</v>
      </c>
      <c r="I1455" s="6" t="b">
        <v>0</v>
      </c>
      <c r="J1455" s="6" t="b">
        <v>0</v>
      </c>
      <c r="K1455" s="6" t="b">
        <v>0</v>
      </c>
      <c r="L1455" s="6" t="b">
        <v>0</v>
      </c>
      <c r="M1455" s="6" t="b">
        <v>0</v>
      </c>
      <c r="N1455" s="6" t="b">
        <v>0</v>
      </c>
      <c r="O1455" s="6" t="b">
        <v>0</v>
      </c>
      <c r="P1455" s="6" t="b">
        <v>0</v>
      </c>
      <c r="Q1455" s="6" t="s">
        <v>4289</v>
      </c>
    </row>
    <row r="1456" spans="1:17" x14ac:dyDescent="0.2">
      <c r="A1456" s="2">
        <v>1350</v>
      </c>
      <c r="B1456" s="6" t="s">
        <v>4307</v>
      </c>
      <c r="C1456" s="4" t="s">
        <v>5527</v>
      </c>
      <c r="D1456" s="6" t="s">
        <v>4308</v>
      </c>
      <c r="E1456" s="6" t="b">
        <v>0</v>
      </c>
      <c r="F1456" s="6" t="b">
        <v>0</v>
      </c>
      <c r="G1456" s="6" t="b">
        <v>0</v>
      </c>
      <c r="H1456" s="6" t="b">
        <v>0</v>
      </c>
      <c r="I1456" s="6" t="b">
        <v>0</v>
      </c>
      <c r="J1456" s="6" t="b">
        <v>0</v>
      </c>
      <c r="K1456" s="6" t="b">
        <v>0</v>
      </c>
      <c r="L1456" s="6" t="b">
        <v>0</v>
      </c>
      <c r="M1456" s="6" t="b">
        <v>0</v>
      </c>
      <c r="N1456" s="6" t="b">
        <v>0</v>
      </c>
      <c r="O1456" s="6" t="b">
        <v>0</v>
      </c>
      <c r="P1456" s="6" t="b">
        <v>0</v>
      </c>
      <c r="Q1456" s="6" t="s">
        <v>60</v>
      </c>
    </row>
    <row r="1457" spans="1:17" x14ac:dyDescent="0.2">
      <c r="A1457" s="2">
        <v>1352</v>
      </c>
      <c r="B1457" s="6" t="s">
        <v>4312</v>
      </c>
      <c r="C1457" s="4" t="s">
        <v>5527</v>
      </c>
      <c r="D1457" s="6" t="s">
        <v>4313</v>
      </c>
      <c r="E1457" s="6" t="b">
        <v>0</v>
      </c>
      <c r="F1457" s="6" t="b">
        <v>0</v>
      </c>
      <c r="G1457" s="6" t="b">
        <v>0</v>
      </c>
      <c r="H1457" s="6" t="b">
        <v>0</v>
      </c>
      <c r="I1457" s="6" t="b">
        <v>0</v>
      </c>
      <c r="J1457" s="6" t="b">
        <v>0</v>
      </c>
      <c r="K1457" s="6" t="b">
        <v>0</v>
      </c>
      <c r="L1457" s="6" t="b">
        <v>0</v>
      </c>
      <c r="M1457" s="6" t="b">
        <v>0</v>
      </c>
      <c r="N1457" s="6" t="b">
        <v>0</v>
      </c>
      <c r="O1457" s="6" t="b">
        <v>0</v>
      </c>
      <c r="P1457" s="6" t="b">
        <v>0</v>
      </c>
      <c r="Q1457" s="6" t="s">
        <v>4314</v>
      </c>
    </row>
    <row r="1458" spans="1:17" x14ac:dyDescent="0.2">
      <c r="A1458" s="2">
        <v>1358</v>
      </c>
      <c r="B1458" s="6" t="s">
        <v>4331</v>
      </c>
      <c r="C1458" s="4" t="s">
        <v>5527</v>
      </c>
      <c r="D1458" s="6" t="s">
        <v>4332</v>
      </c>
      <c r="E1458" s="6" t="b">
        <v>0</v>
      </c>
      <c r="F1458" s="6" t="b">
        <v>0</v>
      </c>
      <c r="G1458" s="6" t="b">
        <v>1</v>
      </c>
      <c r="H1458" s="6" t="b">
        <v>0</v>
      </c>
      <c r="I1458" s="6" t="b">
        <v>0</v>
      </c>
      <c r="J1458" s="6" t="b">
        <v>0</v>
      </c>
      <c r="K1458" s="6" t="b">
        <v>0</v>
      </c>
      <c r="L1458" s="6" t="b">
        <v>0</v>
      </c>
      <c r="M1458" s="6" t="b">
        <v>0</v>
      </c>
      <c r="N1458" s="6" t="b">
        <v>0</v>
      </c>
      <c r="O1458" s="6" t="b">
        <v>0</v>
      </c>
      <c r="P1458" s="6" t="b">
        <v>0</v>
      </c>
      <c r="Q1458" s="6" t="s">
        <v>4333</v>
      </c>
    </row>
    <row r="1459" spans="1:17" x14ac:dyDescent="0.2">
      <c r="A1459" s="2">
        <v>1367</v>
      </c>
      <c r="B1459" s="6" t="s">
        <v>4357</v>
      </c>
      <c r="C1459" s="4" t="s">
        <v>5527</v>
      </c>
      <c r="D1459" s="6" t="s">
        <v>4358</v>
      </c>
      <c r="E1459" s="6" t="b">
        <v>0</v>
      </c>
      <c r="F1459" s="6" t="b">
        <v>0</v>
      </c>
      <c r="G1459" s="6" t="b">
        <v>0</v>
      </c>
      <c r="H1459" s="6" t="b">
        <v>0</v>
      </c>
      <c r="I1459" s="6" t="b">
        <v>0</v>
      </c>
      <c r="J1459" s="6" t="b">
        <v>0</v>
      </c>
      <c r="K1459" s="6" t="b">
        <v>0</v>
      </c>
      <c r="L1459" s="6" t="b">
        <v>0</v>
      </c>
      <c r="M1459" s="6" t="b">
        <v>0</v>
      </c>
      <c r="N1459" s="6" t="b">
        <v>0</v>
      </c>
      <c r="O1459" s="6" t="b">
        <v>0</v>
      </c>
      <c r="P1459" s="6" t="b">
        <v>0</v>
      </c>
      <c r="Q1459" s="6" t="s">
        <v>4359</v>
      </c>
    </row>
    <row r="1460" spans="1:17" x14ac:dyDescent="0.2">
      <c r="A1460" s="2">
        <v>1372</v>
      </c>
      <c r="B1460" s="6" t="s">
        <v>4372</v>
      </c>
      <c r="C1460" s="4" t="s">
        <v>5527</v>
      </c>
      <c r="D1460" s="6" t="s">
        <v>4373</v>
      </c>
      <c r="E1460" s="6" t="b">
        <v>0</v>
      </c>
      <c r="F1460" s="6" t="b">
        <v>0</v>
      </c>
      <c r="G1460" s="6" t="b">
        <v>0</v>
      </c>
      <c r="H1460" s="6" t="b">
        <v>0</v>
      </c>
      <c r="I1460" s="6" t="b">
        <v>0</v>
      </c>
      <c r="J1460" s="6" t="b">
        <v>1</v>
      </c>
      <c r="K1460" s="6" t="b">
        <v>0</v>
      </c>
      <c r="L1460" s="6" t="b">
        <v>0</v>
      </c>
      <c r="M1460" s="6" t="b">
        <v>0</v>
      </c>
      <c r="N1460" s="6" t="b">
        <v>0</v>
      </c>
      <c r="O1460" s="6" t="b">
        <v>0</v>
      </c>
      <c r="P1460" s="6" t="b">
        <v>0</v>
      </c>
      <c r="Q1460" s="6" t="s">
        <v>4374</v>
      </c>
    </row>
    <row r="1461" spans="1:17" x14ac:dyDescent="0.2">
      <c r="A1461" s="2">
        <v>1375</v>
      </c>
      <c r="B1461" s="6" t="s">
        <v>4380</v>
      </c>
      <c r="C1461" s="4" t="s">
        <v>5527</v>
      </c>
      <c r="D1461" s="6" t="s">
        <v>4381</v>
      </c>
      <c r="E1461" s="6" t="b">
        <v>0</v>
      </c>
      <c r="F1461" s="6" t="b">
        <v>0</v>
      </c>
      <c r="G1461" s="6" t="b">
        <v>0</v>
      </c>
      <c r="H1461" s="6" t="b">
        <v>0</v>
      </c>
      <c r="I1461" s="6" t="b">
        <v>0</v>
      </c>
      <c r="J1461" s="6" t="b">
        <v>0</v>
      </c>
      <c r="K1461" s="6" t="b">
        <v>0</v>
      </c>
      <c r="L1461" s="6" t="b">
        <v>0</v>
      </c>
      <c r="M1461" s="6" t="b">
        <v>0</v>
      </c>
      <c r="N1461" s="6" t="b">
        <v>0</v>
      </c>
      <c r="O1461" s="6" t="b">
        <v>0</v>
      </c>
      <c r="P1461" s="6" t="b">
        <v>0</v>
      </c>
      <c r="Q1461" s="6" t="s">
        <v>4382</v>
      </c>
    </row>
    <row r="1462" spans="1:17" x14ac:dyDescent="0.2">
      <c r="A1462" s="2">
        <v>1377</v>
      </c>
      <c r="B1462" s="6" t="s">
        <v>4386</v>
      </c>
      <c r="C1462" s="4" t="s">
        <v>5527</v>
      </c>
      <c r="D1462" s="6" t="s">
        <v>4387</v>
      </c>
      <c r="E1462" s="6" t="b">
        <v>0</v>
      </c>
      <c r="F1462" s="6" t="b">
        <v>0</v>
      </c>
      <c r="G1462" s="6" t="b">
        <v>0</v>
      </c>
      <c r="H1462" s="6" t="b">
        <v>0</v>
      </c>
      <c r="I1462" s="6" t="b">
        <v>0</v>
      </c>
      <c r="J1462" s="6" t="b">
        <v>0</v>
      </c>
      <c r="K1462" s="6" t="b">
        <v>0</v>
      </c>
      <c r="L1462" s="6" t="b">
        <v>1</v>
      </c>
      <c r="M1462" s="6" t="b">
        <v>0</v>
      </c>
      <c r="N1462" s="6" t="b">
        <v>0</v>
      </c>
      <c r="O1462" s="6" t="b">
        <v>0</v>
      </c>
      <c r="P1462" s="6" t="b">
        <v>0</v>
      </c>
      <c r="Q1462" s="6" t="s">
        <v>60</v>
      </c>
    </row>
    <row r="1463" spans="1:17" x14ac:dyDescent="0.2">
      <c r="A1463" s="2">
        <v>1378</v>
      </c>
      <c r="B1463" s="6" t="s">
        <v>4388</v>
      </c>
      <c r="C1463" s="4" t="s">
        <v>5527</v>
      </c>
      <c r="D1463" s="6" t="s">
        <v>4389</v>
      </c>
      <c r="E1463" s="6" t="b">
        <v>0</v>
      </c>
      <c r="F1463" s="6" t="b">
        <v>0</v>
      </c>
      <c r="G1463" s="6" t="b">
        <v>0</v>
      </c>
      <c r="H1463" s="6" t="b">
        <v>0</v>
      </c>
      <c r="I1463" s="6" t="b">
        <v>0</v>
      </c>
      <c r="J1463" s="6" t="b">
        <v>0</v>
      </c>
      <c r="K1463" s="6" t="b">
        <v>0</v>
      </c>
      <c r="L1463" s="6" t="b">
        <v>0</v>
      </c>
      <c r="M1463" s="6" t="b">
        <v>0</v>
      </c>
      <c r="N1463" s="6" t="b">
        <v>0</v>
      </c>
      <c r="O1463" s="6" t="b">
        <v>0</v>
      </c>
      <c r="P1463" s="6" t="b">
        <v>0</v>
      </c>
      <c r="Q1463" s="6" t="s">
        <v>4390</v>
      </c>
    </row>
    <row r="1464" spans="1:17" x14ac:dyDescent="0.2">
      <c r="A1464" s="2">
        <v>1385</v>
      </c>
      <c r="B1464" s="6" t="s">
        <v>4405</v>
      </c>
      <c r="C1464" s="4" t="s">
        <v>5527</v>
      </c>
      <c r="D1464" s="6" t="s">
        <v>4406</v>
      </c>
      <c r="E1464" s="6" t="b">
        <v>0</v>
      </c>
      <c r="F1464" s="6" t="b">
        <v>0</v>
      </c>
      <c r="G1464" s="6" t="b">
        <v>0</v>
      </c>
      <c r="H1464" s="6" t="b">
        <v>0</v>
      </c>
      <c r="I1464" s="6" t="b">
        <v>0</v>
      </c>
      <c r="J1464" s="6" t="b">
        <v>0</v>
      </c>
      <c r="K1464" s="6" t="b">
        <v>0</v>
      </c>
      <c r="L1464" s="6" t="b">
        <v>0</v>
      </c>
      <c r="M1464" s="6" t="b">
        <v>0</v>
      </c>
      <c r="N1464" s="6" t="b">
        <v>0</v>
      </c>
      <c r="O1464" s="6" t="b">
        <v>0</v>
      </c>
      <c r="P1464" s="6" t="b">
        <v>0</v>
      </c>
      <c r="Q1464" s="6" t="s">
        <v>4407</v>
      </c>
    </row>
    <row r="1465" spans="1:17" x14ac:dyDescent="0.2">
      <c r="A1465" s="2">
        <v>1404</v>
      </c>
      <c r="B1465" s="6" t="s">
        <v>4455</v>
      </c>
      <c r="C1465" s="4" t="s">
        <v>5527</v>
      </c>
      <c r="D1465" s="6" t="s">
        <v>4456</v>
      </c>
      <c r="E1465" s="6" t="b">
        <v>1</v>
      </c>
      <c r="F1465" s="6" t="b">
        <v>0</v>
      </c>
      <c r="G1465" s="6" t="b">
        <v>0</v>
      </c>
      <c r="H1465" s="6" t="b">
        <v>0</v>
      </c>
      <c r="I1465" s="6" t="b">
        <v>0</v>
      </c>
      <c r="J1465" s="6" t="b">
        <v>0</v>
      </c>
      <c r="K1465" s="6" t="b">
        <v>0</v>
      </c>
      <c r="L1465" s="6" t="b">
        <v>0</v>
      </c>
      <c r="M1465" s="6" t="b">
        <v>0</v>
      </c>
      <c r="N1465" s="6" t="b">
        <v>0</v>
      </c>
      <c r="O1465" s="6" t="b">
        <v>0</v>
      </c>
      <c r="P1465" s="6" t="b">
        <v>0</v>
      </c>
      <c r="Q1465" s="6" t="s">
        <v>4457</v>
      </c>
    </row>
    <row r="1466" spans="1:17" x14ac:dyDescent="0.2">
      <c r="A1466" s="2">
        <v>1405</v>
      </c>
      <c r="B1466" s="6" t="s">
        <v>4460</v>
      </c>
      <c r="C1466" s="4" t="s">
        <v>5527</v>
      </c>
      <c r="D1466" s="6" t="s">
        <v>4461</v>
      </c>
      <c r="E1466" s="6" t="b">
        <v>0</v>
      </c>
      <c r="F1466" s="6" t="b">
        <v>0</v>
      </c>
      <c r="G1466" s="6" t="b">
        <v>0</v>
      </c>
      <c r="H1466" s="6" t="b">
        <v>0</v>
      </c>
      <c r="I1466" s="6" t="b">
        <v>0</v>
      </c>
      <c r="J1466" s="6" t="b">
        <v>0</v>
      </c>
      <c r="K1466" s="6" t="b">
        <v>0</v>
      </c>
      <c r="L1466" s="6" t="b">
        <v>0</v>
      </c>
      <c r="M1466" s="6" t="b">
        <v>0</v>
      </c>
      <c r="N1466" s="6" t="b">
        <v>0</v>
      </c>
      <c r="O1466" s="6" t="b">
        <v>0</v>
      </c>
      <c r="P1466" s="6" t="b">
        <v>0</v>
      </c>
      <c r="Q1466" s="6" t="s">
        <v>4462</v>
      </c>
    </row>
    <row r="1467" spans="1:17" x14ac:dyDescent="0.2">
      <c r="A1467" s="2">
        <v>1407</v>
      </c>
      <c r="B1467" s="6" t="s">
        <v>4466</v>
      </c>
      <c r="C1467" s="4" t="s">
        <v>5527</v>
      </c>
      <c r="D1467" s="6" t="s">
        <v>4467</v>
      </c>
      <c r="E1467" s="6" t="b">
        <v>0</v>
      </c>
      <c r="F1467" s="6" t="b">
        <v>0</v>
      </c>
      <c r="G1467" s="6" t="b">
        <v>0</v>
      </c>
      <c r="H1467" s="6" t="b">
        <v>0</v>
      </c>
      <c r="I1467" s="6" t="b">
        <v>0</v>
      </c>
      <c r="J1467" s="6" t="b">
        <v>0</v>
      </c>
      <c r="K1467" s="6" t="b">
        <v>0</v>
      </c>
      <c r="L1467" s="6" t="b">
        <v>0</v>
      </c>
      <c r="M1467" s="6" t="b">
        <v>1</v>
      </c>
      <c r="N1467" s="6" t="b">
        <v>0</v>
      </c>
      <c r="O1467" s="6" t="b">
        <v>0</v>
      </c>
      <c r="P1467" s="6" t="b">
        <v>0</v>
      </c>
      <c r="Q1467" s="6" t="s">
        <v>4468</v>
      </c>
    </row>
    <row r="1468" spans="1:17" x14ac:dyDescent="0.2">
      <c r="A1468" s="2">
        <v>1413</v>
      </c>
      <c r="B1468" s="6" t="s">
        <v>4481</v>
      </c>
      <c r="C1468" s="4" t="s">
        <v>5527</v>
      </c>
      <c r="D1468" s="6" t="s">
        <v>4482</v>
      </c>
      <c r="E1468" s="6" t="b">
        <v>0</v>
      </c>
      <c r="F1468" s="6" t="b">
        <v>0</v>
      </c>
      <c r="G1468" s="6" t="b">
        <v>0</v>
      </c>
      <c r="H1468" s="6" t="b">
        <v>0</v>
      </c>
      <c r="I1468" s="6" t="b">
        <v>0</v>
      </c>
      <c r="J1468" s="6" t="b">
        <v>0</v>
      </c>
      <c r="K1468" s="6" t="b">
        <v>0</v>
      </c>
      <c r="L1468" s="6" t="b">
        <v>0</v>
      </c>
      <c r="M1468" s="6" t="b">
        <v>0</v>
      </c>
      <c r="N1468" s="6" t="b">
        <v>0</v>
      </c>
      <c r="O1468" s="6" t="b">
        <v>0</v>
      </c>
      <c r="P1468" s="6" t="b">
        <v>0</v>
      </c>
      <c r="Q1468" s="6" t="s">
        <v>4483</v>
      </c>
    </row>
    <row r="1469" spans="1:17" x14ac:dyDescent="0.2">
      <c r="A1469" s="2">
        <v>1432</v>
      </c>
      <c r="B1469" s="6" t="s">
        <v>4537</v>
      </c>
      <c r="C1469" s="4" t="s">
        <v>5527</v>
      </c>
      <c r="D1469" s="6" t="s">
        <v>4537</v>
      </c>
      <c r="E1469" s="6" t="b">
        <v>0</v>
      </c>
      <c r="F1469" s="6" t="b">
        <v>0</v>
      </c>
      <c r="G1469" s="6" t="b">
        <v>0</v>
      </c>
      <c r="H1469" s="6" t="b">
        <v>0</v>
      </c>
      <c r="I1469" s="6" t="b">
        <v>0</v>
      </c>
      <c r="J1469" s="6" t="b">
        <v>0</v>
      </c>
      <c r="K1469" s="6" t="b">
        <v>0</v>
      </c>
      <c r="L1469" s="6" t="b">
        <v>0</v>
      </c>
      <c r="M1469" s="6" t="b">
        <v>0</v>
      </c>
      <c r="N1469" s="6" t="b">
        <v>0</v>
      </c>
      <c r="O1469" s="6" t="b">
        <v>0</v>
      </c>
      <c r="P1469" s="6" t="b">
        <v>0</v>
      </c>
      <c r="Q1469" s="6" t="s">
        <v>4538</v>
      </c>
    </row>
    <row r="1470" spans="1:17" x14ac:dyDescent="0.2">
      <c r="A1470" s="2">
        <v>1434</v>
      </c>
      <c r="B1470" s="6" t="s">
        <v>4542</v>
      </c>
      <c r="C1470" s="4" t="s">
        <v>5527</v>
      </c>
      <c r="D1470" s="6" t="s">
        <v>60</v>
      </c>
      <c r="E1470" s="6" t="b">
        <v>0</v>
      </c>
      <c r="F1470" s="6" t="b">
        <v>0</v>
      </c>
      <c r="G1470" s="6" t="b">
        <v>0</v>
      </c>
      <c r="H1470" s="6" t="b">
        <v>0</v>
      </c>
      <c r="I1470" s="6" t="b">
        <v>0</v>
      </c>
      <c r="J1470" s="6" t="b">
        <v>0</v>
      </c>
      <c r="K1470" s="6" t="b">
        <v>0</v>
      </c>
      <c r="L1470" s="6" t="b">
        <v>0</v>
      </c>
      <c r="M1470" s="6" t="b">
        <v>0</v>
      </c>
      <c r="N1470" s="6" t="b">
        <v>0</v>
      </c>
      <c r="O1470" s="6" t="b">
        <v>0</v>
      </c>
      <c r="P1470" s="6" t="b">
        <v>0</v>
      </c>
      <c r="Q1470" s="6" t="s">
        <v>60</v>
      </c>
    </row>
    <row r="1471" spans="1:17" x14ac:dyDescent="0.2">
      <c r="A1471" s="2">
        <v>1438</v>
      </c>
      <c r="B1471" s="6" t="s">
        <v>4549</v>
      </c>
      <c r="C1471" s="4" t="s">
        <v>5527</v>
      </c>
      <c r="D1471" s="6" t="s">
        <v>4550</v>
      </c>
      <c r="E1471" s="6" t="b">
        <v>0</v>
      </c>
      <c r="F1471" s="6" t="b">
        <v>0</v>
      </c>
      <c r="G1471" s="6" t="b">
        <v>0</v>
      </c>
      <c r="H1471" s="6" t="b">
        <v>0</v>
      </c>
      <c r="I1471" s="6" t="b">
        <v>0</v>
      </c>
      <c r="J1471" s="6" t="b">
        <v>1</v>
      </c>
      <c r="K1471" s="6" t="b">
        <v>1</v>
      </c>
      <c r="L1471" s="6" t="b">
        <v>1</v>
      </c>
      <c r="M1471" s="6" t="b">
        <v>0</v>
      </c>
      <c r="N1471" s="6" t="b">
        <v>0</v>
      </c>
      <c r="O1471" s="6" t="b">
        <v>1</v>
      </c>
      <c r="P1471" s="6" t="b">
        <v>0</v>
      </c>
      <c r="Q1471" s="6" t="s">
        <v>4551</v>
      </c>
    </row>
    <row r="1472" spans="1:17" x14ac:dyDescent="0.2">
      <c r="A1472" s="2">
        <v>1455</v>
      </c>
      <c r="B1472" s="6" t="s">
        <v>4592</v>
      </c>
      <c r="C1472" s="4" t="s">
        <v>5527</v>
      </c>
      <c r="D1472" s="6" t="s">
        <v>4593</v>
      </c>
      <c r="E1472" s="6" t="b">
        <v>0</v>
      </c>
      <c r="F1472" s="6" t="b">
        <v>0</v>
      </c>
      <c r="G1472" s="6" t="b">
        <v>0</v>
      </c>
      <c r="H1472" s="6" t="b">
        <v>0</v>
      </c>
      <c r="I1472" s="6" t="b">
        <v>0</v>
      </c>
      <c r="J1472" s="6" t="b">
        <v>0</v>
      </c>
      <c r="K1472" s="6" t="b">
        <v>0</v>
      </c>
      <c r="L1472" s="6" t="b">
        <v>1</v>
      </c>
      <c r="M1472" s="6" t="b">
        <v>0</v>
      </c>
      <c r="N1472" s="6" t="b">
        <v>0</v>
      </c>
      <c r="O1472" s="6" t="b">
        <v>0</v>
      </c>
      <c r="P1472" s="6" t="b">
        <v>0</v>
      </c>
      <c r="Q1472" s="6" t="s">
        <v>4594</v>
      </c>
    </row>
    <row r="1473" spans="1:17" x14ac:dyDescent="0.2">
      <c r="A1473" s="2">
        <v>1461</v>
      </c>
      <c r="B1473" s="6" t="s">
        <v>4601</v>
      </c>
      <c r="C1473" s="4" t="s">
        <v>5527</v>
      </c>
      <c r="D1473" s="6" t="s">
        <v>4602</v>
      </c>
      <c r="E1473" s="6" t="b">
        <v>0</v>
      </c>
      <c r="F1473" s="6" t="b">
        <v>0</v>
      </c>
      <c r="G1473" s="6" t="b">
        <v>0</v>
      </c>
      <c r="H1473" s="6" t="b">
        <v>0</v>
      </c>
      <c r="I1473" s="6" t="b">
        <v>0</v>
      </c>
      <c r="J1473" s="6" t="b">
        <v>0</v>
      </c>
      <c r="K1473" s="6" t="b">
        <v>0</v>
      </c>
      <c r="L1473" s="6" t="b">
        <v>0</v>
      </c>
      <c r="M1473" s="6" t="b">
        <v>0</v>
      </c>
      <c r="N1473" s="6" t="b">
        <v>0</v>
      </c>
      <c r="O1473" s="6" t="b">
        <v>0</v>
      </c>
      <c r="P1473" s="6" t="b">
        <v>0</v>
      </c>
      <c r="Q1473" s="6" t="s">
        <v>4603</v>
      </c>
    </row>
    <row r="1474" spans="1:17" x14ac:dyDescent="0.2">
      <c r="A1474" s="2">
        <v>1464</v>
      </c>
      <c r="B1474" s="6" t="s">
        <v>4611</v>
      </c>
      <c r="C1474" s="4" t="s">
        <v>5527</v>
      </c>
      <c r="D1474" s="6" t="s">
        <v>4612</v>
      </c>
      <c r="E1474" s="6" t="b">
        <v>0</v>
      </c>
      <c r="F1474" s="6" t="b">
        <v>0</v>
      </c>
      <c r="G1474" s="6" t="b">
        <v>0</v>
      </c>
      <c r="H1474" s="6" t="b">
        <v>0</v>
      </c>
      <c r="I1474" s="6" t="b">
        <v>0</v>
      </c>
      <c r="J1474" s="6" t="b">
        <v>0</v>
      </c>
      <c r="K1474" s="6" t="b">
        <v>0</v>
      </c>
      <c r="L1474" s="6" t="b">
        <v>0</v>
      </c>
      <c r="M1474" s="6" t="b">
        <v>0</v>
      </c>
      <c r="N1474" s="6" t="b">
        <v>0</v>
      </c>
      <c r="O1474" s="6" t="b">
        <v>0</v>
      </c>
      <c r="P1474" s="6" t="b">
        <v>0</v>
      </c>
      <c r="Q1474" s="6" t="s">
        <v>4613</v>
      </c>
    </row>
    <row r="1475" spans="1:17" x14ac:dyDescent="0.2">
      <c r="A1475" s="2">
        <v>1471</v>
      </c>
      <c r="B1475" s="6" t="s">
        <v>4633</v>
      </c>
      <c r="C1475" s="4" t="s">
        <v>5527</v>
      </c>
      <c r="D1475" s="6" t="s">
        <v>4634</v>
      </c>
      <c r="E1475" s="6" t="b">
        <v>0</v>
      </c>
      <c r="F1475" s="6" t="b">
        <v>0</v>
      </c>
      <c r="G1475" s="6" t="b">
        <v>0</v>
      </c>
      <c r="H1475" s="6" t="b">
        <v>0</v>
      </c>
      <c r="I1475" s="6" t="b">
        <v>0</v>
      </c>
      <c r="J1475" s="6" t="b">
        <v>0</v>
      </c>
      <c r="K1475" s="6" t="b">
        <v>0</v>
      </c>
      <c r="L1475" s="6" t="b">
        <v>0</v>
      </c>
      <c r="M1475" s="6" t="b">
        <v>0</v>
      </c>
      <c r="N1475" s="6" t="b">
        <v>0</v>
      </c>
      <c r="O1475" s="6" t="b">
        <v>0</v>
      </c>
      <c r="P1475" s="6" t="b">
        <v>0</v>
      </c>
      <c r="Q1475" s="6" t="s">
        <v>4635</v>
      </c>
    </row>
    <row r="1476" spans="1:17" x14ac:dyDescent="0.2">
      <c r="A1476" s="2">
        <v>1484</v>
      </c>
      <c r="B1476" s="6" t="s">
        <v>4669</v>
      </c>
      <c r="C1476" s="4" t="s">
        <v>5527</v>
      </c>
      <c r="D1476" s="6" t="s">
        <v>4670</v>
      </c>
      <c r="E1476" s="6" t="b">
        <v>0</v>
      </c>
      <c r="F1476" s="6" t="b">
        <v>0</v>
      </c>
      <c r="G1476" s="6" t="b">
        <v>0</v>
      </c>
      <c r="H1476" s="6" t="b">
        <v>0</v>
      </c>
      <c r="I1476" s="6" t="b">
        <v>0</v>
      </c>
      <c r="J1476" s="6" t="b">
        <v>0</v>
      </c>
      <c r="K1476" s="6" t="b">
        <v>0</v>
      </c>
      <c r="L1476" s="6" t="b">
        <v>0</v>
      </c>
      <c r="M1476" s="6" t="b">
        <v>0</v>
      </c>
      <c r="N1476" s="6" t="b">
        <v>0</v>
      </c>
      <c r="O1476" s="6" t="b">
        <v>0</v>
      </c>
      <c r="P1476" s="6" t="b">
        <v>0</v>
      </c>
      <c r="Q1476" s="6" t="s">
        <v>4671</v>
      </c>
    </row>
    <row r="1477" spans="1:17" x14ac:dyDescent="0.2">
      <c r="A1477" s="2">
        <v>1485</v>
      </c>
      <c r="B1477" s="6" t="s">
        <v>4672</v>
      </c>
      <c r="C1477" s="4" t="s">
        <v>5527</v>
      </c>
      <c r="D1477" s="6" t="s">
        <v>4673</v>
      </c>
      <c r="E1477" s="6" t="b">
        <v>0</v>
      </c>
      <c r="F1477" s="6" t="b">
        <v>0</v>
      </c>
      <c r="G1477" s="6" t="b">
        <v>0</v>
      </c>
      <c r="H1477" s="6" t="b">
        <v>0</v>
      </c>
      <c r="I1477" s="6" t="b">
        <v>0</v>
      </c>
      <c r="J1477" s="6" t="b">
        <v>0</v>
      </c>
      <c r="K1477" s="6" t="b">
        <v>0</v>
      </c>
      <c r="L1477" s="6" t="b">
        <v>0</v>
      </c>
      <c r="M1477" s="6" t="b">
        <v>0</v>
      </c>
      <c r="N1477" s="6" t="b">
        <v>0</v>
      </c>
      <c r="O1477" s="6" t="b">
        <v>0</v>
      </c>
      <c r="P1477" s="6" t="b">
        <v>0</v>
      </c>
      <c r="Q1477" s="6" t="s">
        <v>4674</v>
      </c>
    </row>
    <row r="1478" spans="1:17" x14ac:dyDescent="0.2">
      <c r="A1478" s="2">
        <v>1486</v>
      </c>
      <c r="B1478" s="6" t="s">
        <v>4675</v>
      </c>
      <c r="C1478" s="4" t="s">
        <v>5527</v>
      </c>
      <c r="D1478" s="6" t="s">
        <v>4676</v>
      </c>
      <c r="E1478" s="6" t="b">
        <v>0</v>
      </c>
      <c r="F1478" s="6" t="b">
        <v>0</v>
      </c>
      <c r="G1478" s="6" t="b">
        <v>0</v>
      </c>
      <c r="H1478" s="6" t="b">
        <v>0</v>
      </c>
      <c r="I1478" s="6" t="b">
        <v>0</v>
      </c>
      <c r="J1478" s="6" t="b">
        <v>0</v>
      </c>
      <c r="K1478" s="6" t="b">
        <v>0</v>
      </c>
      <c r="L1478" s="6" t="b">
        <v>0</v>
      </c>
      <c r="M1478" s="6" t="b">
        <v>0</v>
      </c>
      <c r="N1478" s="6" t="b">
        <v>0</v>
      </c>
      <c r="O1478" s="6" t="b">
        <v>0</v>
      </c>
      <c r="P1478" s="6" t="b">
        <v>0</v>
      </c>
      <c r="Q1478" s="6" t="s">
        <v>4677</v>
      </c>
    </row>
    <row r="1479" spans="1:17" x14ac:dyDescent="0.2">
      <c r="A1479" s="2">
        <v>1489</v>
      </c>
      <c r="B1479" s="6" t="s">
        <v>4685</v>
      </c>
      <c r="C1479" s="4" t="s">
        <v>5527</v>
      </c>
      <c r="D1479" s="6" t="s">
        <v>4686</v>
      </c>
      <c r="E1479" s="6" t="b">
        <v>0</v>
      </c>
      <c r="F1479" s="6" t="b">
        <v>0</v>
      </c>
      <c r="G1479" s="6" t="b">
        <v>0</v>
      </c>
      <c r="H1479" s="6" t="b">
        <v>1</v>
      </c>
      <c r="I1479" s="6" t="b">
        <v>1</v>
      </c>
      <c r="J1479" s="6" t="b">
        <v>1</v>
      </c>
      <c r="K1479" s="6" t="b">
        <v>0</v>
      </c>
      <c r="L1479" s="6" t="b">
        <v>0</v>
      </c>
      <c r="M1479" s="6" t="b">
        <v>0</v>
      </c>
      <c r="N1479" s="6" t="b">
        <v>0</v>
      </c>
      <c r="O1479" s="6" t="b">
        <v>0</v>
      </c>
      <c r="P1479" s="6" t="b">
        <v>0</v>
      </c>
      <c r="Q1479" s="6" t="s">
        <v>4687</v>
      </c>
    </row>
    <row r="1480" spans="1:17" x14ac:dyDescent="0.2">
      <c r="A1480" s="2">
        <v>1495</v>
      </c>
      <c r="B1480" s="6" t="s">
        <v>4704</v>
      </c>
      <c r="C1480" s="4" t="s">
        <v>5527</v>
      </c>
      <c r="D1480" s="6" t="s">
        <v>4705</v>
      </c>
      <c r="E1480" s="6" t="b">
        <v>0</v>
      </c>
      <c r="F1480" s="6" t="b">
        <v>0</v>
      </c>
      <c r="G1480" s="6" t="b">
        <v>1</v>
      </c>
      <c r="H1480" s="6" t="b">
        <v>0</v>
      </c>
      <c r="I1480" s="6" t="b">
        <v>0</v>
      </c>
      <c r="J1480" s="6" t="b">
        <v>0</v>
      </c>
      <c r="K1480" s="6" t="b">
        <v>0</v>
      </c>
      <c r="L1480" s="6" t="b">
        <v>0</v>
      </c>
      <c r="M1480" s="6" t="b">
        <v>1</v>
      </c>
      <c r="N1480" s="6" t="b">
        <v>1</v>
      </c>
      <c r="O1480" s="6" t="b">
        <v>1</v>
      </c>
      <c r="P1480" s="6" t="b">
        <v>0</v>
      </c>
      <c r="Q1480" s="6" t="s">
        <v>1099</v>
      </c>
    </row>
    <row r="1481" spans="1:17" x14ac:dyDescent="0.2">
      <c r="A1481" s="2">
        <v>1498</v>
      </c>
      <c r="B1481" s="6" t="s">
        <v>4710</v>
      </c>
      <c r="C1481" s="4" t="s">
        <v>5527</v>
      </c>
      <c r="D1481" s="6" t="s">
        <v>4711</v>
      </c>
      <c r="E1481" s="6" t="b">
        <v>0</v>
      </c>
      <c r="F1481" s="6" t="b">
        <v>0</v>
      </c>
      <c r="G1481" s="6" t="b">
        <v>1</v>
      </c>
      <c r="H1481" s="6" t="b">
        <v>0</v>
      </c>
      <c r="I1481" s="6" t="b">
        <v>0</v>
      </c>
      <c r="J1481" s="6" t="b">
        <v>0</v>
      </c>
      <c r="K1481" s="6" t="b">
        <v>0</v>
      </c>
      <c r="L1481" s="6" t="b">
        <v>0</v>
      </c>
      <c r="M1481" s="6" t="b">
        <v>0</v>
      </c>
      <c r="N1481" s="6" t="b">
        <v>0</v>
      </c>
      <c r="O1481" s="6" t="b">
        <v>0</v>
      </c>
      <c r="P1481" s="6" t="b">
        <v>0</v>
      </c>
      <c r="Q1481" s="6" t="s">
        <v>4712</v>
      </c>
    </row>
    <row r="1482" spans="1:17" x14ac:dyDescent="0.2">
      <c r="A1482" s="2">
        <v>1500</v>
      </c>
      <c r="B1482" s="6" t="s">
        <v>4713</v>
      </c>
      <c r="C1482" s="4" t="s">
        <v>5527</v>
      </c>
      <c r="D1482" s="6" t="s">
        <v>4714</v>
      </c>
      <c r="E1482" s="6" t="b">
        <v>1</v>
      </c>
      <c r="F1482" s="6" t="b">
        <v>0</v>
      </c>
      <c r="G1482" s="6" t="b">
        <v>0</v>
      </c>
      <c r="H1482" s="6" t="b">
        <v>0</v>
      </c>
      <c r="I1482" s="6" t="b">
        <v>0</v>
      </c>
      <c r="J1482" s="6" t="b">
        <v>0</v>
      </c>
      <c r="K1482" s="6" t="b">
        <v>0</v>
      </c>
      <c r="L1482" s="6" t="b">
        <v>0</v>
      </c>
      <c r="M1482" s="6" t="b">
        <v>0</v>
      </c>
      <c r="N1482" s="6" t="b">
        <v>0</v>
      </c>
      <c r="O1482" s="6" t="b">
        <v>0</v>
      </c>
      <c r="P1482" s="6" t="b">
        <v>0</v>
      </c>
      <c r="Q1482" s="6" t="s">
        <v>4715</v>
      </c>
    </row>
    <row r="1483" spans="1:17" x14ac:dyDescent="0.2">
      <c r="A1483" s="2">
        <v>1501</v>
      </c>
      <c r="B1483" s="6" t="s">
        <v>4716</v>
      </c>
      <c r="C1483" s="4" t="s">
        <v>5527</v>
      </c>
      <c r="D1483" s="6" t="s">
        <v>4717</v>
      </c>
      <c r="E1483" s="6" t="b">
        <v>0</v>
      </c>
      <c r="F1483" s="6" t="b">
        <v>0</v>
      </c>
      <c r="G1483" s="6" t="b">
        <v>0</v>
      </c>
      <c r="H1483" s="6" t="b">
        <v>0</v>
      </c>
      <c r="I1483" s="6" t="b">
        <v>0</v>
      </c>
      <c r="J1483" s="6" t="b">
        <v>0</v>
      </c>
      <c r="K1483" s="6" t="b">
        <v>0</v>
      </c>
      <c r="L1483" s="6" t="b">
        <v>0</v>
      </c>
      <c r="M1483" s="6" t="b">
        <v>0</v>
      </c>
      <c r="N1483" s="6" t="b">
        <v>0</v>
      </c>
      <c r="O1483" s="6" t="b">
        <v>0</v>
      </c>
      <c r="P1483" s="6" t="b">
        <v>0</v>
      </c>
      <c r="Q1483" s="6" t="s">
        <v>4718</v>
      </c>
    </row>
    <row r="1484" spans="1:17" x14ac:dyDescent="0.2">
      <c r="A1484" s="2">
        <v>1502</v>
      </c>
      <c r="B1484" s="6" t="s">
        <v>4719</v>
      </c>
      <c r="C1484" s="4" t="s">
        <v>5527</v>
      </c>
      <c r="D1484" s="6" t="s">
        <v>4720</v>
      </c>
      <c r="E1484" s="6" t="b">
        <v>0</v>
      </c>
      <c r="F1484" s="6" t="b">
        <v>0</v>
      </c>
      <c r="G1484" s="6" t="b">
        <v>0</v>
      </c>
      <c r="H1484" s="6" t="b">
        <v>0</v>
      </c>
      <c r="I1484" s="6" t="b">
        <v>0</v>
      </c>
      <c r="J1484" s="6" t="b">
        <v>0</v>
      </c>
      <c r="K1484" s="6" t="b">
        <v>0</v>
      </c>
      <c r="L1484" s="6" t="b">
        <v>0</v>
      </c>
      <c r="M1484" s="6" t="b">
        <v>0</v>
      </c>
      <c r="N1484" s="6" t="b">
        <v>0</v>
      </c>
      <c r="O1484" s="6" t="b">
        <v>0</v>
      </c>
      <c r="P1484" s="6" t="b">
        <v>0</v>
      </c>
      <c r="Q1484" s="6" t="s">
        <v>4721</v>
      </c>
    </row>
    <row r="1485" spans="1:17" x14ac:dyDescent="0.2">
      <c r="A1485" s="2">
        <v>1504</v>
      </c>
      <c r="B1485" s="6" t="s">
        <v>4722</v>
      </c>
      <c r="C1485" s="4" t="s">
        <v>5527</v>
      </c>
      <c r="D1485" s="6" t="s">
        <v>4723</v>
      </c>
      <c r="E1485" s="6" t="b">
        <v>1</v>
      </c>
      <c r="F1485" s="6" t="b">
        <v>0</v>
      </c>
      <c r="G1485" s="6" t="b">
        <v>0</v>
      </c>
      <c r="H1485" s="6" t="b">
        <v>0</v>
      </c>
      <c r="I1485" s="6" t="b">
        <v>0</v>
      </c>
      <c r="J1485" s="6" t="b">
        <v>0</v>
      </c>
      <c r="K1485" s="6" t="b">
        <v>0</v>
      </c>
      <c r="L1485" s="6" t="b">
        <v>0</v>
      </c>
      <c r="M1485" s="6" t="b">
        <v>0</v>
      </c>
      <c r="N1485" s="6" t="b">
        <v>0</v>
      </c>
      <c r="O1485" s="6" t="b">
        <v>0</v>
      </c>
      <c r="P1485" s="6" t="b">
        <v>0</v>
      </c>
      <c r="Q1485" s="6" t="s">
        <v>4724</v>
      </c>
    </row>
    <row r="1486" spans="1:17" x14ac:dyDescent="0.2">
      <c r="A1486" s="2">
        <v>1509</v>
      </c>
      <c r="B1486" s="6" t="s">
        <v>4735</v>
      </c>
      <c r="C1486" s="4" t="s">
        <v>5527</v>
      </c>
      <c r="D1486" s="6" t="s">
        <v>60</v>
      </c>
      <c r="E1486" s="6" t="b">
        <v>0</v>
      </c>
      <c r="F1486" s="6" t="b">
        <v>0</v>
      </c>
      <c r="G1486" s="6" t="b">
        <v>0</v>
      </c>
      <c r="H1486" s="6" t="b">
        <v>0</v>
      </c>
      <c r="I1486" s="6" t="b">
        <v>0</v>
      </c>
      <c r="J1486" s="6" t="b">
        <v>0</v>
      </c>
      <c r="K1486" s="6" t="b">
        <v>0</v>
      </c>
      <c r="L1486" s="6" t="b">
        <v>0</v>
      </c>
      <c r="M1486" s="6" t="b">
        <v>0</v>
      </c>
      <c r="N1486" s="6" t="b">
        <v>0</v>
      </c>
      <c r="O1486" s="6" t="b">
        <v>0</v>
      </c>
      <c r="P1486" s="6" t="b">
        <v>0</v>
      </c>
      <c r="Q1486" s="6" t="s">
        <v>4736</v>
      </c>
    </row>
    <row r="1487" spans="1:17" x14ac:dyDescent="0.2">
      <c r="A1487" s="2">
        <v>1510</v>
      </c>
      <c r="B1487" s="6" t="s">
        <v>4737</v>
      </c>
      <c r="C1487" s="4" t="s">
        <v>5527</v>
      </c>
      <c r="D1487" s="6" t="s">
        <v>4738</v>
      </c>
      <c r="E1487" s="6" t="b">
        <v>0</v>
      </c>
      <c r="F1487" s="6" t="b">
        <v>0</v>
      </c>
      <c r="G1487" s="6" t="b">
        <v>0</v>
      </c>
      <c r="H1487" s="6" t="b">
        <v>1</v>
      </c>
      <c r="I1487" s="6" t="b">
        <v>1</v>
      </c>
      <c r="J1487" s="6" t="b">
        <v>0</v>
      </c>
      <c r="K1487" s="6" t="b">
        <v>0</v>
      </c>
      <c r="L1487" s="6" t="b">
        <v>0</v>
      </c>
      <c r="M1487" s="6" t="b">
        <v>0</v>
      </c>
      <c r="N1487" s="6" t="b">
        <v>1</v>
      </c>
      <c r="O1487" s="6" t="b">
        <v>0</v>
      </c>
      <c r="P1487" s="6" t="b">
        <v>0</v>
      </c>
      <c r="Q1487" s="6" t="s">
        <v>4739</v>
      </c>
    </row>
    <row r="1488" spans="1:17" x14ac:dyDescent="0.2">
      <c r="A1488" s="2">
        <v>1513</v>
      </c>
      <c r="B1488" s="6" t="s">
        <v>4742</v>
      </c>
      <c r="C1488" s="4" t="s">
        <v>5527</v>
      </c>
      <c r="D1488" s="6" t="s">
        <v>60</v>
      </c>
      <c r="E1488" s="6" t="b">
        <v>0</v>
      </c>
      <c r="F1488" s="6" t="b">
        <v>0</v>
      </c>
      <c r="G1488" s="6" t="b">
        <v>0</v>
      </c>
      <c r="H1488" s="6" t="b">
        <v>0</v>
      </c>
      <c r="I1488" s="6" t="b">
        <v>0</v>
      </c>
      <c r="J1488" s="6" t="b">
        <v>0</v>
      </c>
      <c r="K1488" s="6" t="b">
        <v>0</v>
      </c>
      <c r="L1488" s="6" t="b">
        <v>0</v>
      </c>
      <c r="M1488" s="6" t="b">
        <v>0</v>
      </c>
      <c r="N1488" s="6" t="b">
        <v>0</v>
      </c>
      <c r="O1488" s="6" t="b">
        <v>0</v>
      </c>
      <c r="P1488" s="6" t="b">
        <v>0</v>
      </c>
      <c r="Q1488" s="6" t="s">
        <v>4743</v>
      </c>
    </row>
    <row r="1489" spans="1:17" x14ac:dyDescent="0.2">
      <c r="A1489" s="2">
        <v>1515</v>
      </c>
      <c r="B1489" s="6" t="s">
        <v>4747</v>
      </c>
      <c r="C1489" s="4" t="s">
        <v>5527</v>
      </c>
      <c r="D1489" s="6" t="s">
        <v>4748</v>
      </c>
      <c r="E1489" s="6" t="b">
        <v>0</v>
      </c>
      <c r="F1489" s="6" t="b">
        <v>0</v>
      </c>
      <c r="G1489" s="6" t="b">
        <v>1</v>
      </c>
      <c r="H1489" s="6" t="b">
        <v>1</v>
      </c>
      <c r="I1489" s="6" t="b">
        <v>0</v>
      </c>
      <c r="J1489" s="6" t="b">
        <v>0</v>
      </c>
      <c r="K1489" s="6" t="b">
        <v>0</v>
      </c>
      <c r="L1489" s="6" t="b">
        <v>0</v>
      </c>
      <c r="M1489" s="6" t="b">
        <v>1</v>
      </c>
      <c r="N1489" s="6" t="b">
        <v>0</v>
      </c>
      <c r="O1489" s="6" t="b">
        <v>0</v>
      </c>
      <c r="P1489" s="6" t="b">
        <v>1</v>
      </c>
      <c r="Q1489" s="6" t="s">
        <v>4749</v>
      </c>
    </row>
    <row r="1490" spans="1:17" x14ac:dyDescent="0.2">
      <c r="A1490" s="2">
        <v>1532</v>
      </c>
      <c r="B1490" s="6" t="s">
        <v>4795</v>
      </c>
      <c r="C1490" s="4" t="s">
        <v>5527</v>
      </c>
      <c r="D1490" s="6" t="s">
        <v>4796</v>
      </c>
      <c r="E1490" s="6" t="b">
        <v>0</v>
      </c>
      <c r="F1490" s="6" t="b">
        <v>0</v>
      </c>
      <c r="G1490" s="6" t="b">
        <v>0</v>
      </c>
      <c r="H1490" s="6" t="b">
        <v>0</v>
      </c>
      <c r="I1490" s="6" t="b">
        <v>0</v>
      </c>
      <c r="J1490" s="6" t="b">
        <v>0</v>
      </c>
      <c r="K1490" s="6" t="b">
        <v>0</v>
      </c>
      <c r="L1490" s="6" t="b">
        <v>0</v>
      </c>
      <c r="M1490" s="6" t="b">
        <v>0</v>
      </c>
      <c r="N1490" s="6" t="b">
        <v>0</v>
      </c>
      <c r="O1490" s="6" t="b">
        <v>0</v>
      </c>
      <c r="P1490" s="6" t="b">
        <v>0</v>
      </c>
      <c r="Q1490" s="6" t="s">
        <v>4797</v>
      </c>
    </row>
    <row r="1491" spans="1:17" x14ac:dyDescent="0.2">
      <c r="A1491" s="2">
        <v>1533</v>
      </c>
      <c r="B1491" s="6" t="s">
        <v>4798</v>
      </c>
      <c r="C1491" s="4" t="s">
        <v>5527</v>
      </c>
      <c r="D1491" s="6" t="s">
        <v>4799</v>
      </c>
      <c r="E1491" s="6" t="b">
        <v>0</v>
      </c>
      <c r="F1491" s="6" t="b">
        <v>0</v>
      </c>
      <c r="G1491" s="6" t="b">
        <v>0</v>
      </c>
      <c r="H1491" s="6" t="b">
        <v>0</v>
      </c>
      <c r="I1491" s="6" t="b">
        <v>0</v>
      </c>
      <c r="J1491" s="6" t="b">
        <v>0</v>
      </c>
      <c r="K1491" s="6" t="b">
        <v>0</v>
      </c>
      <c r="L1491" s="6" t="b">
        <v>0</v>
      </c>
      <c r="M1491" s="6" t="b">
        <v>0</v>
      </c>
      <c r="N1491" s="6" t="b">
        <v>0</v>
      </c>
      <c r="O1491" s="6" t="b">
        <v>0</v>
      </c>
      <c r="P1491" s="6" t="b">
        <v>0</v>
      </c>
      <c r="Q1491" s="6" t="s">
        <v>4800</v>
      </c>
    </row>
    <row r="1492" spans="1:17" x14ac:dyDescent="0.2">
      <c r="A1492" s="2">
        <v>1537</v>
      </c>
      <c r="B1492" s="6" t="s">
        <v>4808</v>
      </c>
      <c r="C1492" s="4" t="s">
        <v>5527</v>
      </c>
      <c r="D1492" s="6" t="s">
        <v>4809</v>
      </c>
      <c r="E1492" s="6" t="b">
        <v>0</v>
      </c>
      <c r="F1492" s="6" t="b">
        <v>0</v>
      </c>
      <c r="G1492" s="6" t="b">
        <v>0</v>
      </c>
      <c r="H1492" s="6" t="b">
        <v>0</v>
      </c>
      <c r="I1492" s="6" t="b">
        <v>0</v>
      </c>
      <c r="J1492" s="6" t="b">
        <v>0</v>
      </c>
      <c r="K1492" s="6" t="b">
        <v>0</v>
      </c>
      <c r="L1492" s="6" t="b">
        <v>0</v>
      </c>
      <c r="M1492" s="6" t="b">
        <v>0</v>
      </c>
      <c r="N1492" s="6" t="b">
        <v>0</v>
      </c>
      <c r="O1492" s="6" t="b">
        <v>0</v>
      </c>
      <c r="P1492" s="6" t="b">
        <v>0</v>
      </c>
      <c r="Q1492" s="6" t="s">
        <v>4810</v>
      </c>
    </row>
    <row r="1493" spans="1:17" x14ac:dyDescent="0.2">
      <c r="A1493" s="2">
        <v>1538</v>
      </c>
      <c r="B1493" s="6" t="s">
        <v>4811</v>
      </c>
      <c r="C1493" s="4" t="s">
        <v>5527</v>
      </c>
      <c r="D1493" s="6" t="s">
        <v>4812</v>
      </c>
      <c r="E1493" s="6" t="b">
        <v>0</v>
      </c>
      <c r="F1493" s="6" t="b">
        <v>0</v>
      </c>
      <c r="G1493" s="6" t="b">
        <v>0</v>
      </c>
      <c r="H1493" s="6" t="b">
        <v>0</v>
      </c>
      <c r="I1493" s="6" t="b">
        <v>0</v>
      </c>
      <c r="J1493" s="6" t="b">
        <v>0</v>
      </c>
      <c r="K1493" s="6" t="b">
        <v>0</v>
      </c>
      <c r="L1493" s="6" t="b">
        <v>0</v>
      </c>
      <c r="M1493" s="6" t="b">
        <v>0</v>
      </c>
      <c r="N1493" s="6" t="b">
        <v>0</v>
      </c>
      <c r="O1493" s="6" t="b">
        <v>0</v>
      </c>
      <c r="P1493" s="6" t="b">
        <v>0</v>
      </c>
      <c r="Q1493" s="6" t="s">
        <v>4813</v>
      </c>
    </row>
    <row r="1494" spans="1:17" x14ac:dyDescent="0.2">
      <c r="A1494" s="2">
        <v>1575</v>
      </c>
      <c r="B1494" s="6" t="s">
        <v>4905</v>
      </c>
      <c r="C1494" s="4" t="s">
        <v>5527</v>
      </c>
      <c r="D1494" s="6" t="s">
        <v>60</v>
      </c>
      <c r="E1494" s="6" t="b">
        <v>0</v>
      </c>
      <c r="F1494" s="6" t="b">
        <v>0</v>
      </c>
      <c r="G1494" s="6" t="b">
        <v>0</v>
      </c>
      <c r="H1494" s="6" t="b">
        <v>1</v>
      </c>
      <c r="I1494" s="6" t="b">
        <v>0</v>
      </c>
      <c r="J1494" s="6" t="b">
        <v>0</v>
      </c>
      <c r="K1494" s="6" t="b">
        <v>1</v>
      </c>
      <c r="L1494" s="6" t="b">
        <v>0</v>
      </c>
      <c r="M1494" s="6" t="b">
        <v>0</v>
      </c>
      <c r="N1494" s="6" t="b">
        <v>0</v>
      </c>
      <c r="O1494" s="6" t="b">
        <v>1</v>
      </c>
      <c r="P1494" s="6" t="b">
        <v>0</v>
      </c>
      <c r="Q1494" s="6" t="s">
        <v>4906</v>
      </c>
    </row>
    <row r="1495" spans="1:17" x14ac:dyDescent="0.2">
      <c r="A1495" s="2">
        <v>1595</v>
      </c>
      <c r="B1495" s="6" t="s">
        <v>4956</v>
      </c>
      <c r="C1495" s="4" t="s">
        <v>5527</v>
      </c>
      <c r="D1495" s="6" t="s">
        <v>4957</v>
      </c>
      <c r="E1495" s="6" t="b">
        <v>0</v>
      </c>
      <c r="F1495" s="6" t="b">
        <v>0</v>
      </c>
      <c r="G1495" s="6" t="b">
        <v>0</v>
      </c>
      <c r="H1495" s="6" t="b">
        <v>0</v>
      </c>
      <c r="I1495" s="6" t="b">
        <v>0</v>
      </c>
      <c r="J1495" s="6" t="b">
        <v>0</v>
      </c>
      <c r="K1495" s="6" t="b">
        <v>0</v>
      </c>
      <c r="L1495" s="6" t="b">
        <v>0</v>
      </c>
      <c r="M1495" s="6" t="b">
        <v>0</v>
      </c>
      <c r="N1495" s="6" t="b">
        <v>0</v>
      </c>
      <c r="O1495" s="6" t="b">
        <v>0</v>
      </c>
      <c r="P1495" s="6" t="b">
        <v>0</v>
      </c>
      <c r="Q1495" s="6" t="s">
        <v>4958</v>
      </c>
    </row>
    <row r="1496" spans="1:17" x14ac:dyDescent="0.2">
      <c r="A1496" s="2">
        <v>1607</v>
      </c>
      <c r="B1496" s="6" t="s">
        <v>4987</v>
      </c>
      <c r="C1496" s="4" t="s">
        <v>5527</v>
      </c>
      <c r="D1496" s="6" t="s">
        <v>4988</v>
      </c>
      <c r="E1496" s="6" t="b">
        <v>1</v>
      </c>
      <c r="F1496" s="6" t="b">
        <v>0</v>
      </c>
      <c r="G1496" s="6" t="b">
        <v>0</v>
      </c>
      <c r="H1496" s="6" t="b">
        <v>0</v>
      </c>
      <c r="I1496" s="6" t="b">
        <v>0</v>
      </c>
      <c r="J1496" s="6" t="b">
        <v>0</v>
      </c>
      <c r="K1496" s="6" t="b">
        <v>0</v>
      </c>
      <c r="L1496" s="6" t="b">
        <v>1</v>
      </c>
      <c r="M1496" s="6" t="b">
        <v>0</v>
      </c>
      <c r="N1496" s="6" t="b">
        <v>0</v>
      </c>
      <c r="O1496" s="6" t="b">
        <v>0</v>
      </c>
      <c r="P1496" s="6" t="b">
        <v>0</v>
      </c>
      <c r="Q1496" s="6" t="s">
        <v>4989</v>
      </c>
    </row>
    <row r="1497" spans="1:17" x14ac:dyDescent="0.2">
      <c r="A1497" s="2">
        <v>1621</v>
      </c>
      <c r="B1497" s="6" t="s">
        <v>5025</v>
      </c>
      <c r="C1497" s="4" t="s">
        <v>5527</v>
      </c>
      <c r="D1497" s="6" t="s">
        <v>5026</v>
      </c>
      <c r="E1497" s="6" t="b">
        <v>0</v>
      </c>
      <c r="F1497" s="6" t="b">
        <v>0</v>
      </c>
      <c r="G1497" s="6" t="b">
        <v>0</v>
      </c>
      <c r="H1497" s="6" t="b">
        <v>0</v>
      </c>
      <c r="I1497" s="6" t="b">
        <v>0</v>
      </c>
      <c r="J1497" s="6" t="b">
        <v>0</v>
      </c>
      <c r="K1497" s="6" t="b">
        <v>0</v>
      </c>
      <c r="L1497" s="6" t="b">
        <v>0</v>
      </c>
      <c r="M1497" s="6" t="b">
        <v>0</v>
      </c>
      <c r="N1497" s="6" t="b">
        <v>0</v>
      </c>
      <c r="O1497" s="6" t="b">
        <v>1</v>
      </c>
      <c r="P1497" s="6" t="b">
        <v>0</v>
      </c>
      <c r="Q1497" s="6" t="s">
        <v>5027</v>
      </c>
    </row>
    <row r="1498" spans="1:17" x14ac:dyDescent="0.2">
      <c r="A1498" s="2">
        <v>1623</v>
      </c>
      <c r="B1498" s="6" t="s">
        <v>5031</v>
      </c>
      <c r="C1498" s="4" t="s">
        <v>5527</v>
      </c>
      <c r="D1498" s="6" t="s">
        <v>5032</v>
      </c>
      <c r="E1498" s="6" t="b">
        <v>0</v>
      </c>
      <c r="F1498" s="6" t="b">
        <v>0</v>
      </c>
      <c r="G1498" s="6" t="b">
        <v>0</v>
      </c>
      <c r="H1498" s="6" t="b">
        <v>0</v>
      </c>
      <c r="I1498" s="6" t="b">
        <v>0</v>
      </c>
      <c r="J1498" s="6" t="b">
        <v>0</v>
      </c>
      <c r="K1498" s="6" t="b">
        <v>0</v>
      </c>
      <c r="L1498" s="6" t="b">
        <v>0</v>
      </c>
      <c r="M1498" s="6" t="b">
        <v>0</v>
      </c>
      <c r="N1498" s="6" t="b">
        <v>0</v>
      </c>
      <c r="O1498" s="6" t="b">
        <v>0</v>
      </c>
      <c r="P1498" s="6" t="b">
        <v>0</v>
      </c>
      <c r="Q1498" s="6" t="s">
        <v>5033</v>
      </c>
    </row>
    <row r="1499" spans="1:17" x14ac:dyDescent="0.2">
      <c r="A1499" s="2">
        <v>1626</v>
      </c>
      <c r="B1499" s="6" t="s">
        <v>5042</v>
      </c>
      <c r="C1499" s="4" t="s">
        <v>5527</v>
      </c>
      <c r="D1499" s="6" t="s">
        <v>5043</v>
      </c>
      <c r="E1499" s="6" t="b">
        <v>0</v>
      </c>
      <c r="F1499" s="6" t="b">
        <v>0</v>
      </c>
      <c r="G1499" s="6" t="b">
        <v>0</v>
      </c>
      <c r="H1499" s="6" t="b">
        <v>1</v>
      </c>
      <c r="I1499" s="6" t="b">
        <v>0</v>
      </c>
      <c r="J1499" s="6" t="b">
        <v>0</v>
      </c>
      <c r="K1499" s="6" t="b">
        <v>0</v>
      </c>
      <c r="L1499" s="6" t="b">
        <v>1</v>
      </c>
      <c r="M1499" s="6" t="b">
        <v>0</v>
      </c>
      <c r="N1499" s="6" t="b">
        <v>0</v>
      </c>
      <c r="O1499" s="6" t="b">
        <v>0</v>
      </c>
      <c r="P1499" s="6" t="b">
        <v>0</v>
      </c>
      <c r="Q1499" s="6" t="s">
        <v>5044</v>
      </c>
    </row>
    <row r="1500" spans="1:17" x14ac:dyDescent="0.2">
      <c r="A1500" s="2">
        <v>1657</v>
      </c>
      <c r="B1500" s="6" t="s">
        <v>5122</v>
      </c>
      <c r="C1500" s="4" t="s">
        <v>5527</v>
      </c>
      <c r="D1500" s="6" t="s">
        <v>5123</v>
      </c>
      <c r="E1500" s="6" t="b">
        <v>0</v>
      </c>
      <c r="F1500" s="6" t="b">
        <v>0</v>
      </c>
      <c r="G1500" s="6" t="b">
        <v>0</v>
      </c>
      <c r="H1500" s="6" t="b">
        <v>0</v>
      </c>
      <c r="I1500" s="6" t="b">
        <v>0</v>
      </c>
      <c r="J1500" s="6" t="b">
        <v>0</v>
      </c>
      <c r="K1500" s="6" t="b">
        <v>0</v>
      </c>
      <c r="L1500" s="6" t="b">
        <v>0</v>
      </c>
      <c r="M1500" s="6" t="b">
        <v>0</v>
      </c>
      <c r="N1500" s="6" t="b">
        <v>0</v>
      </c>
      <c r="O1500" s="6" t="b">
        <v>0</v>
      </c>
      <c r="P1500" s="6" t="b">
        <v>0</v>
      </c>
      <c r="Q1500" s="6" t="s">
        <v>5124</v>
      </c>
    </row>
    <row r="1501" spans="1:17" x14ac:dyDescent="0.2">
      <c r="A1501" s="2">
        <v>1666</v>
      </c>
      <c r="B1501" s="6" t="s">
        <v>5154</v>
      </c>
      <c r="C1501" s="4" t="s">
        <v>5527</v>
      </c>
      <c r="D1501" s="6" t="s">
        <v>5155</v>
      </c>
      <c r="E1501" s="6" t="b">
        <v>0</v>
      </c>
      <c r="F1501" s="6" t="b">
        <v>1</v>
      </c>
      <c r="G1501" s="6" t="b">
        <v>0</v>
      </c>
      <c r="H1501" s="6" t="b">
        <v>0</v>
      </c>
      <c r="I1501" s="6" t="b">
        <v>0</v>
      </c>
      <c r="J1501" s="6" t="b">
        <v>0</v>
      </c>
      <c r="K1501" s="6" t="b">
        <v>1</v>
      </c>
      <c r="L1501" s="6" t="b">
        <v>0</v>
      </c>
      <c r="M1501" s="6" t="b">
        <v>0</v>
      </c>
      <c r="N1501" s="6" t="b">
        <v>0</v>
      </c>
      <c r="O1501" s="6" t="b">
        <v>0</v>
      </c>
      <c r="P1501" s="6" t="b">
        <v>0</v>
      </c>
      <c r="Q1501" s="6" t="s">
        <v>5156</v>
      </c>
    </row>
    <row r="1502" spans="1:17" x14ac:dyDescent="0.2">
      <c r="A1502" s="2">
        <v>1670</v>
      </c>
      <c r="B1502" s="6" t="s">
        <v>5163</v>
      </c>
      <c r="C1502" s="4" t="s">
        <v>5527</v>
      </c>
      <c r="D1502" s="6" t="s">
        <v>5164</v>
      </c>
      <c r="E1502" s="6" t="b">
        <v>0</v>
      </c>
      <c r="F1502" s="6" t="b">
        <v>0</v>
      </c>
      <c r="G1502" s="6" t="b">
        <v>0</v>
      </c>
      <c r="H1502" s="6" t="b">
        <v>0</v>
      </c>
      <c r="I1502" s="6" t="b">
        <v>0</v>
      </c>
      <c r="J1502" s="6" t="b">
        <v>0</v>
      </c>
      <c r="K1502" s="6" t="b">
        <v>0</v>
      </c>
      <c r="L1502" s="6" t="b">
        <v>0</v>
      </c>
      <c r="M1502" s="6" t="b">
        <v>0</v>
      </c>
      <c r="N1502" s="6" t="b">
        <v>0</v>
      </c>
      <c r="O1502" s="6" t="b">
        <v>0</v>
      </c>
      <c r="P1502" s="6" t="b">
        <v>0</v>
      </c>
      <c r="Q1502" s="6" t="s">
        <v>5165</v>
      </c>
    </row>
    <row r="1503" spans="1:17" x14ac:dyDescent="0.2">
      <c r="A1503" s="2">
        <v>1675</v>
      </c>
      <c r="B1503" s="6" t="s">
        <v>5178</v>
      </c>
      <c r="C1503" s="4" t="s">
        <v>5527</v>
      </c>
      <c r="D1503" s="6" t="s">
        <v>5179</v>
      </c>
      <c r="E1503" s="6" t="b">
        <v>0</v>
      </c>
      <c r="F1503" s="6" t="b">
        <v>0</v>
      </c>
      <c r="G1503" s="6" t="b">
        <v>1</v>
      </c>
      <c r="H1503" s="6" t="b">
        <v>0</v>
      </c>
      <c r="I1503" s="6" t="b">
        <v>0</v>
      </c>
      <c r="J1503" s="6" t="b">
        <v>0</v>
      </c>
      <c r="K1503" s="6" t="b">
        <v>0</v>
      </c>
      <c r="L1503" s="6" t="b">
        <v>0</v>
      </c>
      <c r="M1503" s="6" t="b">
        <v>0</v>
      </c>
      <c r="N1503" s="6" t="b">
        <v>0</v>
      </c>
      <c r="O1503" s="6" t="b">
        <v>0</v>
      </c>
      <c r="P1503" s="6" t="b">
        <v>0</v>
      </c>
      <c r="Q1503" s="6" t="s">
        <v>5180</v>
      </c>
    </row>
    <row r="1504" spans="1:17" x14ac:dyDescent="0.2">
      <c r="A1504" s="2">
        <v>1676</v>
      </c>
      <c r="B1504" s="6" t="s">
        <v>5181</v>
      </c>
      <c r="C1504" s="4" t="s">
        <v>5527</v>
      </c>
      <c r="D1504" s="6" t="s">
        <v>5182</v>
      </c>
      <c r="E1504" s="6" t="b">
        <v>0</v>
      </c>
      <c r="F1504" s="6" t="b">
        <v>0</v>
      </c>
      <c r="G1504" s="6" t="b">
        <v>0</v>
      </c>
      <c r="H1504" s="6" t="b">
        <v>1</v>
      </c>
      <c r="I1504" s="6" t="b">
        <v>0</v>
      </c>
      <c r="J1504" s="6" t="b">
        <v>0</v>
      </c>
      <c r="K1504" s="6" t="b">
        <v>0</v>
      </c>
      <c r="L1504" s="6" t="b">
        <v>1</v>
      </c>
      <c r="M1504" s="6" t="b">
        <v>0</v>
      </c>
      <c r="N1504" s="6" t="b">
        <v>0</v>
      </c>
      <c r="O1504" s="6" t="b">
        <v>0</v>
      </c>
      <c r="P1504" s="6" t="b">
        <v>0</v>
      </c>
      <c r="Q1504" s="6" t="s">
        <v>5183</v>
      </c>
    </row>
    <row r="1505" spans="1:17" x14ac:dyDescent="0.2">
      <c r="A1505" s="2">
        <v>1682</v>
      </c>
      <c r="B1505" s="6" t="s">
        <v>5197</v>
      </c>
      <c r="C1505" s="4" t="s">
        <v>5527</v>
      </c>
      <c r="D1505" s="6" t="s">
        <v>5198</v>
      </c>
      <c r="E1505" s="6" t="b">
        <v>0</v>
      </c>
      <c r="F1505" s="6" t="b">
        <v>0</v>
      </c>
      <c r="G1505" s="6" t="b">
        <v>0</v>
      </c>
      <c r="H1505" s="6" t="b">
        <v>0</v>
      </c>
      <c r="I1505" s="6" t="b">
        <v>0</v>
      </c>
      <c r="J1505" s="6" t="b">
        <v>0</v>
      </c>
      <c r="K1505" s="6" t="b">
        <v>0</v>
      </c>
      <c r="L1505" s="6" t="b">
        <v>1</v>
      </c>
      <c r="M1505" s="6" t="b">
        <v>0</v>
      </c>
      <c r="N1505" s="6" t="b">
        <v>0</v>
      </c>
      <c r="O1505" s="6" t="b">
        <v>1</v>
      </c>
      <c r="P1505" s="6" t="b">
        <v>0</v>
      </c>
      <c r="Q1505" s="6" t="s">
        <v>5199</v>
      </c>
    </row>
    <row r="1506" spans="1:17" x14ac:dyDescent="0.2">
      <c r="A1506" s="2">
        <v>1693</v>
      </c>
      <c r="B1506" s="6" t="s">
        <v>5228</v>
      </c>
      <c r="C1506" s="4" t="s">
        <v>5527</v>
      </c>
      <c r="D1506" s="6" t="s">
        <v>60</v>
      </c>
      <c r="E1506" s="6" t="b">
        <v>0</v>
      </c>
      <c r="F1506" s="6" t="b">
        <v>0</v>
      </c>
      <c r="G1506" s="6" t="b">
        <v>0</v>
      </c>
      <c r="H1506" s="6" t="b">
        <v>0</v>
      </c>
      <c r="I1506" s="6" t="b">
        <v>0</v>
      </c>
      <c r="J1506" s="6" t="b">
        <v>0</v>
      </c>
      <c r="K1506" s="6" t="b">
        <v>0</v>
      </c>
      <c r="L1506" s="6" t="b">
        <v>0</v>
      </c>
      <c r="M1506" s="6" t="b">
        <v>0</v>
      </c>
      <c r="N1506" s="6" t="b">
        <v>0</v>
      </c>
      <c r="O1506" s="6" t="b">
        <v>0</v>
      </c>
      <c r="P1506" s="6" t="b">
        <v>0</v>
      </c>
      <c r="Q1506" s="6" t="s">
        <v>5229</v>
      </c>
    </row>
    <row r="1507" spans="1:17" x14ac:dyDescent="0.2">
      <c r="A1507" s="2">
        <v>1697</v>
      </c>
      <c r="B1507" s="6" t="s">
        <v>5244</v>
      </c>
      <c r="C1507" s="4" t="s">
        <v>5527</v>
      </c>
      <c r="D1507" s="6" t="s">
        <v>5245</v>
      </c>
      <c r="E1507" s="6" t="b">
        <v>0</v>
      </c>
      <c r="F1507" s="6" t="b">
        <v>0</v>
      </c>
      <c r="G1507" s="6" t="b">
        <v>0</v>
      </c>
      <c r="H1507" s="6" t="b">
        <v>0</v>
      </c>
      <c r="I1507" s="6" t="b">
        <v>0</v>
      </c>
      <c r="J1507" s="6" t="b">
        <v>1</v>
      </c>
      <c r="K1507" s="6" t="b">
        <v>0</v>
      </c>
      <c r="L1507" s="6" t="b">
        <v>0</v>
      </c>
      <c r="M1507" s="6" t="b">
        <v>0</v>
      </c>
      <c r="N1507" s="6" t="b">
        <v>0</v>
      </c>
      <c r="O1507" s="6" t="b">
        <v>0</v>
      </c>
      <c r="P1507" s="6" t="b">
        <v>0</v>
      </c>
      <c r="Q1507" s="6" t="s">
        <v>5246</v>
      </c>
    </row>
    <row r="1508" spans="1:17" x14ac:dyDescent="0.2">
      <c r="A1508" s="2">
        <v>14</v>
      </c>
      <c r="B1508" s="6" t="s">
        <v>60</v>
      </c>
      <c r="C1508" s="3"/>
      <c r="D1508" s="6" t="s">
        <v>60</v>
      </c>
      <c r="E1508" s="6" t="b">
        <v>0</v>
      </c>
      <c r="F1508" s="6" t="b">
        <v>0</v>
      </c>
      <c r="G1508" s="6" t="b">
        <v>0</v>
      </c>
      <c r="H1508" s="6" t="b">
        <v>0</v>
      </c>
      <c r="I1508" s="6" t="b">
        <v>0</v>
      </c>
      <c r="J1508" s="6" t="b">
        <v>0</v>
      </c>
      <c r="K1508" s="6" t="b">
        <v>0</v>
      </c>
      <c r="L1508" s="6" t="b">
        <v>0</v>
      </c>
      <c r="M1508" s="6" t="b">
        <v>0</v>
      </c>
      <c r="N1508" s="6" t="b">
        <v>0</v>
      </c>
      <c r="O1508" s="6" t="b">
        <v>0</v>
      </c>
      <c r="P1508" s="6" t="b">
        <v>0</v>
      </c>
      <c r="Q1508" s="6" t="s">
        <v>100</v>
      </c>
    </row>
    <row r="1509" spans="1:17" x14ac:dyDescent="0.2">
      <c r="A1509" s="2">
        <v>22</v>
      </c>
      <c r="B1509" s="6" t="s">
        <v>60</v>
      </c>
      <c r="C1509" s="3"/>
      <c r="D1509" s="6" t="s">
        <v>60</v>
      </c>
      <c r="E1509" s="6" t="b">
        <v>0</v>
      </c>
      <c r="F1509" s="6" t="b">
        <v>0</v>
      </c>
      <c r="G1509" s="6" t="b">
        <v>0</v>
      </c>
      <c r="H1509" s="6" t="b">
        <v>0</v>
      </c>
      <c r="I1509" s="6" t="b">
        <v>0</v>
      </c>
      <c r="J1509" s="6" t="b">
        <v>0</v>
      </c>
      <c r="K1509" s="6" t="b">
        <v>0</v>
      </c>
      <c r="L1509" s="6" t="b">
        <v>0</v>
      </c>
      <c r="M1509" s="6" t="b">
        <v>0</v>
      </c>
      <c r="N1509" s="6" t="b">
        <v>0</v>
      </c>
      <c r="O1509" s="6" t="b">
        <v>0</v>
      </c>
      <c r="P1509" s="6" t="b">
        <v>0</v>
      </c>
      <c r="Q1509" s="6" t="s">
        <v>60</v>
      </c>
    </row>
    <row r="1510" spans="1:17" x14ac:dyDescent="0.2">
      <c r="A1510" s="2">
        <v>24</v>
      </c>
      <c r="B1510" s="6" t="s">
        <v>152</v>
      </c>
      <c r="C1510" s="3"/>
      <c r="D1510" s="6" t="s">
        <v>60</v>
      </c>
      <c r="E1510" s="6" t="b">
        <v>0</v>
      </c>
      <c r="F1510" s="6" t="b">
        <v>0</v>
      </c>
      <c r="G1510" s="6" t="b">
        <v>0</v>
      </c>
      <c r="H1510" s="6" t="b">
        <v>0</v>
      </c>
      <c r="I1510" s="6" t="b">
        <v>0</v>
      </c>
      <c r="J1510" s="6" t="b">
        <v>0</v>
      </c>
      <c r="K1510" s="6" t="b">
        <v>0</v>
      </c>
      <c r="L1510" s="6" t="b">
        <v>0</v>
      </c>
      <c r="M1510" s="6" t="b">
        <v>0</v>
      </c>
      <c r="N1510" s="6" t="b">
        <v>0</v>
      </c>
      <c r="O1510" s="6" t="b">
        <v>0</v>
      </c>
      <c r="P1510" s="6" t="b">
        <v>0</v>
      </c>
      <c r="Q1510" s="6" t="s">
        <v>60</v>
      </c>
    </row>
    <row r="1511" spans="1:17" x14ac:dyDescent="0.2">
      <c r="A1511" s="2">
        <v>27</v>
      </c>
      <c r="B1511" s="6" t="s">
        <v>60</v>
      </c>
      <c r="C1511" s="3"/>
      <c r="D1511" s="6" t="s">
        <v>60</v>
      </c>
      <c r="E1511" s="6" t="b">
        <v>0</v>
      </c>
      <c r="F1511" s="6" t="b">
        <v>0</v>
      </c>
      <c r="G1511" s="6" t="b">
        <v>0</v>
      </c>
      <c r="H1511" s="6" t="b">
        <v>0</v>
      </c>
      <c r="I1511" s="6" t="b">
        <v>0</v>
      </c>
      <c r="J1511" s="6" t="b">
        <v>0</v>
      </c>
      <c r="K1511" s="6" t="b">
        <v>0</v>
      </c>
      <c r="L1511" s="6" t="b">
        <v>0</v>
      </c>
      <c r="M1511" s="6" t="b">
        <v>0</v>
      </c>
      <c r="N1511" s="6" t="b">
        <v>0</v>
      </c>
      <c r="O1511" s="6" t="b">
        <v>0</v>
      </c>
      <c r="P1511" s="6" t="b">
        <v>0</v>
      </c>
      <c r="Q1511" s="6" t="s">
        <v>60</v>
      </c>
    </row>
    <row r="1512" spans="1:17" x14ac:dyDescent="0.2">
      <c r="A1512" s="2">
        <v>37</v>
      </c>
      <c r="B1512" s="6" t="s">
        <v>216</v>
      </c>
      <c r="C1512" s="3"/>
      <c r="D1512" s="6" t="s">
        <v>60</v>
      </c>
      <c r="E1512" s="6" t="b">
        <v>0</v>
      </c>
      <c r="F1512" s="6" t="b">
        <v>0</v>
      </c>
      <c r="G1512" s="6" t="b">
        <v>0</v>
      </c>
      <c r="H1512" s="6" t="b">
        <v>0</v>
      </c>
      <c r="I1512" s="6" t="b">
        <v>0</v>
      </c>
      <c r="J1512" s="6" t="b">
        <v>0</v>
      </c>
      <c r="K1512" s="6" t="b">
        <v>0</v>
      </c>
      <c r="L1512" s="6" t="b">
        <v>0</v>
      </c>
      <c r="M1512" s="6" t="b">
        <v>0</v>
      </c>
      <c r="N1512" s="6" t="b">
        <v>0</v>
      </c>
      <c r="O1512" s="6" t="b">
        <v>0</v>
      </c>
      <c r="P1512" s="6" t="b">
        <v>0</v>
      </c>
      <c r="Q1512" s="6" t="s">
        <v>60</v>
      </c>
    </row>
    <row r="1513" spans="1:17" x14ac:dyDescent="0.2">
      <c r="A1513" s="2">
        <v>47</v>
      </c>
      <c r="B1513" s="6" t="s">
        <v>60</v>
      </c>
      <c r="C1513" s="3"/>
      <c r="D1513" s="6" t="s">
        <v>60</v>
      </c>
      <c r="E1513" s="6" t="b">
        <v>0</v>
      </c>
      <c r="F1513" s="6" t="b">
        <v>0</v>
      </c>
      <c r="G1513" s="6" t="b">
        <v>0</v>
      </c>
      <c r="H1513" s="6" t="b">
        <v>0</v>
      </c>
      <c r="I1513" s="6" t="b">
        <v>0</v>
      </c>
      <c r="J1513" s="6" t="b">
        <v>0</v>
      </c>
      <c r="K1513" s="6" t="b">
        <v>0</v>
      </c>
      <c r="L1513" s="6" t="b">
        <v>0</v>
      </c>
      <c r="M1513" s="6" t="b">
        <v>0</v>
      </c>
      <c r="N1513" s="6" t="b">
        <v>0</v>
      </c>
      <c r="O1513" s="6" t="b">
        <v>0</v>
      </c>
      <c r="P1513" s="6" t="b">
        <v>0</v>
      </c>
      <c r="Q1513" s="6" t="s">
        <v>254</v>
      </c>
    </row>
    <row r="1514" spans="1:17" x14ac:dyDescent="0.2">
      <c r="A1514" s="2">
        <v>57</v>
      </c>
      <c r="B1514" s="6" t="s">
        <v>60</v>
      </c>
      <c r="C1514" s="3"/>
      <c r="D1514" s="6" t="s">
        <v>60</v>
      </c>
      <c r="E1514" s="6" t="b">
        <v>0</v>
      </c>
      <c r="F1514" s="6" t="b">
        <v>0</v>
      </c>
      <c r="G1514" s="6" t="b">
        <v>0</v>
      </c>
      <c r="H1514" s="6" t="b">
        <v>0</v>
      </c>
      <c r="I1514" s="6" t="b">
        <v>0</v>
      </c>
      <c r="J1514" s="6" t="b">
        <v>0</v>
      </c>
      <c r="K1514" s="6" t="b">
        <v>0</v>
      </c>
      <c r="L1514" s="6" t="b">
        <v>0</v>
      </c>
      <c r="M1514" s="6" t="b">
        <v>0</v>
      </c>
      <c r="N1514" s="6" t="b">
        <v>0</v>
      </c>
      <c r="O1514" s="6" t="b">
        <v>0</v>
      </c>
      <c r="P1514" s="6" t="b">
        <v>0</v>
      </c>
      <c r="Q1514" s="6" t="s">
        <v>60</v>
      </c>
    </row>
    <row r="1515" spans="1:17" x14ac:dyDescent="0.2">
      <c r="A1515" s="2">
        <v>64</v>
      </c>
      <c r="B1515" s="6" t="s">
        <v>325</v>
      </c>
      <c r="C1515" s="3"/>
      <c r="D1515" s="6" t="s">
        <v>60</v>
      </c>
      <c r="E1515" s="6" t="b">
        <v>0</v>
      </c>
      <c r="F1515" s="6" t="b">
        <v>0</v>
      </c>
      <c r="G1515" s="6" t="b">
        <v>0</v>
      </c>
      <c r="H1515" s="6" t="b">
        <v>0</v>
      </c>
      <c r="I1515" s="6" t="b">
        <v>0</v>
      </c>
      <c r="J1515" s="6" t="b">
        <v>0</v>
      </c>
      <c r="K1515" s="6" t="b">
        <v>0</v>
      </c>
      <c r="L1515" s="6" t="b">
        <v>0</v>
      </c>
      <c r="M1515" s="6" t="b">
        <v>0</v>
      </c>
      <c r="N1515" s="6" t="b">
        <v>0</v>
      </c>
      <c r="O1515" s="6" t="b">
        <v>0</v>
      </c>
      <c r="P1515" s="6" t="b">
        <v>0</v>
      </c>
      <c r="Q1515" s="6" t="s">
        <v>60</v>
      </c>
    </row>
    <row r="1516" spans="1:17" x14ac:dyDescent="0.2">
      <c r="A1516" s="2">
        <v>71</v>
      </c>
      <c r="B1516" s="6" t="s">
        <v>353</v>
      </c>
      <c r="C1516" s="3"/>
      <c r="D1516" s="6" t="s">
        <v>60</v>
      </c>
      <c r="E1516" s="6" t="b">
        <v>0</v>
      </c>
      <c r="F1516" s="6" t="b">
        <v>0</v>
      </c>
      <c r="G1516" s="6" t="b">
        <v>0</v>
      </c>
      <c r="H1516" s="6" t="b">
        <v>0</v>
      </c>
      <c r="I1516" s="6" t="b">
        <v>0</v>
      </c>
      <c r="J1516" s="6" t="b">
        <v>0</v>
      </c>
      <c r="K1516" s="6" t="b">
        <v>0</v>
      </c>
      <c r="L1516" s="6" t="b">
        <v>0</v>
      </c>
      <c r="M1516" s="6" t="b">
        <v>0</v>
      </c>
      <c r="N1516" s="6" t="b">
        <v>0</v>
      </c>
      <c r="O1516" s="6" t="b">
        <v>0</v>
      </c>
      <c r="P1516" s="6" t="b">
        <v>0</v>
      </c>
      <c r="Q1516" s="6" t="s">
        <v>60</v>
      </c>
    </row>
    <row r="1517" spans="1:17" x14ac:dyDescent="0.2">
      <c r="A1517" s="2">
        <v>72</v>
      </c>
      <c r="B1517" s="6" t="s">
        <v>60</v>
      </c>
      <c r="C1517" s="3"/>
      <c r="D1517" s="6" t="s">
        <v>60</v>
      </c>
      <c r="E1517" s="6" t="b">
        <v>0</v>
      </c>
      <c r="F1517" s="6" t="b">
        <v>0</v>
      </c>
      <c r="G1517" s="6" t="b">
        <v>0</v>
      </c>
      <c r="H1517" s="6" t="b">
        <v>0</v>
      </c>
      <c r="I1517" s="6" t="b">
        <v>0</v>
      </c>
      <c r="J1517" s="6" t="b">
        <v>0</v>
      </c>
      <c r="K1517" s="6" t="b">
        <v>0</v>
      </c>
      <c r="L1517" s="6" t="b">
        <v>0</v>
      </c>
      <c r="M1517" s="6" t="b">
        <v>0</v>
      </c>
      <c r="N1517" s="6" t="b">
        <v>0</v>
      </c>
      <c r="O1517" s="6" t="b">
        <v>0</v>
      </c>
      <c r="P1517" s="6" t="b">
        <v>0</v>
      </c>
      <c r="Q1517" s="6" t="s">
        <v>60</v>
      </c>
    </row>
    <row r="1518" spans="1:17" x14ac:dyDescent="0.2">
      <c r="A1518" s="2">
        <v>76</v>
      </c>
      <c r="B1518" s="6" t="s">
        <v>60</v>
      </c>
      <c r="C1518" s="3"/>
      <c r="D1518" s="6" t="s">
        <v>60</v>
      </c>
      <c r="E1518" s="6" t="b">
        <v>0</v>
      </c>
      <c r="F1518" s="6" t="b">
        <v>0</v>
      </c>
      <c r="G1518" s="6" t="b">
        <v>0</v>
      </c>
      <c r="H1518" s="6" t="b">
        <v>0</v>
      </c>
      <c r="I1518" s="6" t="b">
        <v>0</v>
      </c>
      <c r="J1518" s="6" t="b">
        <v>0</v>
      </c>
      <c r="K1518" s="6" t="b">
        <v>0</v>
      </c>
      <c r="L1518" s="6" t="b">
        <v>0</v>
      </c>
      <c r="M1518" s="6" t="b">
        <v>0</v>
      </c>
      <c r="N1518" s="6" t="b">
        <v>0</v>
      </c>
      <c r="O1518" s="6" t="b">
        <v>0</v>
      </c>
      <c r="P1518" s="6" t="b">
        <v>0</v>
      </c>
      <c r="Q1518" s="6" t="s">
        <v>60</v>
      </c>
    </row>
    <row r="1519" spans="1:17" x14ac:dyDescent="0.2">
      <c r="A1519" s="2">
        <v>101</v>
      </c>
      <c r="B1519" s="6" t="s">
        <v>60</v>
      </c>
      <c r="C1519" s="3"/>
      <c r="D1519" s="6" t="s">
        <v>60</v>
      </c>
      <c r="E1519" s="6" t="b">
        <v>0</v>
      </c>
      <c r="F1519" s="6" t="b">
        <v>0</v>
      </c>
      <c r="G1519" s="6" t="b">
        <v>0</v>
      </c>
      <c r="H1519" s="6" t="b">
        <v>0</v>
      </c>
      <c r="I1519" s="6" t="b">
        <v>0</v>
      </c>
      <c r="J1519" s="6" t="b">
        <v>0</v>
      </c>
      <c r="K1519" s="6" t="b">
        <v>0</v>
      </c>
      <c r="L1519" s="6" t="b">
        <v>0</v>
      </c>
      <c r="M1519" s="6" t="b">
        <v>0</v>
      </c>
      <c r="N1519" s="6" t="b">
        <v>0</v>
      </c>
      <c r="O1519" s="6" t="b">
        <v>0</v>
      </c>
      <c r="P1519" s="6" t="b">
        <v>0</v>
      </c>
      <c r="Q1519" s="6" t="s">
        <v>60</v>
      </c>
    </row>
    <row r="1520" spans="1:17" x14ac:dyDescent="0.2">
      <c r="A1520" s="2">
        <v>106</v>
      </c>
      <c r="B1520" s="6" t="s">
        <v>481</v>
      </c>
      <c r="C1520" s="98"/>
      <c r="D1520" s="6" t="s">
        <v>60</v>
      </c>
      <c r="E1520" s="6" t="b">
        <v>0</v>
      </c>
      <c r="F1520" s="6" t="b">
        <v>0</v>
      </c>
      <c r="G1520" s="6" t="b">
        <v>0</v>
      </c>
      <c r="H1520" s="6" t="b">
        <v>0</v>
      </c>
      <c r="I1520" s="6" t="b">
        <v>0</v>
      </c>
      <c r="J1520" s="6" t="b">
        <v>0</v>
      </c>
      <c r="K1520" s="6" t="b">
        <v>0</v>
      </c>
      <c r="L1520" s="6" t="b">
        <v>0</v>
      </c>
      <c r="M1520" s="6" t="b">
        <v>0</v>
      </c>
      <c r="N1520" s="6" t="b">
        <v>0</v>
      </c>
      <c r="O1520" s="6" t="b">
        <v>0</v>
      </c>
      <c r="P1520" s="6" t="b">
        <v>0</v>
      </c>
      <c r="Q1520" s="6" t="s">
        <v>60</v>
      </c>
    </row>
    <row r="1521" spans="1:17" x14ac:dyDescent="0.2">
      <c r="A1521" s="2">
        <v>122</v>
      </c>
      <c r="B1521" s="6" t="s">
        <v>60</v>
      </c>
      <c r="C1521" s="3"/>
      <c r="D1521" s="6" t="s">
        <v>60</v>
      </c>
      <c r="E1521" s="6" t="b">
        <v>0</v>
      </c>
      <c r="F1521" s="6" t="b">
        <v>0</v>
      </c>
      <c r="G1521" s="6" t="b">
        <v>0</v>
      </c>
      <c r="H1521" s="6" t="b">
        <v>0</v>
      </c>
      <c r="I1521" s="6" t="b">
        <v>0</v>
      </c>
      <c r="J1521" s="6" t="b">
        <v>0</v>
      </c>
      <c r="K1521" s="6" t="b">
        <v>0</v>
      </c>
      <c r="L1521" s="6" t="b">
        <v>0</v>
      </c>
      <c r="M1521" s="6" t="b">
        <v>0</v>
      </c>
      <c r="N1521" s="6" t="b">
        <v>0</v>
      </c>
      <c r="O1521" s="6" t="b">
        <v>0</v>
      </c>
      <c r="P1521" s="6" t="b">
        <v>0</v>
      </c>
      <c r="Q1521" s="6" t="s">
        <v>60</v>
      </c>
    </row>
    <row r="1522" spans="1:17" x14ac:dyDescent="0.2">
      <c r="A1522" s="2">
        <v>123</v>
      </c>
      <c r="B1522" s="6" t="s">
        <v>60</v>
      </c>
      <c r="C1522" s="3"/>
      <c r="D1522" s="6" t="s">
        <v>60</v>
      </c>
      <c r="E1522" s="6" t="b">
        <v>0</v>
      </c>
      <c r="F1522" s="6" t="b">
        <v>0</v>
      </c>
      <c r="G1522" s="6" t="b">
        <v>0</v>
      </c>
      <c r="H1522" s="6" t="b">
        <v>0</v>
      </c>
      <c r="I1522" s="6" t="b">
        <v>0</v>
      </c>
      <c r="J1522" s="6" t="b">
        <v>0</v>
      </c>
      <c r="K1522" s="6" t="b">
        <v>0</v>
      </c>
      <c r="L1522" s="6" t="b">
        <v>0</v>
      </c>
      <c r="M1522" s="6" t="b">
        <v>0</v>
      </c>
      <c r="N1522" s="6" t="b">
        <v>0</v>
      </c>
      <c r="O1522" s="6" t="b">
        <v>0</v>
      </c>
      <c r="P1522" s="6" t="b">
        <v>0</v>
      </c>
      <c r="Q1522" s="6" t="s">
        <v>60</v>
      </c>
    </row>
    <row r="1523" spans="1:17" x14ac:dyDescent="0.2">
      <c r="A1523" s="2">
        <v>129</v>
      </c>
      <c r="B1523" s="6" t="s">
        <v>60</v>
      </c>
      <c r="C1523" s="3"/>
      <c r="D1523" s="6" t="s">
        <v>60</v>
      </c>
      <c r="E1523" s="6" t="b">
        <v>0</v>
      </c>
      <c r="F1523" s="6" t="b">
        <v>0</v>
      </c>
      <c r="G1523" s="6" t="b">
        <v>0</v>
      </c>
      <c r="H1523" s="6" t="b">
        <v>0</v>
      </c>
      <c r="I1523" s="6" t="b">
        <v>0</v>
      </c>
      <c r="J1523" s="6" t="b">
        <v>0</v>
      </c>
      <c r="K1523" s="6" t="b">
        <v>0</v>
      </c>
      <c r="L1523" s="6" t="b">
        <v>0</v>
      </c>
      <c r="M1523" s="6" t="b">
        <v>0</v>
      </c>
      <c r="N1523" s="6" t="b">
        <v>0</v>
      </c>
      <c r="O1523" s="6" t="b">
        <v>0</v>
      </c>
      <c r="P1523" s="6" t="b">
        <v>0</v>
      </c>
      <c r="Q1523" s="6" t="s">
        <v>60</v>
      </c>
    </row>
    <row r="1524" spans="1:17" x14ac:dyDescent="0.2">
      <c r="A1524" s="2">
        <v>134</v>
      </c>
      <c r="B1524" s="6" t="s">
        <v>60</v>
      </c>
      <c r="C1524" s="3"/>
      <c r="D1524" s="6" t="s">
        <v>60</v>
      </c>
      <c r="E1524" s="6" t="b">
        <v>0</v>
      </c>
      <c r="F1524" s="6" t="b">
        <v>0</v>
      </c>
      <c r="G1524" s="6" t="b">
        <v>0</v>
      </c>
      <c r="H1524" s="6" t="b">
        <v>0</v>
      </c>
      <c r="I1524" s="6" t="b">
        <v>0</v>
      </c>
      <c r="J1524" s="6" t="b">
        <v>0</v>
      </c>
      <c r="K1524" s="6" t="b">
        <v>0</v>
      </c>
      <c r="L1524" s="6" t="b">
        <v>0</v>
      </c>
      <c r="M1524" s="6" t="b">
        <v>0</v>
      </c>
      <c r="N1524" s="6" t="b">
        <v>0</v>
      </c>
      <c r="O1524" s="6" t="b">
        <v>0</v>
      </c>
      <c r="P1524" s="6" t="b">
        <v>0</v>
      </c>
      <c r="Q1524" s="6" t="s">
        <v>60</v>
      </c>
    </row>
    <row r="1525" spans="1:17" x14ac:dyDescent="0.2">
      <c r="A1525" s="2">
        <v>135</v>
      </c>
      <c r="B1525" s="6" t="s">
        <v>576</v>
      </c>
      <c r="C1525" s="3"/>
      <c r="D1525" s="6" t="s">
        <v>60</v>
      </c>
      <c r="E1525" s="6" t="b">
        <v>0</v>
      </c>
      <c r="F1525" s="6" t="b">
        <v>0</v>
      </c>
      <c r="G1525" s="6" t="b">
        <v>0</v>
      </c>
      <c r="H1525" s="6" t="b">
        <v>0</v>
      </c>
      <c r="I1525" s="6" t="b">
        <v>0</v>
      </c>
      <c r="J1525" s="6" t="b">
        <v>0</v>
      </c>
      <c r="K1525" s="6" t="b">
        <v>0</v>
      </c>
      <c r="L1525" s="6" t="b">
        <v>0</v>
      </c>
      <c r="M1525" s="6" t="b">
        <v>0</v>
      </c>
      <c r="N1525" s="6" t="b">
        <v>0</v>
      </c>
      <c r="O1525" s="6" t="b">
        <v>0</v>
      </c>
      <c r="P1525" s="6" t="b">
        <v>0</v>
      </c>
      <c r="Q1525" s="6" t="s">
        <v>60</v>
      </c>
    </row>
    <row r="1526" spans="1:17" x14ac:dyDescent="0.2">
      <c r="A1526" s="2">
        <v>146</v>
      </c>
      <c r="B1526" s="6" t="s">
        <v>60</v>
      </c>
      <c r="C1526" s="3"/>
      <c r="D1526" s="6" t="s">
        <v>616</v>
      </c>
      <c r="E1526" s="6" t="b">
        <v>0</v>
      </c>
      <c r="F1526" s="6" t="b">
        <v>0</v>
      </c>
      <c r="G1526" s="6" t="b">
        <v>0</v>
      </c>
      <c r="H1526" s="6" t="b">
        <v>0</v>
      </c>
      <c r="I1526" s="6" t="b">
        <v>0</v>
      </c>
      <c r="J1526" s="6" t="b">
        <v>0</v>
      </c>
      <c r="K1526" s="6" t="b">
        <v>0</v>
      </c>
      <c r="L1526" s="6" t="b">
        <v>0</v>
      </c>
      <c r="M1526" s="6" t="b">
        <v>0</v>
      </c>
      <c r="N1526" s="6" t="b">
        <v>0</v>
      </c>
      <c r="O1526" s="6" t="b">
        <v>0</v>
      </c>
      <c r="P1526" s="6" t="b">
        <v>0</v>
      </c>
      <c r="Q1526" s="6" t="s">
        <v>617</v>
      </c>
    </row>
    <row r="1527" spans="1:17" x14ac:dyDescent="0.2">
      <c r="A1527" s="2">
        <v>158</v>
      </c>
      <c r="B1527" s="6" t="s">
        <v>60</v>
      </c>
      <c r="C1527" s="3"/>
      <c r="D1527" s="6" t="s">
        <v>60</v>
      </c>
      <c r="E1527" s="6" t="b">
        <v>0</v>
      </c>
      <c r="F1527" s="6" t="b">
        <v>0</v>
      </c>
      <c r="G1527" s="6" t="b">
        <v>0</v>
      </c>
      <c r="H1527" s="6" t="b">
        <v>0</v>
      </c>
      <c r="I1527" s="6" t="b">
        <v>0</v>
      </c>
      <c r="J1527" s="6" t="b">
        <v>0</v>
      </c>
      <c r="K1527" s="6" t="b">
        <v>0</v>
      </c>
      <c r="L1527" s="6" t="b">
        <v>0</v>
      </c>
      <c r="M1527" s="6" t="b">
        <v>0</v>
      </c>
      <c r="N1527" s="6" t="b">
        <v>0</v>
      </c>
      <c r="O1527" s="6" t="b">
        <v>0</v>
      </c>
      <c r="P1527" s="6" t="b">
        <v>0</v>
      </c>
      <c r="Q1527" s="6" t="s">
        <v>60</v>
      </c>
    </row>
    <row r="1528" spans="1:17" x14ac:dyDescent="0.2">
      <c r="A1528" s="2">
        <v>175</v>
      </c>
      <c r="B1528" s="6" t="s">
        <v>60</v>
      </c>
      <c r="C1528" s="3"/>
      <c r="D1528" s="6" t="s">
        <v>60</v>
      </c>
      <c r="E1528" s="6" t="b">
        <v>0</v>
      </c>
      <c r="F1528" s="6" t="b">
        <v>0</v>
      </c>
      <c r="G1528" s="6" t="b">
        <v>0</v>
      </c>
      <c r="H1528" s="6" t="b">
        <v>0</v>
      </c>
      <c r="I1528" s="6" t="b">
        <v>0</v>
      </c>
      <c r="J1528" s="6" t="b">
        <v>0</v>
      </c>
      <c r="K1528" s="6" t="b">
        <v>0</v>
      </c>
      <c r="L1528" s="6" t="b">
        <v>0</v>
      </c>
      <c r="M1528" s="6" t="b">
        <v>0</v>
      </c>
      <c r="N1528" s="6" t="b">
        <v>0</v>
      </c>
      <c r="O1528" s="6" t="b">
        <v>0</v>
      </c>
      <c r="P1528" s="6" t="b">
        <v>0</v>
      </c>
      <c r="Q1528" s="6" t="s">
        <v>724</v>
      </c>
    </row>
    <row r="1529" spans="1:17" x14ac:dyDescent="0.2">
      <c r="A1529" s="2">
        <v>182</v>
      </c>
      <c r="B1529" s="6" t="s">
        <v>60</v>
      </c>
      <c r="C1529" s="3"/>
      <c r="D1529" s="6" t="s">
        <v>60</v>
      </c>
      <c r="E1529" s="6" t="b">
        <v>0</v>
      </c>
      <c r="F1529" s="6" t="b">
        <v>0</v>
      </c>
      <c r="G1529" s="6" t="b">
        <v>0</v>
      </c>
      <c r="H1529" s="6" t="b">
        <v>0</v>
      </c>
      <c r="I1529" s="6" t="b">
        <v>0</v>
      </c>
      <c r="J1529" s="6" t="b">
        <v>0</v>
      </c>
      <c r="K1529" s="6" t="b">
        <v>0</v>
      </c>
      <c r="L1529" s="6" t="b">
        <v>0</v>
      </c>
      <c r="M1529" s="6" t="b">
        <v>0</v>
      </c>
      <c r="N1529" s="6" t="b">
        <v>0</v>
      </c>
      <c r="O1529" s="6" t="b">
        <v>0</v>
      </c>
      <c r="P1529" s="6" t="b">
        <v>0</v>
      </c>
      <c r="Q1529" s="6" t="s">
        <v>60</v>
      </c>
    </row>
    <row r="1530" spans="1:17" x14ac:dyDescent="0.2">
      <c r="A1530" s="2">
        <v>205</v>
      </c>
      <c r="B1530" s="6" t="s">
        <v>60</v>
      </c>
      <c r="C1530" s="3"/>
      <c r="D1530" s="6" t="s">
        <v>60</v>
      </c>
      <c r="E1530" s="6" t="b">
        <v>0</v>
      </c>
      <c r="F1530" s="6" t="b">
        <v>0</v>
      </c>
      <c r="G1530" s="6" t="b">
        <v>1</v>
      </c>
      <c r="H1530" s="6" t="b">
        <v>0</v>
      </c>
      <c r="I1530" s="6" t="b">
        <v>0</v>
      </c>
      <c r="J1530" s="6" t="b">
        <v>0</v>
      </c>
      <c r="K1530" s="6" t="b">
        <v>0</v>
      </c>
      <c r="L1530" s="6" t="b">
        <v>0</v>
      </c>
      <c r="M1530" s="6" t="b">
        <v>0</v>
      </c>
      <c r="N1530" s="6" t="b">
        <v>0</v>
      </c>
      <c r="O1530" s="6" t="b">
        <v>0</v>
      </c>
      <c r="P1530" s="6" t="b">
        <v>0</v>
      </c>
      <c r="Q1530" s="6" t="s">
        <v>827</v>
      </c>
    </row>
    <row r="1531" spans="1:17" x14ac:dyDescent="0.2">
      <c r="A1531" s="2">
        <v>213</v>
      </c>
      <c r="B1531" s="6" t="s">
        <v>60</v>
      </c>
      <c r="C1531" s="3"/>
      <c r="D1531" s="6" t="s">
        <v>855</v>
      </c>
      <c r="E1531" s="6" t="b">
        <v>0</v>
      </c>
      <c r="F1531" s="6" t="b">
        <v>0</v>
      </c>
      <c r="G1531" s="6" t="b">
        <v>0</v>
      </c>
      <c r="H1531" s="6" t="b">
        <v>0</v>
      </c>
      <c r="I1531" s="6" t="b">
        <v>0</v>
      </c>
      <c r="J1531" s="6" t="b">
        <v>0</v>
      </c>
      <c r="K1531" s="6" t="b">
        <v>0</v>
      </c>
      <c r="L1531" s="6" t="b">
        <v>0</v>
      </c>
      <c r="M1531" s="6" t="b">
        <v>0</v>
      </c>
      <c r="N1531" s="6" t="b">
        <v>0</v>
      </c>
      <c r="O1531" s="6" t="b">
        <v>0</v>
      </c>
      <c r="P1531" s="6" t="b">
        <v>1</v>
      </c>
      <c r="Q1531" s="6" t="s">
        <v>856</v>
      </c>
    </row>
    <row r="1532" spans="1:17" x14ac:dyDescent="0.2">
      <c r="A1532" s="2">
        <v>219</v>
      </c>
      <c r="B1532" s="6" t="s">
        <v>60</v>
      </c>
      <c r="C1532" s="3"/>
      <c r="D1532" s="6" t="s">
        <v>60</v>
      </c>
      <c r="E1532" s="6" t="b">
        <v>0</v>
      </c>
      <c r="F1532" s="6" t="b">
        <v>0</v>
      </c>
      <c r="G1532" s="6" t="b">
        <v>0</v>
      </c>
      <c r="H1532" s="6" t="b">
        <v>0</v>
      </c>
      <c r="I1532" s="6" t="b">
        <v>0</v>
      </c>
      <c r="J1532" s="6" t="b">
        <v>0</v>
      </c>
      <c r="K1532" s="6" t="b">
        <v>0</v>
      </c>
      <c r="L1532" s="6" t="b">
        <v>0</v>
      </c>
      <c r="M1532" s="6" t="b">
        <v>0</v>
      </c>
      <c r="N1532" s="6" t="b">
        <v>0</v>
      </c>
      <c r="O1532" s="6" t="b">
        <v>0</v>
      </c>
      <c r="P1532" s="6" t="b">
        <v>0</v>
      </c>
      <c r="Q1532" s="6" t="s">
        <v>60</v>
      </c>
    </row>
    <row r="1533" spans="1:17" x14ac:dyDescent="0.2">
      <c r="A1533" s="2">
        <v>229</v>
      </c>
      <c r="B1533" s="6" t="s">
        <v>60</v>
      </c>
      <c r="C1533" s="3"/>
      <c r="D1533" s="6" t="s">
        <v>60</v>
      </c>
      <c r="E1533" s="6" t="b">
        <v>0</v>
      </c>
      <c r="F1533" s="6" t="b">
        <v>0</v>
      </c>
      <c r="G1533" s="6" t="b">
        <v>0</v>
      </c>
      <c r="H1533" s="6" t="b">
        <v>0</v>
      </c>
      <c r="I1533" s="6" t="b">
        <v>0</v>
      </c>
      <c r="J1533" s="6" t="b">
        <v>0</v>
      </c>
      <c r="K1533" s="6" t="b">
        <v>0</v>
      </c>
      <c r="L1533" s="6" t="b">
        <v>0</v>
      </c>
      <c r="M1533" s="6" t="b">
        <v>0</v>
      </c>
      <c r="N1533" s="6" t="b">
        <v>0</v>
      </c>
      <c r="O1533" s="6" t="b">
        <v>0</v>
      </c>
      <c r="P1533" s="6" t="b">
        <v>0</v>
      </c>
      <c r="Q1533" s="6" t="s">
        <v>60</v>
      </c>
    </row>
    <row r="1534" spans="1:17" x14ac:dyDescent="0.2">
      <c r="A1534" s="2">
        <v>230</v>
      </c>
      <c r="B1534" s="6" t="s">
        <v>60</v>
      </c>
      <c r="C1534" s="3"/>
      <c r="D1534" s="6" t="s">
        <v>60</v>
      </c>
      <c r="E1534" s="6" t="b">
        <v>0</v>
      </c>
      <c r="F1534" s="6" t="b">
        <v>0</v>
      </c>
      <c r="G1534" s="6" t="b">
        <v>0</v>
      </c>
      <c r="H1534" s="6" t="b">
        <v>0</v>
      </c>
      <c r="I1534" s="6" t="b">
        <v>0</v>
      </c>
      <c r="J1534" s="6" t="b">
        <v>0</v>
      </c>
      <c r="K1534" s="6" t="b">
        <v>0</v>
      </c>
      <c r="L1534" s="6" t="b">
        <v>0</v>
      </c>
      <c r="M1534" s="6" t="b">
        <v>0</v>
      </c>
      <c r="N1534" s="6" t="b">
        <v>0</v>
      </c>
      <c r="O1534" s="6" t="b">
        <v>0</v>
      </c>
      <c r="P1534" s="6" t="b">
        <v>0</v>
      </c>
      <c r="Q1534" s="6" t="s">
        <v>60</v>
      </c>
    </row>
    <row r="1535" spans="1:17" x14ac:dyDescent="0.2">
      <c r="A1535" s="2">
        <v>232</v>
      </c>
      <c r="B1535" s="6" t="s">
        <v>60</v>
      </c>
      <c r="C1535" s="3"/>
      <c r="D1535" s="6" t="s">
        <v>60</v>
      </c>
      <c r="E1535" s="6" t="b">
        <v>0</v>
      </c>
      <c r="F1535" s="6" t="b">
        <v>0</v>
      </c>
      <c r="G1535" s="6" t="b">
        <v>0</v>
      </c>
      <c r="H1535" s="6" t="b">
        <v>0</v>
      </c>
      <c r="I1535" s="6" t="b">
        <v>0</v>
      </c>
      <c r="J1535" s="6" t="b">
        <v>0</v>
      </c>
      <c r="K1535" s="6" t="b">
        <v>0</v>
      </c>
      <c r="L1535" s="6" t="b">
        <v>0</v>
      </c>
      <c r="M1535" s="6" t="b">
        <v>0</v>
      </c>
      <c r="N1535" s="6" t="b">
        <v>0</v>
      </c>
      <c r="O1535" s="6" t="b">
        <v>0</v>
      </c>
      <c r="P1535" s="6" t="b">
        <v>0</v>
      </c>
      <c r="Q1535" s="6" t="s">
        <v>60</v>
      </c>
    </row>
    <row r="1536" spans="1:17" x14ac:dyDescent="0.2">
      <c r="A1536" s="2">
        <v>233</v>
      </c>
      <c r="B1536" s="6" t="s">
        <v>60</v>
      </c>
      <c r="C1536" s="3"/>
      <c r="D1536" s="6" t="s">
        <v>60</v>
      </c>
      <c r="E1536" s="6" t="b">
        <v>0</v>
      </c>
      <c r="F1536" s="6" t="b">
        <v>0</v>
      </c>
      <c r="G1536" s="6" t="b">
        <v>0</v>
      </c>
      <c r="H1536" s="6" t="b">
        <v>0</v>
      </c>
      <c r="I1536" s="6" t="b">
        <v>0</v>
      </c>
      <c r="J1536" s="6" t="b">
        <v>0</v>
      </c>
      <c r="K1536" s="6" t="b">
        <v>0</v>
      </c>
      <c r="L1536" s="6" t="b">
        <v>0</v>
      </c>
      <c r="M1536" s="6" t="b">
        <v>0</v>
      </c>
      <c r="N1536" s="6" t="b">
        <v>0</v>
      </c>
      <c r="O1536" s="6" t="b">
        <v>0</v>
      </c>
      <c r="P1536" s="6" t="b">
        <v>0</v>
      </c>
      <c r="Q1536" s="6" t="s">
        <v>60</v>
      </c>
    </row>
    <row r="1537" spans="1:17" x14ac:dyDescent="0.2">
      <c r="A1537" s="2">
        <v>243</v>
      </c>
      <c r="B1537" s="6" t="s">
        <v>60</v>
      </c>
      <c r="C1537" s="3"/>
      <c r="D1537" s="6" t="s">
        <v>60</v>
      </c>
      <c r="E1537" s="6" t="b">
        <v>0</v>
      </c>
      <c r="F1537" s="6" t="b">
        <v>0</v>
      </c>
      <c r="G1537" s="6" t="b">
        <v>0</v>
      </c>
      <c r="H1537" s="6" t="b">
        <v>0</v>
      </c>
      <c r="I1537" s="6" t="b">
        <v>0</v>
      </c>
      <c r="J1537" s="6" t="b">
        <v>0</v>
      </c>
      <c r="K1537" s="6" t="b">
        <v>0</v>
      </c>
      <c r="L1537" s="6" t="b">
        <v>0</v>
      </c>
      <c r="M1537" s="6" t="b">
        <v>0</v>
      </c>
      <c r="N1537" s="6" t="b">
        <v>0</v>
      </c>
      <c r="O1537" s="6" t="b">
        <v>0</v>
      </c>
      <c r="P1537" s="6" t="b">
        <v>0</v>
      </c>
      <c r="Q1537" s="6" t="s">
        <v>60</v>
      </c>
    </row>
    <row r="1538" spans="1:17" x14ac:dyDescent="0.2">
      <c r="A1538" s="2">
        <v>245</v>
      </c>
      <c r="B1538" s="6" t="s">
        <v>60</v>
      </c>
      <c r="C1538" s="3"/>
      <c r="D1538" s="6" t="s">
        <v>60</v>
      </c>
      <c r="E1538" s="6" t="b">
        <v>0</v>
      </c>
      <c r="F1538" s="6" t="b">
        <v>0</v>
      </c>
      <c r="G1538" s="6" t="b">
        <v>0</v>
      </c>
      <c r="H1538" s="6" t="b">
        <v>0</v>
      </c>
      <c r="I1538" s="6" t="b">
        <v>0</v>
      </c>
      <c r="J1538" s="6" t="b">
        <v>0</v>
      </c>
      <c r="K1538" s="6" t="b">
        <v>0</v>
      </c>
      <c r="L1538" s="6" t="b">
        <v>0</v>
      </c>
      <c r="M1538" s="6" t="b">
        <v>0</v>
      </c>
      <c r="N1538" s="6" t="b">
        <v>0</v>
      </c>
      <c r="O1538" s="6" t="b">
        <v>0</v>
      </c>
      <c r="P1538" s="6" t="b">
        <v>0</v>
      </c>
      <c r="Q1538" s="6" t="s">
        <v>60</v>
      </c>
    </row>
    <row r="1539" spans="1:17" x14ac:dyDescent="0.2">
      <c r="A1539" s="2">
        <v>252</v>
      </c>
      <c r="B1539" s="6" t="s">
        <v>60</v>
      </c>
      <c r="C1539" s="3"/>
      <c r="D1539" s="6" t="s">
        <v>60</v>
      </c>
      <c r="E1539" s="6" t="b">
        <v>0</v>
      </c>
      <c r="F1539" s="6" t="b">
        <v>0</v>
      </c>
      <c r="G1539" s="6" t="b">
        <v>0</v>
      </c>
      <c r="H1539" s="6" t="b">
        <v>0</v>
      </c>
      <c r="I1539" s="6" t="b">
        <v>0</v>
      </c>
      <c r="J1539" s="6" t="b">
        <v>0</v>
      </c>
      <c r="K1539" s="6" t="b">
        <v>0</v>
      </c>
      <c r="L1539" s="6" t="b">
        <v>0</v>
      </c>
      <c r="M1539" s="6" t="b">
        <v>0</v>
      </c>
      <c r="N1539" s="6" t="b">
        <v>0</v>
      </c>
      <c r="O1539" s="6" t="b">
        <v>0</v>
      </c>
      <c r="P1539" s="6" t="b">
        <v>0</v>
      </c>
      <c r="Q1539" s="6" t="s">
        <v>60</v>
      </c>
    </row>
    <row r="1540" spans="1:17" x14ac:dyDescent="0.2">
      <c r="A1540" s="2">
        <v>255</v>
      </c>
      <c r="B1540" s="6" t="s">
        <v>981</v>
      </c>
      <c r="C1540" s="3"/>
      <c r="D1540" s="6" t="s">
        <v>60</v>
      </c>
      <c r="E1540" s="6" t="b">
        <v>0</v>
      </c>
      <c r="F1540" s="6" t="b">
        <v>0</v>
      </c>
      <c r="G1540" s="6" t="b">
        <v>0</v>
      </c>
      <c r="H1540" s="6" t="b">
        <v>0</v>
      </c>
      <c r="I1540" s="6" t="b">
        <v>0</v>
      </c>
      <c r="J1540" s="6" t="b">
        <v>0</v>
      </c>
      <c r="K1540" s="6" t="b">
        <v>0</v>
      </c>
      <c r="L1540" s="6" t="b">
        <v>0</v>
      </c>
      <c r="M1540" s="6" t="b">
        <v>0</v>
      </c>
      <c r="N1540" s="6" t="b">
        <v>0</v>
      </c>
      <c r="O1540" s="6" t="b">
        <v>0</v>
      </c>
      <c r="P1540" s="6" t="b">
        <v>0</v>
      </c>
      <c r="Q1540" s="6" t="s">
        <v>60</v>
      </c>
    </row>
    <row r="1541" spans="1:17" x14ac:dyDescent="0.2">
      <c r="A1541" s="2">
        <v>257</v>
      </c>
      <c r="B1541" s="6" t="s">
        <v>986</v>
      </c>
      <c r="C1541" s="3"/>
      <c r="D1541" s="6" t="s">
        <v>60</v>
      </c>
      <c r="E1541" s="6" t="b">
        <v>0</v>
      </c>
      <c r="F1541" s="6" t="b">
        <v>0</v>
      </c>
      <c r="G1541" s="6" t="b">
        <v>0</v>
      </c>
      <c r="H1541" s="6" t="b">
        <v>0</v>
      </c>
      <c r="I1541" s="6" t="b">
        <v>0</v>
      </c>
      <c r="J1541" s="6" t="b">
        <v>0</v>
      </c>
      <c r="K1541" s="6" t="b">
        <v>0</v>
      </c>
      <c r="L1541" s="6" t="b">
        <v>0</v>
      </c>
      <c r="M1541" s="6" t="b">
        <v>0</v>
      </c>
      <c r="N1541" s="6" t="b">
        <v>0</v>
      </c>
      <c r="O1541" s="6" t="b">
        <v>0</v>
      </c>
      <c r="P1541" s="6" t="b">
        <v>0</v>
      </c>
      <c r="Q1541" s="6" t="s">
        <v>60</v>
      </c>
    </row>
    <row r="1542" spans="1:17" x14ac:dyDescent="0.2">
      <c r="A1542" s="2">
        <v>260</v>
      </c>
      <c r="B1542" s="6" t="s">
        <v>60</v>
      </c>
      <c r="C1542" s="3"/>
      <c r="D1542" s="6" t="s">
        <v>60</v>
      </c>
      <c r="E1542" s="6" t="b">
        <v>0</v>
      </c>
      <c r="F1542" s="6" t="b">
        <v>0</v>
      </c>
      <c r="G1542" s="6" t="b">
        <v>0</v>
      </c>
      <c r="H1542" s="6" t="b">
        <v>0</v>
      </c>
      <c r="I1542" s="6" t="b">
        <v>0</v>
      </c>
      <c r="J1542" s="6" t="b">
        <v>0</v>
      </c>
      <c r="K1542" s="6" t="b">
        <v>0</v>
      </c>
      <c r="L1542" s="6" t="b">
        <v>0</v>
      </c>
      <c r="M1542" s="6" t="b">
        <v>0</v>
      </c>
      <c r="N1542" s="6" t="b">
        <v>0</v>
      </c>
      <c r="O1542" s="6" t="b">
        <v>0</v>
      </c>
      <c r="P1542" s="6" t="b">
        <v>0</v>
      </c>
      <c r="Q1542" s="6" t="s">
        <v>60</v>
      </c>
    </row>
    <row r="1543" spans="1:17" x14ac:dyDescent="0.2">
      <c r="A1543" s="2">
        <v>268</v>
      </c>
      <c r="B1543" s="6" t="s">
        <v>60</v>
      </c>
      <c r="C1543" s="3"/>
      <c r="D1543" s="6" t="s">
        <v>60</v>
      </c>
      <c r="E1543" s="6" t="b">
        <v>0</v>
      </c>
      <c r="F1543" s="6" t="b">
        <v>0</v>
      </c>
      <c r="G1543" s="6" t="b">
        <v>0</v>
      </c>
      <c r="H1543" s="6" t="b">
        <v>0</v>
      </c>
      <c r="I1543" s="6" t="b">
        <v>0</v>
      </c>
      <c r="J1543" s="6" t="b">
        <v>0</v>
      </c>
      <c r="K1543" s="6" t="b">
        <v>0</v>
      </c>
      <c r="L1543" s="6" t="b">
        <v>0</v>
      </c>
      <c r="M1543" s="6" t="b">
        <v>0</v>
      </c>
      <c r="N1543" s="6" t="b">
        <v>0</v>
      </c>
      <c r="O1543" s="6" t="b">
        <v>0</v>
      </c>
      <c r="P1543" s="6" t="b">
        <v>0</v>
      </c>
      <c r="Q1543" s="6" t="s">
        <v>60</v>
      </c>
    </row>
    <row r="1544" spans="1:17" x14ac:dyDescent="0.2">
      <c r="A1544" s="2">
        <v>270</v>
      </c>
      <c r="B1544" s="6" t="s">
        <v>1028</v>
      </c>
      <c r="C1544" s="3"/>
      <c r="D1544" s="6" t="s">
        <v>1028</v>
      </c>
      <c r="E1544" s="6" t="b">
        <v>0</v>
      </c>
      <c r="F1544" s="6" t="b">
        <v>0</v>
      </c>
      <c r="G1544" s="6" t="b">
        <v>0</v>
      </c>
      <c r="H1544" s="6" t="b">
        <v>0</v>
      </c>
      <c r="I1544" s="6" t="b">
        <v>0</v>
      </c>
      <c r="J1544" s="6" t="b">
        <v>0</v>
      </c>
      <c r="K1544" s="6" t="b">
        <v>0</v>
      </c>
      <c r="L1544" s="6" t="b">
        <v>0</v>
      </c>
      <c r="M1544" s="6" t="b">
        <v>0</v>
      </c>
      <c r="N1544" s="6" t="b">
        <v>0</v>
      </c>
      <c r="O1544" s="6" t="b">
        <v>0</v>
      </c>
      <c r="P1544" s="6" t="b">
        <v>0</v>
      </c>
      <c r="Q1544" s="6" t="s">
        <v>1028</v>
      </c>
    </row>
    <row r="1545" spans="1:17" x14ac:dyDescent="0.2">
      <c r="A1545" s="2">
        <v>288</v>
      </c>
      <c r="B1545" s="6" t="s">
        <v>1094</v>
      </c>
      <c r="C1545" s="3"/>
      <c r="D1545" s="6" t="s">
        <v>60</v>
      </c>
      <c r="E1545" s="6" t="b">
        <v>0</v>
      </c>
      <c r="F1545" s="6" t="b">
        <v>0</v>
      </c>
      <c r="G1545" s="6" t="b">
        <v>0</v>
      </c>
      <c r="H1545" s="6" t="b">
        <v>0</v>
      </c>
      <c r="I1545" s="6" t="b">
        <v>0</v>
      </c>
      <c r="J1545" s="6" t="b">
        <v>0</v>
      </c>
      <c r="K1545" s="6" t="b">
        <v>0</v>
      </c>
      <c r="L1545" s="6" t="b">
        <v>0</v>
      </c>
      <c r="M1545" s="6" t="b">
        <v>0</v>
      </c>
      <c r="N1545" s="6" t="b">
        <v>0</v>
      </c>
      <c r="O1545" s="6" t="b">
        <v>0</v>
      </c>
      <c r="P1545" s="6" t="b">
        <v>0</v>
      </c>
      <c r="Q1545" s="6" t="s">
        <v>60</v>
      </c>
    </row>
    <row r="1546" spans="1:17" x14ac:dyDescent="0.2">
      <c r="A1546" s="2">
        <v>291</v>
      </c>
      <c r="B1546" s="6" t="s">
        <v>60</v>
      </c>
      <c r="C1546" s="3"/>
      <c r="D1546" s="6" t="s">
        <v>60</v>
      </c>
      <c r="E1546" s="6" t="b">
        <v>0</v>
      </c>
      <c r="F1546" s="6" t="b">
        <v>0</v>
      </c>
      <c r="G1546" s="6" t="b">
        <v>0</v>
      </c>
      <c r="H1546" s="6" t="b">
        <v>0</v>
      </c>
      <c r="I1546" s="6" t="b">
        <v>0</v>
      </c>
      <c r="J1546" s="6" t="b">
        <v>0</v>
      </c>
      <c r="K1546" s="6" t="b">
        <v>0</v>
      </c>
      <c r="L1546" s="6" t="b">
        <v>0</v>
      </c>
      <c r="M1546" s="6" t="b">
        <v>0</v>
      </c>
      <c r="N1546" s="6" t="b">
        <v>0</v>
      </c>
      <c r="O1546" s="6" t="b">
        <v>0</v>
      </c>
      <c r="P1546" s="6" t="b">
        <v>0</v>
      </c>
      <c r="Q1546" s="6" t="s">
        <v>60</v>
      </c>
    </row>
    <row r="1547" spans="1:17" x14ac:dyDescent="0.2">
      <c r="A1547" s="2">
        <v>299</v>
      </c>
      <c r="B1547" s="6" t="s">
        <v>1135</v>
      </c>
      <c r="C1547" s="3"/>
      <c r="D1547" s="6" t="s">
        <v>60</v>
      </c>
      <c r="E1547" s="6" t="b">
        <v>0</v>
      </c>
      <c r="F1547" s="6" t="b">
        <v>0</v>
      </c>
      <c r="G1547" s="6" t="b">
        <v>0</v>
      </c>
      <c r="H1547" s="6" t="b">
        <v>0</v>
      </c>
      <c r="I1547" s="6" t="b">
        <v>0</v>
      </c>
      <c r="J1547" s="6" t="b">
        <v>0</v>
      </c>
      <c r="K1547" s="6" t="b">
        <v>0</v>
      </c>
      <c r="L1547" s="6" t="b">
        <v>0</v>
      </c>
      <c r="M1547" s="6" t="b">
        <v>0</v>
      </c>
      <c r="N1547" s="6" t="b">
        <v>0</v>
      </c>
      <c r="O1547" s="6" t="b">
        <v>0</v>
      </c>
      <c r="P1547" s="6" t="b">
        <v>0</v>
      </c>
      <c r="Q1547" s="6" t="s">
        <v>60</v>
      </c>
    </row>
    <row r="1548" spans="1:17" x14ac:dyDescent="0.2">
      <c r="A1548" s="2">
        <v>300</v>
      </c>
      <c r="B1548" s="6" t="s">
        <v>60</v>
      </c>
      <c r="C1548" s="3"/>
      <c r="D1548" s="6" t="s">
        <v>60</v>
      </c>
      <c r="E1548" s="6" t="b">
        <v>0</v>
      </c>
      <c r="F1548" s="6" t="b">
        <v>0</v>
      </c>
      <c r="G1548" s="6" t="b">
        <v>0</v>
      </c>
      <c r="H1548" s="6" t="b">
        <v>0</v>
      </c>
      <c r="I1548" s="6" t="b">
        <v>0</v>
      </c>
      <c r="J1548" s="6" t="b">
        <v>0</v>
      </c>
      <c r="K1548" s="6" t="b">
        <v>0</v>
      </c>
      <c r="L1548" s="6" t="b">
        <v>0</v>
      </c>
      <c r="M1548" s="6" t="b">
        <v>0</v>
      </c>
      <c r="N1548" s="6" t="b">
        <v>0</v>
      </c>
      <c r="O1548" s="6" t="b">
        <v>0</v>
      </c>
      <c r="P1548" s="6" t="b">
        <v>0</v>
      </c>
      <c r="Q1548" s="6" t="s">
        <v>60</v>
      </c>
    </row>
    <row r="1549" spans="1:17" x14ac:dyDescent="0.2">
      <c r="A1549" s="2">
        <v>301</v>
      </c>
      <c r="B1549" s="6" t="s">
        <v>60</v>
      </c>
      <c r="C1549" s="3"/>
      <c r="D1549" s="6" t="s">
        <v>60</v>
      </c>
      <c r="E1549" s="6" t="b">
        <v>0</v>
      </c>
      <c r="F1549" s="6" t="b">
        <v>0</v>
      </c>
      <c r="G1549" s="6" t="b">
        <v>0</v>
      </c>
      <c r="H1549" s="6" t="b">
        <v>0</v>
      </c>
      <c r="I1549" s="6" t="b">
        <v>0</v>
      </c>
      <c r="J1549" s="6" t="b">
        <v>0</v>
      </c>
      <c r="K1549" s="6" t="b">
        <v>0</v>
      </c>
      <c r="L1549" s="6" t="b">
        <v>0</v>
      </c>
      <c r="M1549" s="6" t="b">
        <v>0</v>
      </c>
      <c r="N1549" s="6" t="b">
        <v>0</v>
      </c>
      <c r="O1549" s="6" t="b">
        <v>0</v>
      </c>
      <c r="P1549" s="6" t="b">
        <v>0</v>
      </c>
      <c r="Q1549" s="6" t="s">
        <v>1138</v>
      </c>
    </row>
    <row r="1550" spans="1:17" x14ac:dyDescent="0.2">
      <c r="A1550" s="2">
        <v>315</v>
      </c>
      <c r="B1550" s="6" t="s">
        <v>60</v>
      </c>
      <c r="C1550" s="3"/>
      <c r="D1550" s="6" t="s">
        <v>60</v>
      </c>
      <c r="E1550" s="6" t="b">
        <v>0</v>
      </c>
      <c r="F1550" s="6" t="b">
        <v>0</v>
      </c>
      <c r="G1550" s="6" t="b">
        <v>0</v>
      </c>
      <c r="H1550" s="6" t="b">
        <v>0</v>
      </c>
      <c r="I1550" s="6" t="b">
        <v>0</v>
      </c>
      <c r="J1550" s="6" t="b">
        <v>0</v>
      </c>
      <c r="K1550" s="6" t="b">
        <v>0</v>
      </c>
      <c r="L1550" s="6" t="b">
        <v>0</v>
      </c>
      <c r="M1550" s="6" t="b">
        <v>0</v>
      </c>
      <c r="N1550" s="6" t="b">
        <v>0</v>
      </c>
      <c r="O1550" s="6" t="b">
        <v>0</v>
      </c>
      <c r="P1550" s="6" t="b">
        <v>0</v>
      </c>
      <c r="Q1550" s="6" t="s">
        <v>60</v>
      </c>
    </row>
    <row r="1551" spans="1:17" x14ac:dyDescent="0.2">
      <c r="A1551" s="2">
        <v>333</v>
      </c>
      <c r="B1551" s="6" t="s">
        <v>1239</v>
      </c>
      <c r="C1551" s="3"/>
      <c r="D1551" s="6" t="s">
        <v>60</v>
      </c>
      <c r="E1551" s="6" t="b">
        <v>0</v>
      </c>
      <c r="F1551" s="6" t="b">
        <v>0</v>
      </c>
      <c r="G1551" s="6" t="b">
        <v>0</v>
      </c>
      <c r="H1551" s="6" t="b">
        <v>0</v>
      </c>
      <c r="I1551" s="6" t="b">
        <v>0</v>
      </c>
      <c r="J1551" s="6" t="b">
        <v>0</v>
      </c>
      <c r="K1551" s="6" t="b">
        <v>0</v>
      </c>
      <c r="L1551" s="6" t="b">
        <v>0</v>
      </c>
      <c r="M1551" s="6" t="b">
        <v>0</v>
      </c>
      <c r="N1551" s="6" t="b">
        <v>0</v>
      </c>
      <c r="O1551" s="6" t="b">
        <v>0</v>
      </c>
      <c r="P1551" s="6" t="b">
        <v>0</v>
      </c>
      <c r="Q1551" s="6" t="s">
        <v>60</v>
      </c>
    </row>
    <row r="1552" spans="1:17" x14ac:dyDescent="0.2">
      <c r="A1552" s="2">
        <v>365</v>
      </c>
      <c r="B1552" s="6" t="s">
        <v>1347</v>
      </c>
      <c r="C1552" s="3"/>
      <c r="D1552" s="6" t="s">
        <v>60</v>
      </c>
      <c r="E1552" s="6" t="b">
        <v>0</v>
      </c>
      <c r="F1552" s="6" t="b">
        <v>0</v>
      </c>
      <c r="G1552" s="6" t="b">
        <v>0</v>
      </c>
      <c r="H1552" s="6" t="b">
        <v>0</v>
      </c>
      <c r="I1552" s="6" t="b">
        <v>0</v>
      </c>
      <c r="J1552" s="6" t="b">
        <v>0</v>
      </c>
      <c r="K1552" s="6" t="b">
        <v>0</v>
      </c>
      <c r="L1552" s="6" t="b">
        <v>0</v>
      </c>
      <c r="M1552" s="6" t="b">
        <v>0</v>
      </c>
      <c r="N1552" s="6" t="b">
        <v>0</v>
      </c>
      <c r="O1552" s="6" t="b">
        <v>0</v>
      </c>
      <c r="P1552" s="6" t="b">
        <v>0</v>
      </c>
      <c r="Q1552" s="6" t="s">
        <v>60</v>
      </c>
    </row>
    <row r="1553" spans="1:17" x14ac:dyDescent="0.2">
      <c r="A1553" s="2">
        <v>377</v>
      </c>
      <c r="B1553" s="6" t="s">
        <v>1393</v>
      </c>
      <c r="C1553" s="3"/>
      <c r="D1553" s="6" t="s">
        <v>1394</v>
      </c>
      <c r="E1553" s="6" t="b">
        <v>0</v>
      </c>
      <c r="F1553" s="6" t="b">
        <v>0</v>
      </c>
      <c r="G1553" s="6" t="b">
        <v>0</v>
      </c>
      <c r="H1553" s="6" t="b">
        <v>0</v>
      </c>
      <c r="I1553" s="6" t="b">
        <v>0</v>
      </c>
      <c r="J1553" s="6" t="b">
        <v>0</v>
      </c>
      <c r="K1553" s="6" t="b">
        <v>0</v>
      </c>
      <c r="L1553" s="6" t="b">
        <v>0</v>
      </c>
      <c r="M1553" s="6" t="b">
        <v>0</v>
      </c>
      <c r="N1553" s="6" t="b">
        <v>0</v>
      </c>
      <c r="O1553" s="6" t="b">
        <v>0</v>
      </c>
      <c r="P1553" s="6" t="b">
        <v>0</v>
      </c>
      <c r="Q1553" s="6" t="s">
        <v>1395</v>
      </c>
    </row>
    <row r="1554" spans="1:17" x14ac:dyDescent="0.2">
      <c r="A1554" s="2">
        <v>387</v>
      </c>
      <c r="B1554" s="6" t="s">
        <v>60</v>
      </c>
      <c r="C1554" s="3"/>
      <c r="D1554" s="6" t="s">
        <v>60</v>
      </c>
      <c r="E1554" s="6" t="b">
        <v>0</v>
      </c>
      <c r="F1554" s="6" t="b">
        <v>0</v>
      </c>
      <c r="G1554" s="6" t="b">
        <v>0</v>
      </c>
      <c r="H1554" s="6" t="b">
        <v>0</v>
      </c>
      <c r="I1554" s="6" t="b">
        <v>0</v>
      </c>
      <c r="J1554" s="6" t="b">
        <v>0</v>
      </c>
      <c r="K1554" s="6" t="b">
        <v>0</v>
      </c>
      <c r="L1554" s="6" t="b">
        <v>0</v>
      </c>
      <c r="M1554" s="6" t="b">
        <v>0</v>
      </c>
      <c r="N1554" s="6" t="b">
        <v>0</v>
      </c>
      <c r="O1554" s="6" t="b">
        <v>0</v>
      </c>
      <c r="P1554" s="6" t="b">
        <v>0</v>
      </c>
      <c r="Q1554" s="6" t="s">
        <v>60</v>
      </c>
    </row>
    <row r="1555" spans="1:17" x14ac:dyDescent="0.2">
      <c r="A1555" s="2">
        <v>393</v>
      </c>
      <c r="B1555" s="6" t="s">
        <v>60</v>
      </c>
      <c r="C1555" s="3"/>
      <c r="D1555" s="6" t="s">
        <v>60</v>
      </c>
      <c r="E1555" s="6" t="b">
        <v>0</v>
      </c>
      <c r="F1555" s="6" t="b">
        <v>0</v>
      </c>
      <c r="G1555" s="6" t="b">
        <v>0</v>
      </c>
      <c r="H1555" s="6" t="b">
        <v>0</v>
      </c>
      <c r="I1555" s="6" t="b">
        <v>0</v>
      </c>
      <c r="J1555" s="6" t="b">
        <v>0</v>
      </c>
      <c r="K1555" s="6" t="b">
        <v>0</v>
      </c>
      <c r="L1555" s="6" t="b">
        <v>0</v>
      </c>
      <c r="M1555" s="6" t="b">
        <v>0</v>
      </c>
      <c r="N1555" s="6" t="b">
        <v>0</v>
      </c>
      <c r="O1555" s="6" t="b">
        <v>0</v>
      </c>
      <c r="P1555" s="6" t="b">
        <v>0</v>
      </c>
      <c r="Q1555" s="6" t="s">
        <v>60</v>
      </c>
    </row>
    <row r="1556" spans="1:17" x14ac:dyDescent="0.2">
      <c r="A1556" s="2">
        <v>398</v>
      </c>
      <c r="B1556" s="6" t="s">
        <v>60</v>
      </c>
      <c r="C1556" s="3"/>
      <c r="D1556" s="6" t="s">
        <v>60</v>
      </c>
      <c r="E1556" s="6" t="b">
        <v>0</v>
      </c>
      <c r="F1556" s="6" t="b">
        <v>0</v>
      </c>
      <c r="G1556" s="6" t="b">
        <v>0</v>
      </c>
      <c r="H1556" s="6" t="b">
        <v>0</v>
      </c>
      <c r="I1556" s="6" t="b">
        <v>0</v>
      </c>
      <c r="J1556" s="6" t="b">
        <v>0</v>
      </c>
      <c r="K1556" s="6" t="b">
        <v>0</v>
      </c>
      <c r="L1556" s="6" t="b">
        <v>0</v>
      </c>
      <c r="M1556" s="6" t="b">
        <v>0</v>
      </c>
      <c r="N1556" s="6" t="b">
        <v>0</v>
      </c>
      <c r="O1556" s="6" t="b">
        <v>0</v>
      </c>
      <c r="P1556" s="6" t="b">
        <v>0</v>
      </c>
      <c r="Q1556" s="6" t="s">
        <v>60</v>
      </c>
    </row>
    <row r="1557" spans="1:17" x14ac:dyDescent="0.2">
      <c r="A1557" s="2">
        <v>401</v>
      </c>
      <c r="B1557" s="6" t="s">
        <v>1467</v>
      </c>
      <c r="C1557" s="3"/>
      <c r="D1557" s="6" t="s">
        <v>60</v>
      </c>
      <c r="E1557" s="6" t="b">
        <v>0</v>
      </c>
      <c r="F1557" s="6" t="b">
        <v>0</v>
      </c>
      <c r="G1557" s="6" t="b">
        <v>0</v>
      </c>
      <c r="H1557" s="6" t="b">
        <v>0</v>
      </c>
      <c r="I1557" s="6" t="b">
        <v>0</v>
      </c>
      <c r="J1557" s="6" t="b">
        <v>0</v>
      </c>
      <c r="K1557" s="6" t="b">
        <v>0</v>
      </c>
      <c r="L1557" s="6" t="b">
        <v>0</v>
      </c>
      <c r="M1557" s="6" t="b">
        <v>0</v>
      </c>
      <c r="N1557" s="6" t="b">
        <v>0</v>
      </c>
      <c r="O1557" s="6" t="b">
        <v>0</v>
      </c>
      <c r="P1557" s="6" t="b">
        <v>0</v>
      </c>
      <c r="Q1557" s="6" t="s">
        <v>60</v>
      </c>
    </row>
    <row r="1558" spans="1:17" x14ac:dyDescent="0.2">
      <c r="A1558" s="2">
        <v>404</v>
      </c>
      <c r="B1558" s="6" t="s">
        <v>152</v>
      </c>
      <c r="C1558" s="3"/>
      <c r="D1558" s="6" t="s">
        <v>60</v>
      </c>
      <c r="E1558" s="6" t="b">
        <v>0</v>
      </c>
      <c r="F1558" s="6" t="b">
        <v>0</v>
      </c>
      <c r="G1558" s="6" t="b">
        <v>0</v>
      </c>
      <c r="H1558" s="6" t="b">
        <v>0</v>
      </c>
      <c r="I1558" s="6" t="b">
        <v>0</v>
      </c>
      <c r="J1558" s="6" t="b">
        <v>0</v>
      </c>
      <c r="K1558" s="6" t="b">
        <v>0</v>
      </c>
      <c r="L1558" s="6" t="b">
        <v>0</v>
      </c>
      <c r="M1558" s="6" t="b">
        <v>0</v>
      </c>
      <c r="N1558" s="6" t="b">
        <v>0</v>
      </c>
      <c r="O1558" s="6" t="b">
        <v>0</v>
      </c>
      <c r="P1558" s="6" t="b">
        <v>0</v>
      </c>
      <c r="Q1558" s="6" t="s">
        <v>60</v>
      </c>
    </row>
    <row r="1559" spans="1:17" x14ac:dyDescent="0.2">
      <c r="A1559" s="2">
        <v>405</v>
      </c>
      <c r="B1559" s="6" t="s">
        <v>1474</v>
      </c>
      <c r="C1559" s="3"/>
      <c r="D1559" s="6" t="s">
        <v>60</v>
      </c>
      <c r="E1559" s="6" t="b">
        <v>0</v>
      </c>
      <c r="F1559" s="6" t="b">
        <v>0</v>
      </c>
      <c r="G1559" s="6" t="b">
        <v>0</v>
      </c>
      <c r="H1559" s="6" t="b">
        <v>0</v>
      </c>
      <c r="I1559" s="6" t="b">
        <v>0</v>
      </c>
      <c r="J1559" s="6" t="b">
        <v>0</v>
      </c>
      <c r="K1559" s="6" t="b">
        <v>0</v>
      </c>
      <c r="L1559" s="6" t="b">
        <v>0</v>
      </c>
      <c r="M1559" s="6" t="b">
        <v>0</v>
      </c>
      <c r="N1559" s="6" t="b">
        <v>0</v>
      </c>
      <c r="O1559" s="6" t="b">
        <v>0</v>
      </c>
      <c r="P1559" s="6" t="b">
        <v>0</v>
      </c>
      <c r="Q1559" s="6" t="s">
        <v>60</v>
      </c>
    </row>
    <row r="1560" spans="1:17" x14ac:dyDescent="0.2">
      <c r="A1560" s="2">
        <v>420</v>
      </c>
      <c r="B1560" s="6" t="s">
        <v>60</v>
      </c>
      <c r="C1560" s="3"/>
      <c r="D1560" s="6" t="s">
        <v>60</v>
      </c>
      <c r="E1560" s="6" t="b">
        <v>0</v>
      </c>
      <c r="F1560" s="6" t="b">
        <v>0</v>
      </c>
      <c r="G1560" s="6" t="b">
        <v>0</v>
      </c>
      <c r="H1560" s="6" t="b">
        <v>0</v>
      </c>
      <c r="I1560" s="6" t="b">
        <v>0</v>
      </c>
      <c r="J1560" s="6" t="b">
        <v>0</v>
      </c>
      <c r="K1560" s="6" t="b">
        <v>0</v>
      </c>
      <c r="L1560" s="6" t="b">
        <v>0</v>
      </c>
      <c r="M1560" s="6" t="b">
        <v>0</v>
      </c>
      <c r="N1560" s="6" t="b">
        <v>0</v>
      </c>
      <c r="O1560" s="6" t="b">
        <v>0</v>
      </c>
      <c r="P1560" s="6" t="b">
        <v>0</v>
      </c>
      <c r="Q1560" s="6" t="s">
        <v>60</v>
      </c>
    </row>
    <row r="1561" spans="1:17" x14ac:dyDescent="0.2">
      <c r="A1561" s="2">
        <v>426</v>
      </c>
      <c r="B1561" s="6" t="s">
        <v>60</v>
      </c>
      <c r="C1561" s="3"/>
      <c r="D1561" s="6" t="s">
        <v>60</v>
      </c>
      <c r="E1561" s="6" t="b">
        <v>0</v>
      </c>
      <c r="F1561" s="6" t="b">
        <v>0</v>
      </c>
      <c r="G1561" s="6" t="b">
        <v>0</v>
      </c>
      <c r="H1561" s="6" t="b">
        <v>0</v>
      </c>
      <c r="I1561" s="6" t="b">
        <v>0</v>
      </c>
      <c r="J1561" s="6" t="b">
        <v>0</v>
      </c>
      <c r="K1561" s="6" t="b">
        <v>0</v>
      </c>
      <c r="L1561" s="6" t="b">
        <v>0</v>
      </c>
      <c r="M1561" s="6" t="b">
        <v>0</v>
      </c>
      <c r="N1561" s="6" t="b">
        <v>0</v>
      </c>
      <c r="O1561" s="6" t="b">
        <v>0</v>
      </c>
      <c r="P1561" s="6" t="b">
        <v>0</v>
      </c>
      <c r="Q1561" s="6" t="s">
        <v>60</v>
      </c>
    </row>
    <row r="1562" spans="1:17" x14ac:dyDescent="0.2">
      <c r="A1562" s="2">
        <v>433</v>
      </c>
      <c r="B1562" s="6" t="s">
        <v>60</v>
      </c>
      <c r="C1562" s="3"/>
      <c r="D1562" s="6" t="s">
        <v>60</v>
      </c>
      <c r="E1562" s="6" t="b">
        <v>0</v>
      </c>
      <c r="F1562" s="6" t="b">
        <v>0</v>
      </c>
      <c r="G1562" s="6" t="b">
        <v>0</v>
      </c>
      <c r="H1562" s="6" t="b">
        <v>0</v>
      </c>
      <c r="I1562" s="6" t="b">
        <v>0</v>
      </c>
      <c r="J1562" s="6" t="b">
        <v>0</v>
      </c>
      <c r="K1562" s="6" t="b">
        <v>0</v>
      </c>
      <c r="L1562" s="6" t="b">
        <v>0</v>
      </c>
      <c r="M1562" s="6" t="b">
        <v>0</v>
      </c>
      <c r="N1562" s="6" t="b">
        <v>0</v>
      </c>
      <c r="O1562" s="6" t="b">
        <v>0</v>
      </c>
      <c r="P1562" s="6" t="b">
        <v>0</v>
      </c>
      <c r="Q1562" s="6" t="s">
        <v>60</v>
      </c>
    </row>
    <row r="1563" spans="1:17" x14ac:dyDescent="0.2">
      <c r="A1563" s="2">
        <v>434</v>
      </c>
      <c r="B1563" s="6" t="s">
        <v>60</v>
      </c>
      <c r="C1563" s="3"/>
      <c r="D1563" s="6" t="s">
        <v>60</v>
      </c>
      <c r="E1563" s="6" t="b">
        <v>0</v>
      </c>
      <c r="F1563" s="6" t="b">
        <v>0</v>
      </c>
      <c r="G1563" s="6" t="b">
        <v>0</v>
      </c>
      <c r="H1563" s="6" t="b">
        <v>0</v>
      </c>
      <c r="I1563" s="6" t="b">
        <v>0</v>
      </c>
      <c r="J1563" s="6" t="b">
        <v>0</v>
      </c>
      <c r="K1563" s="6" t="b">
        <v>0</v>
      </c>
      <c r="L1563" s="6" t="b">
        <v>0</v>
      </c>
      <c r="M1563" s="6" t="b">
        <v>0</v>
      </c>
      <c r="N1563" s="6" t="b">
        <v>0</v>
      </c>
      <c r="O1563" s="6" t="b">
        <v>0</v>
      </c>
      <c r="P1563" s="6" t="b">
        <v>0</v>
      </c>
      <c r="Q1563" s="6" t="s">
        <v>60</v>
      </c>
    </row>
    <row r="1564" spans="1:17" x14ac:dyDescent="0.2">
      <c r="A1564" s="2">
        <v>458</v>
      </c>
      <c r="B1564" s="6" t="s">
        <v>60</v>
      </c>
      <c r="C1564" s="3"/>
      <c r="D1564" s="6" t="s">
        <v>60</v>
      </c>
      <c r="E1564" s="6" t="b">
        <v>0</v>
      </c>
      <c r="F1564" s="6" t="b">
        <v>0</v>
      </c>
      <c r="G1564" s="6" t="b">
        <v>0</v>
      </c>
      <c r="H1564" s="6" t="b">
        <v>0</v>
      </c>
      <c r="I1564" s="6" t="b">
        <v>0</v>
      </c>
      <c r="J1564" s="6" t="b">
        <v>0</v>
      </c>
      <c r="K1564" s="6" t="b">
        <v>0</v>
      </c>
      <c r="L1564" s="6" t="b">
        <v>0</v>
      </c>
      <c r="M1564" s="6" t="b">
        <v>0</v>
      </c>
      <c r="N1564" s="6" t="b">
        <v>0</v>
      </c>
      <c r="O1564" s="6" t="b">
        <v>0</v>
      </c>
      <c r="P1564" s="6" t="b">
        <v>0</v>
      </c>
      <c r="Q1564" s="6" t="s">
        <v>60</v>
      </c>
    </row>
    <row r="1565" spans="1:17" x14ac:dyDescent="0.2">
      <c r="A1565" s="2">
        <v>488</v>
      </c>
      <c r="B1565" s="6" t="s">
        <v>60</v>
      </c>
      <c r="C1565" s="3"/>
      <c r="D1565" s="6" t="s">
        <v>60</v>
      </c>
      <c r="E1565" s="6" t="b">
        <v>0</v>
      </c>
      <c r="F1565" s="6" t="b">
        <v>0</v>
      </c>
      <c r="G1565" s="6" t="b">
        <v>0</v>
      </c>
      <c r="H1565" s="6" t="b">
        <v>0</v>
      </c>
      <c r="I1565" s="6" t="b">
        <v>0</v>
      </c>
      <c r="J1565" s="6" t="b">
        <v>0</v>
      </c>
      <c r="K1565" s="6" t="b">
        <v>0</v>
      </c>
      <c r="L1565" s="6" t="b">
        <v>0</v>
      </c>
      <c r="M1565" s="6" t="b">
        <v>0</v>
      </c>
      <c r="N1565" s="6" t="b">
        <v>0</v>
      </c>
      <c r="O1565" s="6" t="b">
        <v>0</v>
      </c>
      <c r="P1565" s="6" t="b">
        <v>0</v>
      </c>
      <c r="Q1565" s="6" t="s">
        <v>1727</v>
      </c>
    </row>
    <row r="1566" spans="1:17" x14ac:dyDescent="0.2">
      <c r="A1566" s="2">
        <v>491</v>
      </c>
      <c r="B1566" s="6" t="s">
        <v>1735</v>
      </c>
      <c r="C1566" s="3"/>
      <c r="D1566" s="6" t="s">
        <v>60</v>
      </c>
      <c r="E1566" s="6" t="b">
        <v>0</v>
      </c>
      <c r="F1566" s="6" t="b">
        <v>0</v>
      </c>
      <c r="G1566" s="6" t="b">
        <v>0</v>
      </c>
      <c r="H1566" s="6" t="b">
        <v>0</v>
      </c>
      <c r="I1566" s="6" t="b">
        <v>0</v>
      </c>
      <c r="J1566" s="6" t="b">
        <v>0</v>
      </c>
      <c r="K1566" s="6" t="b">
        <v>0</v>
      </c>
      <c r="L1566" s="6" t="b">
        <v>0</v>
      </c>
      <c r="M1566" s="6" t="b">
        <v>0</v>
      </c>
      <c r="N1566" s="6" t="b">
        <v>0</v>
      </c>
      <c r="O1566" s="6" t="b">
        <v>0</v>
      </c>
      <c r="P1566" s="6" t="b">
        <v>0</v>
      </c>
      <c r="Q1566" s="6" t="s">
        <v>60</v>
      </c>
    </row>
    <row r="1567" spans="1:17" x14ac:dyDescent="0.2">
      <c r="A1567" s="2">
        <v>501</v>
      </c>
      <c r="B1567" s="6" t="s">
        <v>1770</v>
      </c>
      <c r="C1567" s="3"/>
      <c r="D1567" s="6" t="s">
        <v>1770</v>
      </c>
      <c r="E1567" s="6" t="b">
        <v>0</v>
      </c>
      <c r="F1567" s="6" t="b">
        <v>0</v>
      </c>
      <c r="G1567" s="6" t="b">
        <v>0</v>
      </c>
      <c r="H1567" s="6" t="b">
        <v>0</v>
      </c>
      <c r="I1567" s="6" t="b">
        <v>0</v>
      </c>
      <c r="J1567" s="6" t="b">
        <v>0</v>
      </c>
      <c r="K1567" s="6" t="b">
        <v>0</v>
      </c>
      <c r="L1567" s="6" t="b">
        <v>0</v>
      </c>
      <c r="M1567" s="6" t="b">
        <v>0</v>
      </c>
      <c r="N1567" s="6" t="b">
        <v>0</v>
      </c>
      <c r="O1567" s="6" t="b">
        <v>0</v>
      </c>
      <c r="P1567" s="6" t="b">
        <v>0</v>
      </c>
      <c r="Q1567" s="6" t="s">
        <v>1771</v>
      </c>
    </row>
    <row r="1568" spans="1:17" x14ac:dyDescent="0.2">
      <c r="A1568" s="2">
        <v>528</v>
      </c>
      <c r="B1568" s="6" t="s">
        <v>60</v>
      </c>
      <c r="C1568" s="3"/>
      <c r="D1568" s="6" t="s">
        <v>60</v>
      </c>
      <c r="E1568" s="6" t="b">
        <v>0</v>
      </c>
      <c r="F1568" s="6" t="b">
        <v>0</v>
      </c>
      <c r="G1568" s="6" t="b">
        <v>0</v>
      </c>
      <c r="H1568" s="6" t="b">
        <v>0</v>
      </c>
      <c r="I1568" s="6" t="b">
        <v>0</v>
      </c>
      <c r="J1568" s="6" t="b">
        <v>0</v>
      </c>
      <c r="K1568" s="6" t="b">
        <v>0</v>
      </c>
      <c r="L1568" s="6" t="b">
        <v>0</v>
      </c>
      <c r="M1568" s="6" t="b">
        <v>0</v>
      </c>
      <c r="N1568" s="6" t="b">
        <v>0</v>
      </c>
      <c r="O1568" s="6" t="b">
        <v>0</v>
      </c>
      <c r="P1568" s="6" t="b">
        <v>0</v>
      </c>
      <c r="Q1568" s="6" t="s">
        <v>60</v>
      </c>
    </row>
    <row r="1569" spans="1:17" x14ac:dyDescent="0.2">
      <c r="A1569" s="2">
        <v>544</v>
      </c>
      <c r="B1569" s="6" t="s">
        <v>1917</v>
      </c>
      <c r="C1569" s="3"/>
      <c r="D1569" s="6" t="s">
        <v>60</v>
      </c>
      <c r="E1569" s="6" t="b">
        <v>0</v>
      </c>
      <c r="F1569" s="6" t="b">
        <v>0</v>
      </c>
      <c r="G1569" s="6" t="b">
        <v>0</v>
      </c>
      <c r="H1569" s="6" t="b">
        <v>0</v>
      </c>
      <c r="I1569" s="6" t="b">
        <v>0</v>
      </c>
      <c r="J1569" s="6" t="b">
        <v>0</v>
      </c>
      <c r="K1569" s="6" t="b">
        <v>0</v>
      </c>
      <c r="L1569" s="6" t="b">
        <v>0</v>
      </c>
      <c r="M1569" s="6" t="b">
        <v>0</v>
      </c>
      <c r="N1569" s="6" t="b">
        <v>0</v>
      </c>
      <c r="O1569" s="6" t="b">
        <v>0</v>
      </c>
      <c r="P1569" s="6" t="b">
        <v>0</v>
      </c>
      <c r="Q1569" s="6" t="s">
        <v>60</v>
      </c>
    </row>
    <row r="1570" spans="1:17" x14ac:dyDescent="0.2">
      <c r="A1570" s="2">
        <v>551</v>
      </c>
      <c r="B1570" s="6" t="s">
        <v>1939</v>
      </c>
      <c r="C1570" s="3"/>
      <c r="D1570" s="6" t="s">
        <v>60</v>
      </c>
      <c r="E1570" s="6" t="b">
        <v>0</v>
      </c>
      <c r="F1570" s="6" t="b">
        <v>0</v>
      </c>
      <c r="G1570" s="6" t="b">
        <v>0</v>
      </c>
      <c r="H1570" s="6" t="b">
        <v>0</v>
      </c>
      <c r="I1570" s="6" t="b">
        <v>0</v>
      </c>
      <c r="J1570" s="6" t="b">
        <v>0</v>
      </c>
      <c r="K1570" s="6" t="b">
        <v>0</v>
      </c>
      <c r="L1570" s="6" t="b">
        <v>0</v>
      </c>
      <c r="M1570" s="6" t="b">
        <v>0</v>
      </c>
      <c r="N1570" s="6" t="b">
        <v>0</v>
      </c>
      <c r="O1570" s="6" t="b">
        <v>0</v>
      </c>
      <c r="P1570" s="6" t="b">
        <v>0</v>
      </c>
      <c r="Q1570" s="6" t="s">
        <v>60</v>
      </c>
    </row>
    <row r="1571" spans="1:17" x14ac:dyDescent="0.2">
      <c r="A1571" s="2">
        <v>574</v>
      </c>
      <c r="B1571" s="6" t="s">
        <v>60</v>
      </c>
      <c r="C1571" s="3"/>
      <c r="D1571" s="6" t="s">
        <v>60</v>
      </c>
      <c r="E1571" s="6" t="b">
        <v>0</v>
      </c>
      <c r="F1571" s="6" t="b">
        <v>0</v>
      </c>
      <c r="G1571" s="6" t="b">
        <v>0</v>
      </c>
      <c r="H1571" s="6" t="b">
        <v>0</v>
      </c>
      <c r="I1571" s="6" t="b">
        <v>0</v>
      </c>
      <c r="J1571" s="6" t="b">
        <v>0</v>
      </c>
      <c r="K1571" s="6" t="b">
        <v>0</v>
      </c>
      <c r="L1571" s="6" t="b">
        <v>0</v>
      </c>
      <c r="M1571" s="6" t="b">
        <v>0</v>
      </c>
      <c r="N1571" s="6" t="b">
        <v>0</v>
      </c>
      <c r="O1571" s="6" t="b">
        <v>0</v>
      </c>
      <c r="P1571" s="6" t="b">
        <v>0</v>
      </c>
      <c r="Q1571" s="6" t="s">
        <v>60</v>
      </c>
    </row>
    <row r="1572" spans="1:17" x14ac:dyDescent="0.2">
      <c r="A1572" s="2">
        <v>575</v>
      </c>
      <c r="B1572" s="6" t="s">
        <v>60</v>
      </c>
      <c r="C1572" s="3"/>
      <c r="D1572" s="6" t="s">
        <v>60</v>
      </c>
      <c r="E1572" s="6" t="b">
        <v>0</v>
      </c>
      <c r="F1572" s="6" t="b">
        <v>0</v>
      </c>
      <c r="G1572" s="6" t="b">
        <v>0</v>
      </c>
      <c r="H1572" s="6" t="b">
        <v>0</v>
      </c>
      <c r="I1572" s="6" t="b">
        <v>0</v>
      </c>
      <c r="J1572" s="6" t="b">
        <v>0</v>
      </c>
      <c r="K1572" s="6" t="b">
        <v>0</v>
      </c>
      <c r="L1572" s="6" t="b">
        <v>0</v>
      </c>
      <c r="M1572" s="6" t="b">
        <v>0</v>
      </c>
      <c r="N1572" s="6" t="b">
        <v>0</v>
      </c>
      <c r="O1572" s="6" t="b">
        <v>0</v>
      </c>
      <c r="P1572" s="6" t="b">
        <v>0</v>
      </c>
      <c r="Q1572" s="6" t="s">
        <v>60</v>
      </c>
    </row>
    <row r="1573" spans="1:17" x14ac:dyDescent="0.2">
      <c r="A1573" s="2">
        <v>593</v>
      </c>
      <c r="B1573" s="6" t="s">
        <v>2073</v>
      </c>
      <c r="C1573" s="3"/>
      <c r="D1573" s="6" t="s">
        <v>60</v>
      </c>
      <c r="E1573" s="6" t="b">
        <v>0</v>
      </c>
      <c r="F1573" s="6" t="b">
        <v>0</v>
      </c>
      <c r="G1573" s="6" t="b">
        <v>0</v>
      </c>
      <c r="H1573" s="6" t="b">
        <v>0</v>
      </c>
      <c r="I1573" s="6" t="b">
        <v>0</v>
      </c>
      <c r="J1573" s="6" t="b">
        <v>0</v>
      </c>
      <c r="K1573" s="6" t="b">
        <v>0</v>
      </c>
      <c r="L1573" s="6" t="b">
        <v>0</v>
      </c>
      <c r="M1573" s="6" t="b">
        <v>0</v>
      </c>
      <c r="N1573" s="6" t="b">
        <v>0</v>
      </c>
      <c r="O1573" s="6" t="b">
        <v>0</v>
      </c>
      <c r="P1573" s="6" t="b">
        <v>0</v>
      </c>
      <c r="Q1573" s="6" t="s">
        <v>60</v>
      </c>
    </row>
    <row r="1574" spans="1:17" x14ac:dyDescent="0.2">
      <c r="A1574" s="2">
        <v>594</v>
      </c>
      <c r="B1574" s="6" t="s">
        <v>2074</v>
      </c>
      <c r="C1574" s="3"/>
      <c r="D1574" s="6" t="s">
        <v>60</v>
      </c>
      <c r="E1574" s="6" t="b">
        <v>0</v>
      </c>
      <c r="F1574" s="6" t="b">
        <v>0</v>
      </c>
      <c r="G1574" s="6" t="b">
        <v>0</v>
      </c>
      <c r="H1574" s="6" t="b">
        <v>0</v>
      </c>
      <c r="I1574" s="6" t="b">
        <v>0</v>
      </c>
      <c r="J1574" s="6" t="b">
        <v>0</v>
      </c>
      <c r="K1574" s="6" t="b">
        <v>0</v>
      </c>
      <c r="L1574" s="6" t="b">
        <v>0</v>
      </c>
      <c r="M1574" s="6" t="b">
        <v>0</v>
      </c>
      <c r="N1574" s="6" t="b">
        <v>0</v>
      </c>
      <c r="O1574" s="6" t="b">
        <v>0</v>
      </c>
      <c r="P1574" s="6" t="b">
        <v>0</v>
      </c>
      <c r="Q1574" s="6" t="s">
        <v>60</v>
      </c>
    </row>
    <row r="1575" spans="1:17" x14ac:dyDescent="0.2">
      <c r="A1575" s="2">
        <v>603</v>
      </c>
      <c r="B1575" s="6" t="s">
        <v>60</v>
      </c>
      <c r="C1575" s="3"/>
      <c r="D1575" s="6" t="s">
        <v>60</v>
      </c>
      <c r="E1575" s="6" t="b">
        <v>0</v>
      </c>
      <c r="F1575" s="6" t="b">
        <v>0</v>
      </c>
      <c r="G1575" s="6" t="b">
        <v>0</v>
      </c>
      <c r="H1575" s="6" t="b">
        <v>0</v>
      </c>
      <c r="I1575" s="6" t="b">
        <v>0</v>
      </c>
      <c r="J1575" s="6" t="b">
        <v>0</v>
      </c>
      <c r="K1575" s="6" t="b">
        <v>0</v>
      </c>
      <c r="L1575" s="6" t="b">
        <v>0</v>
      </c>
      <c r="M1575" s="6" t="b">
        <v>0</v>
      </c>
      <c r="N1575" s="6" t="b">
        <v>0</v>
      </c>
      <c r="O1575" s="6" t="b">
        <v>0</v>
      </c>
      <c r="P1575" s="6" t="b">
        <v>0</v>
      </c>
      <c r="Q1575" s="6" t="s">
        <v>60</v>
      </c>
    </row>
    <row r="1576" spans="1:17" x14ac:dyDescent="0.2">
      <c r="A1576" s="2">
        <v>610</v>
      </c>
      <c r="B1576" s="6" t="s">
        <v>60</v>
      </c>
      <c r="C1576" s="3"/>
      <c r="D1576" s="6" t="s">
        <v>60</v>
      </c>
      <c r="E1576" s="6" t="b">
        <v>0</v>
      </c>
      <c r="F1576" s="6" t="b">
        <v>0</v>
      </c>
      <c r="G1576" s="6" t="b">
        <v>0</v>
      </c>
      <c r="H1576" s="6" t="b">
        <v>0</v>
      </c>
      <c r="I1576" s="6" t="b">
        <v>0</v>
      </c>
      <c r="J1576" s="6" t="b">
        <v>0</v>
      </c>
      <c r="K1576" s="6" t="b">
        <v>0</v>
      </c>
      <c r="L1576" s="6" t="b">
        <v>0</v>
      </c>
      <c r="M1576" s="6" t="b">
        <v>0</v>
      </c>
      <c r="N1576" s="6" t="b">
        <v>0</v>
      </c>
      <c r="O1576" s="6" t="b">
        <v>0</v>
      </c>
      <c r="P1576" s="6" t="b">
        <v>0</v>
      </c>
      <c r="Q1576" s="6" t="s">
        <v>60</v>
      </c>
    </row>
    <row r="1577" spans="1:17" x14ac:dyDescent="0.2">
      <c r="A1577" s="2">
        <v>615</v>
      </c>
      <c r="B1577" s="6" t="s">
        <v>60</v>
      </c>
      <c r="C1577" s="3"/>
      <c r="D1577" s="6" t="s">
        <v>60</v>
      </c>
      <c r="E1577" s="6" t="b">
        <v>0</v>
      </c>
      <c r="F1577" s="6" t="b">
        <v>0</v>
      </c>
      <c r="G1577" s="6" t="b">
        <v>0</v>
      </c>
      <c r="H1577" s="6" t="b">
        <v>0</v>
      </c>
      <c r="I1577" s="6" t="b">
        <v>0</v>
      </c>
      <c r="J1577" s="6" t="b">
        <v>0</v>
      </c>
      <c r="K1577" s="6" t="b">
        <v>0</v>
      </c>
      <c r="L1577" s="6" t="b">
        <v>0</v>
      </c>
      <c r="M1577" s="6" t="b">
        <v>0</v>
      </c>
      <c r="N1577" s="6" t="b">
        <v>0</v>
      </c>
      <c r="O1577" s="6" t="b">
        <v>0</v>
      </c>
      <c r="P1577" s="6" t="b">
        <v>0</v>
      </c>
      <c r="Q1577" s="6" t="s">
        <v>60</v>
      </c>
    </row>
    <row r="1578" spans="1:17" x14ac:dyDescent="0.2">
      <c r="A1578" s="2">
        <v>622</v>
      </c>
      <c r="B1578" s="6" t="s">
        <v>60</v>
      </c>
      <c r="C1578" s="3"/>
      <c r="D1578" s="6" t="s">
        <v>60</v>
      </c>
      <c r="E1578" s="6" t="b">
        <v>0</v>
      </c>
      <c r="F1578" s="6" t="b">
        <v>0</v>
      </c>
      <c r="G1578" s="6" t="b">
        <v>0</v>
      </c>
      <c r="H1578" s="6" t="b">
        <v>0</v>
      </c>
      <c r="I1578" s="6" t="b">
        <v>0</v>
      </c>
      <c r="J1578" s="6" t="b">
        <v>0</v>
      </c>
      <c r="K1578" s="6" t="b">
        <v>0</v>
      </c>
      <c r="L1578" s="6" t="b">
        <v>0</v>
      </c>
      <c r="M1578" s="6" t="b">
        <v>0</v>
      </c>
      <c r="N1578" s="6" t="b">
        <v>0</v>
      </c>
      <c r="O1578" s="6" t="b">
        <v>0</v>
      </c>
      <c r="P1578" s="6" t="b">
        <v>0</v>
      </c>
      <c r="Q1578" s="6" t="s">
        <v>2156</v>
      </c>
    </row>
    <row r="1579" spans="1:17" x14ac:dyDescent="0.2">
      <c r="A1579" s="2">
        <v>628</v>
      </c>
      <c r="B1579" s="6" t="s">
        <v>60</v>
      </c>
      <c r="C1579" s="3"/>
      <c r="D1579" s="6" t="s">
        <v>60</v>
      </c>
      <c r="E1579" s="6" t="b">
        <v>0</v>
      </c>
      <c r="F1579" s="6" t="b">
        <v>0</v>
      </c>
      <c r="G1579" s="6" t="b">
        <v>0</v>
      </c>
      <c r="H1579" s="6" t="b">
        <v>0</v>
      </c>
      <c r="I1579" s="6" t="b">
        <v>0</v>
      </c>
      <c r="J1579" s="6" t="b">
        <v>0</v>
      </c>
      <c r="K1579" s="6" t="b">
        <v>0</v>
      </c>
      <c r="L1579" s="6" t="b">
        <v>0</v>
      </c>
      <c r="M1579" s="6" t="b">
        <v>0</v>
      </c>
      <c r="N1579" s="6" t="b">
        <v>0</v>
      </c>
      <c r="O1579" s="6" t="b">
        <v>0</v>
      </c>
      <c r="P1579" s="6" t="b">
        <v>0</v>
      </c>
      <c r="Q1579" s="6" t="s">
        <v>60</v>
      </c>
    </row>
    <row r="1580" spans="1:17" x14ac:dyDescent="0.2">
      <c r="A1580" s="2">
        <v>641</v>
      </c>
      <c r="B1580" s="6" t="s">
        <v>60</v>
      </c>
      <c r="C1580" s="3"/>
      <c r="D1580" s="6" t="s">
        <v>60</v>
      </c>
      <c r="E1580" s="6" t="b">
        <v>0</v>
      </c>
      <c r="F1580" s="6" t="b">
        <v>0</v>
      </c>
      <c r="G1580" s="6" t="b">
        <v>0</v>
      </c>
      <c r="H1580" s="6" t="b">
        <v>0</v>
      </c>
      <c r="I1580" s="6" t="b">
        <v>0</v>
      </c>
      <c r="J1580" s="6" t="b">
        <v>0</v>
      </c>
      <c r="K1580" s="6" t="b">
        <v>0</v>
      </c>
      <c r="L1580" s="6" t="b">
        <v>0</v>
      </c>
      <c r="M1580" s="6" t="b">
        <v>0</v>
      </c>
      <c r="N1580" s="6" t="b">
        <v>0</v>
      </c>
      <c r="O1580" s="6" t="b">
        <v>0</v>
      </c>
      <c r="P1580" s="6" t="b">
        <v>0</v>
      </c>
      <c r="Q1580" s="6" t="s">
        <v>60</v>
      </c>
    </row>
    <row r="1581" spans="1:17" x14ac:dyDescent="0.2">
      <c r="A1581" s="2">
        <v>649</v>
      </c>
      <c r="B1581" s="6" t="s">
        <v>2239</v>
      </c>
      <c r="C1581" s="3"/>
      <c r="D1581" s="6" t="s">
        <v>60</v>
      </c>
      <c r="E1581" s="6" t="b">
        <v>0</v>
      </c>
      <c r="F1581" s="6" t="b">
        <v>0</v>
      </c>
      <c r="G1581" s="6" t="b">
        <v>0</v>
      </c>
      <c r="H1581" s="6" t="b">
        <v>0</v>
      </c>
      <c r="I1581" s="6" t="b">
        <v>0</v>
      </c>
      <c r="J1581" s="6" t="b">
        <v>0</v>
      </c>
      <c r="K1581" s="6" t="b">
        <v>0</v>
      </c>
      <c r="L1581" s="6" t="b">
        <v>0</v>
      </c>
      <c r="M1581" s="6" t="b">
        <v>0</v>
      </c>
      <c r="N1581" s="6" t="b">
        <v>0</v>
      </c>
      <c r="O1581" s="6" t="b">
        <v>0</v>
      </c>
      <c r="P1581" s="6" t="b">
        <v>0</v>
      </c>
      <c r="Q1581" s="6" t="s">
        <v>60</v>
      </c>
    </row>
    <row r="1582" spans="1:17" x14ac:dyDescent="0.2">
      <c r="A1582" s="2">
        <v>654</v>
      </c>
      <c r="B1582" s="6" t="s">
        <v>2253</v>
      </c>
      <c r="C1582" s="3"/>
      <c r="D1582" s="6" t="s">
        <v>60</v>
      </c>
      <c r="E1582" s="6" t="b">
        <v>0</v>
      </c>
      <c r="F1582" s="6" t="b">
        <v>0</v>
      </c>
      <c r="G1582" s="6" t="b">
        <v>0</v>
      </c>
      <c r="H1582" s="6" t="b">
        <v>0</v>
      </c>
      <c r="I1582" s="6" t="b">
        <v>0</v>
      </c>
      <c r="J1582" s="6" t="b">
        <v>0</v>
      </c>
      <c r="K1582" s="6" t="b">
        <v>0</v>
      </c>
      <c r="L1582" s="6" t="b">
        <v>0</v>
      </c>
      <c r="M1582" s="6" t="b">
        <v>0</v>
      </c>
      <c r="N1582" s="6" t="b">
        <v>0</v>
      </c>
      <c r="O1582" s="6" t="b">
        <v>0</v>
      </c>
      <c r="P1582" s="6" t="b">
        <v>0</v>
      </c>
      <c r="Q1582" s="6" t="s">
        <v>60</v>
      </c>
    </row>
    <row r="1583" spans="1:17" x14ac:dyDescent="0.2">
      <c r="A1583" s="2">
        <v>672</v>
      </c>
      <c r="B1583" s="6" t="s">
        <v>2309</v>
      </c>
      <c r="C1583" s="3"/>
      <c r="D1583" s="6" t="s">
        <v>60</v>
      </c>
      <c r="E1583" s="6" t="b">
        <v>0</v>
      </c>
      <c r="F1583" s="6" t="b">
        <v>0</v>
      </c>
      <c r="G1583" s="6" t="b">
        <v>0</v>
      </c>
      <c r="H1583" s="6" t="b">
        <v>0</v>
      </c>
      <c r="I1583" s="6" t="b">
        <v>0</v>
      </c>
      <c r="J1583" s="6" t="b">
        <v>0</v>
      </c>
      <c r="K1583" s="6" t="b">
        <v>0</v>
      </c>
      <c r="L1583" s="6" t="b">
        <v>0</v>
      </c>
      <c r="M1583" s="6" t="b">
        <v>0</v>
      </c>
      <c r="N1583" s="6" t="b">
        <v>0</v>
      </c>
      <c r="O1583" s="6" t="b">
        <v>0</v>
      </c>
      <c r="P1583" s="6" t="b">
        <v>0</v>
      </c>
      <c r="Q1583" s="6" t="s">
        <v>60</v>
      </c>
    </row>
    <row r="1584" spans="1:17" x14ac:dyDescent="0.2">
      <c r="A1584" s="2">
        <v>674</v>
      </c>
      <c r="B1584" s="6" t="s">
        <v>2313</v>
      </c>
      <c r="C1584" s="3"/>
      <c r="D1584" s="6" t="s">
        <v>60</v>
      </c>
      <c r="E1584" s="6" t="b">
        <v>0</v>
      </c>
      <c r="F1584" s="6" t="b">
        <v>0</v>
      </c>
      <c r="G1584" s="6" t="b">
        <v>0</v>
      </c>
      <c r="H1584" s="6" t="b">
        <v>0</v>
      </c>
      <c r="I1584" s="6" t="b">
        <v>0</v>
      </c>
      <c r="J1584" s="6" t="b">
        <v>0</v>
      </c>
      <c r="K1584" s="6" t="b">
        <v>0</v>
      </c>
      <c r="L1584" s="6" t="b">
        <v>0</v>
      </c>
      <c r="M1584" s="6" t="b">
        <v>0</v>
      </c>
      <c r="N1584" s="6" t="b">
        <v>0</v>
      </c>
      <c r="O1584" s="6" t="b">
        <v>0</v>
      </c>
      <c r="P1584" s="6" t="b">
        <v>0</v>
      </c>
      <c r="Q1584" s="6" t="s">
        <v>60</v>
      </c>
    </row>
    <row r="1585" spans="1:17" x14ac:dyDescent="0.2">
      <c r="A1585" s="2">
        <v>683</v>
      </c>
      <c r="B1585" s="6" t="s">
        <v>60</v>
      </c>
      <c r="C1585" s="3"/>
      <c r="D1585" s="6" t="s">
        <v>60</v>
      </c>
      <c r="E1585" s="6" t="b">
        <v>0</v>
      </c>
      <c r="F1585" s="6" t="b">
        <v>0</v>
      </c>
      <c r="G1585" s="6" t="b">
        <v>0</v>
      </c>
      <c r="H1585" s="6" t="b">
        <v>0</v>
      </c>
      <c r="I1585" s="6" t="b">
        <v>0</v>
      </c>
      <c r="J1585" s="6" t="b">
        <v>0</v>
      </c>
      <c r="K1585" s="6" t="b">
        <v>0</v>
      </c>
      <c r="L1585" s="6" t="b">
        <v>0</v>
      </c>
      <c r="M1585" s="6" t="b">
        <v>0</v>
      </c>
      <c r="N1585" s="6" t="b">
        <v>0</v>
      </c>
      <c r="O1585" s="6" t="b">
        <v>0</v>
      </c>
      <c r="P1585" s="6" t="b">
        <v>0</v>
      </c>
      <c r="Q1585" s="6" t="s">
        <v>60</v>
      </c>
    </row>
    <row r="1586" spans="1:17" x14ac:dyDescent="0.2">
      <c r="A1586" s="2">
        <v>690</v>
      </c>
      <c r="B1586" s="6" t="s">
        <v>60</v>
      </c>
      <c r="C1586" s="3"/>
      <c r="D1586" s="6" t="s">
        <v>60</v>
      </c>
      <c r="E1586" s="6" t="b">
        <v>1</v>
      </c>
      <c r="F1586" s="6" t="b">
        <v>0</v>
      </c>
      <c r="G1586" s="6" t="b">
        <v>0</v>
      </c>
      <c r="H1586" s="6" t="b">
        <v>0</v>
      </c>
      <c r="I1586" s="6" t="b">
        <v>1</v>
      </c>
      <c r="J1586" s="6" t="b">
        <v>1</v>
      </c>
      <c r="K1586" s="6" t="b">
        <v>0</v>
      </c>
      <c r="L1586" s="6" t="b">
        <v>0</v>
      </c>
      <c r="M1586" s="6" t="b">
        <v>0</v>
      </c>
      <c r="N1586" s="6" t="b">
        <v>1</v>
      </c>
      <c r="O1586" s="6" t="b">
        <v>1</v>
      </c>
      <c r="P1586" s="6" t="b">
        <v>0</v>
      </c>
      <c r="Q1586" s="6" t="s">
        <v>2363</v>
      </c>
    </row>
    <row r="1587" spans="1:17" x14ac:dyDescent="0.2">
      <c r="A1587" s="2">
        <v>692</v>
      </c>
      <c r="B1587" s="6" t="s">
        <v>60</v>
      </c>
      <c r="C1587" s="3"/>
      <c r="D1587" s="6" t="s">
        <v>60</v>
      </c>
      <c r="E1587" s="6" t="b">
        <v>0</v>
      </c>
      <c r="F1587" s="6" t="b">
        <v>0</v>
      </c>
      <c r="G1587" s="6" t="b">
        <v>0</v>
      </c>
      <c r="H1587" s="6" t="b">
        <v>0</v>
      </c>
      <c r="I1587" s="6" t="b">
        <v>0</v>
      </c>
      <c r="J1587" s="6" t="b">
        <v>0</v>
      </c>
      <c r="K1587" s="6" t="b">
        <v>0</v>
      </c>
      <c r="L1587" s="6" t="b">
        <v>0</v>
      </c>
      <c r="M1587" s="6" t="b">
        <v>0</v>
      </c>
      <c r="N1587" s="6" t="b">
        <v>0</v>
      </c>
      <c r="O1587" s="6" t="b">
        <v>0</v>
      </c>
      <c r="P1587" s="6" t="b">
        <v>0</v>
      </c>
      <c r="Q1587" s="6" t="s">
        <v>2369</v>
      </c>
    </row>
    <row r="1588" spans="1:17" x14ac:dyDescent="0.2">
      <c r="A1588" s="2">
        <v>710</v>
      </c>
      <c r="B1588" s="6" t="s">
        <v>60</v>
      </c>
      <c r="C1588" s="3"/>
      <c r="D1588" s="6" t="s">
        <v>60</v>
      </c>
      <c r="E1588" s="6" t="b">
        <v>0</v>
      </c>
      <c r="F1588" s="6" t="b">
        <v>0</v>
      </c>
      <c r="G1588" s="6" t="b">
        <v>0</v>
      </c>
      <c r="H1588" s="6" t="b">
        <v>0</v>
      </c>
      <c r="I1588" s="6" t="b">
        <v>0</v>
      </c>
      <c r="J1588" s="6" t="b">
        <v>0</v>
      </c>
      <c r="K1588" s="6" t="b">
        <v>0</v>
      </c>
      <c r="L1588" s="6" t="b">
        <v>0</v>
      </c>
      <c r="M1588" s="6" t="b">
        <v>0</v>
      </c>
      <c r="N1588" s="6" t="b">
        <v>0</v>
      </c>
      <c r="O1588" s="6" t="b">
        <v>0</v>
      </c>
      <c r="P1588" s="6" t="b">
        <v>0</v>
      </c>
      <c r="Q1588" s="6" t="s">
        <v>60</v>
      </c>
    </row>
    <row r="1589" spans="1:17" x14ac:dyDescent="0.2">
      <c r="A1589" s="2">
        <v>711</v>
      </c>
      <c r="B1589" s="6" t="s">
        <v>60</v>
      </c>
      <c r="C1589" s="3"/>
      <c r="D1589" s="6" t="s">
        <v>60</v>
      </c>
      <c r="E1589" s="6" t="b">
        <v>0</v>
      </c>
      <c r="F1589" s="6" t="b">
        <v>0</v>
      </c>
      <c r="G1589" s="6" t="b">
        <v>0</v>
      </c>
      <c r="H1589" s="6" t="b">
        <v>0</v>
      </c>
      <c r="I1589" s="6" t="b">
        <v>0</v>
      </c>
      <c r="J1589" s="6" t="b">
        <v>0</v>
      </c>
      <c r="K1589" s="6" t="b">
        <v>0</v>
      </c>
      <c r="L1589" s="6" t="b">
        <v>0</v>
      </c>
      <c r="M1589" s="6" t="b">
        <v>0</v>
      </c>
      <c r="N1589" s="6" t="b">
        <v>0</v>
      </c>
      <c r="O1589" s="6" t="b">
        <v>0</v>
      </c>
      <c r="P1589" s="6" t="b">
        <v>0</v>
      </c>
      <c r="Q1589" s="6" t="s">
        <v>60</v>
      </c>
    </row>
    <row r="1590" spans="1:17" x14ac:dyDescent="0.2">
      <c r="A1590" s="2">
        <v>724</v>
      </c>
      <c r="B1590" s="6" t="s">
        <v>60</v>
      </c>
      <c r="C1590" s="3"/>
      <c r="D1590" s="6" t="s">
        <v>60</v>
      </c>
      <c r="E1590" s="6" t="b">
        <v>0</v>
      </c>
      <c r="F1590" s="6" t="b">
        <v>0</v>
      </c>
      <c r="G1590" s="6" t="b">
        <v>0</v>
      </c>
      <c r="H1590" s="6" t="b">
        <v>0</v>
      </c>
      <c r="I1590" s="6" t="b">
        <v>0</v>
      </c>
      <c r="J1590" s="6" t="b">
        <v>0</v>
      </c>
      <c r="K1590" s="6" t="b">
        <v>0</v>
      </c>
      <c r="L1590" s="6" t="b">
        <v>0</v>
      </c>
      <c r="M1590" s="6" t="b">
        <v>0</v>
      </c>
      <c r="N1590" s="6" t="b">
        <v>0</v>
      </c>
      <c r="O1590" s="6" t="b">
        <v>0</v>
      </c>
      <c r="P1590" s="6" t="b">
        <v>0</v>
      </c>
      <c r="Q1590" s="6" t="s">
        <v>60</v>
      </c>
    </row>
    <row r="1591" spans="1:17" x14ac:dyDescent="0.2">
      <c r="A1591" s="2">
        <v>734</v>
      </c>
      <c r="B1591" s="6" t="s">
        <v>60</v>
      </c>
      <c r="C1591" s="3"/>
      <c r="D1591" s="6" t="s">
        <v>60</v>
      </c>
      <c r="E1591" s="6" t="b">
        <v>0</v>
      </c>
      <c r="F1591" s="6" t="b">
        <v>0</v>
      </c>
      <c r="G1591" s="6" t="b">
        <v>0</v>
      </c>
      <c r="H1591" s="6" t="b">
        <v>0</v>
      </c>
      <c r="I1591" s="6" t="b">
        <v>0</v>
      </c>
      <c r="J1591" s="6" t="b">
        <v>0</v>
      </c>
      <c r="K1591" s="6" t="b">
        <v>0</v>
      </c>
      <c r="L1591" s="6" t="b">
        <v>0</v>
      </c>
      <c r="M1591" s="6" t="b">
        <v>0</v>
      </c>
      <c r="N1591" s="6" t="b">
        <v>0</v>
      </c>
      <c r="O1591" s="6" t="b">
        <v>0</v>
      </c>
      <c r="P1591" s="6" t="b">
        <v>0</v>
      </c>
      <c r="Q1591" s="6" t="s">
        <v>60</v>
      </c>
    </row>
    <row r="1592" spans="1:17" x14ac:dyDescent="0.2">
      <c r="A1592" s="2">
        <v>739</v>
      </c>
      <c r="B1592" s="6" t="s">
        <v>2522</v>
      </c>
      <c r="C1592" s="3"/>
      <c r="D1592" s="6" t="s">
        <v>2523</v>
      </c>
      <c r="E1592" s="6" t="b">
        <v>0</v>
      </c>
      <c r="F1592" s="6" t="b">
        <v>0</v>
      </c>
      <c r="G1592" s="6" t="b">
        <v>0</v>
      </c>
      <c r="H1592" s="6" t="b">
        <v>0</v>
      </c>
      <c r="I1592" s="6" t="b">
        <v>0</v>
      </c>
      <c r="J1592" s="6" t="b">
        <v>0</v>
      </c>
      <c r="K1592" s="6" t="b">
        <v>0</v>
      </c>
      <c r="L1592" s="6" t="b">
        <v>0</v>
      </c>
      <c r="M1592" s="6" t="b">
        <v>0</v>
      </c>
      <c r="N1592" s="6" t="b">
        <v>0</v>
      </c>
      <c r="O1592" s="6" t="b">
        <v>0</v>
      </c>
      <c r="P1592" s="6" t="b">
        <v>0</v>
      </c>
      <c r="Q1592" s="6" t="s">
        <v>2523</v>
      </c>
    </row>
    <row r="1593" spans="1:17" x14ac:dyDescent="0.2">
      <c r="A1593" s="2">
        <v>740</v>
      </c>
      <c r="B1593" s="6" t="s">
        <v>60</v>
      </c>
      <c r="C1593" s="3"/>
      <c r="D1593" s="6" t="s">
        <v>60</v>
      </c>
      <c r="E1593" s="6" t="b">
        <v>0</v>
      </c>
      <c r="F1593" s="6" t="b">
        <v>0</v>
      </c>
      <c r="G1593" s="6" t="b">
        <v>0</v>
      </c>
      <c r="H1593" s="6" t="b">
        <v>0</v>
      </c>
      <c r="I1593" s="6" t="b">
        <v>0</v>
      </c>
      <c r="J1593" s="6" t="b">
        <v>0</v>
      </c>
      <c r="K1593" s="6" t="b">
        <v>0</v>
      </c>
      <c r="L1593" s="6" t="b">
        <v>0</v>
      </c>
      <c r="M1593" s="6" t="b">
        <v>0</v>
      </c>
      <c r="N1593" s="6" t="b">
        <v>0</v>
      </c>
      <c r="O1593" s="6" t="b">
        <v>0</v>
      </c>
      <c r="P1593" s="6" t="b">
        <v>0</v>
      </c>
      <c r="Q1593" s="6" t="s">
        <v>60</v>
      </c>
    </row>
    <row r="1594" spans="1:17" x14ac:dyDescent="0.2">
      <c r="A1594" s="2">
        <v>744</v>
      </c>
      <c r="B1594" s="6" t="s">
        <v>60</v>
      </c>
      <c r="C1594" s="3"/>
      <c r="D1594" s="6" t="s">
        <v>60</v>
      </c>
      <c r="E1594" s="6" t="b">
        <v>0</v>
      </c>
      <c r="F1594" s="6" t="b">
        <v>0</v>
      </c>
      <c r="G1594" s="6" t="b">
        <v>0</v>
      </c>
      <c r="H1594" s="6" t="b">
        <v>0</v>
      </c>
      <c r="I1594" s="6" t="b">
        <v>0</v>
      </c>
      <c r="J1594" s="6" t="b">
        <v>0</v>
      </c>
      <c r="K1594" s="6" t="b">
        <v>0</v>
      </c>
      <c r="L1594" s="6" t="b">
        <v>0</v>
      </c>
      <c r="M1594" s="6" t="b">
        <v>0</v>
      </c>
      <c r="N1594" s="6" t="b">
        <v>0</v>
      </c>
      <c r="O1594" s="6" t="b">
        <v>0</v>
      </c>
      <c r="P1594" s="6" t="b">
        <v>0</v>
      </c>
      <c r="Q1594" s="6" t="s">
        <v>60</v>
      </c>
    </row>
    <row r="1595" spans="1:17" x14ac:dyDescent="0.2">
      <c r="A1595" s="2">
        <v>753</v>
      </c>
      <c r="B1595" s="6" t="s">
        <v>60</v>
      </c>
      <c r="C1595" s="3"/>
      <c r="D1595" s="6" t="s">
        <v>60</v>
      </c>
      <c r="E1595" s="6" t="b">
        <v>0</v>
      </c>
      <c r="F1595" s="6" t="b">
        <v>0</v>
      </c>
      <c r="G1595" s="6" t="b">
        <v>0</v>
      </c>
      <c r="H1595" s="6" t="b">
        <v>0</v>
      </c>
      <c r="I1595" s="6" t="b">
        <v>0</v>
      </c>
      <c r="J1595" s="6" t="b">
        <v>0</v>
      </c>
      <c r="K1595" s="6" t="b">
        <v>0</v>
      </c>
      <c r="L1595" s="6" t="b">
        <v>0</v>
      </c>
      <c r="M1595" s="6" t="b">
        <v>0</v>
      </c>
      <c r="N1595" s="6" t="b">
        <v>0</v>
      </c>
      <c r="O1595" s="6" t="b">
        <v>0</v>
      </c>
      <c r="P1595" s="6" t="b">
        <v>0</v>
      </c>
      <c r="Q1595" s="6" t="s">
        <v>60</v>
      </c>
    </row>
    <row r="1596" spans="1:17" x14ac:dyDescent="0.2">
      <c r="A1596" s="2">
        <v>767</v>
      </c>
      <c r="B1596" s="6" t="s">
        <v>2600</v>
      </c>
      <c r="C1596" s="3"/>
      <c r="D1596" s="6" t="s">
        <v>60</v>
      </c>
      <c r="E1596" s="6" t="b">
        <v>0</v>
      </c>
      <c r="F1596" s="6" t="b">
        <v>0</v>
      </c>
      <c r="G1596" s="6" t="b">
        <v>0</v>
      </c>
      <c r="H1596" s="6" t="b">
        <v>0</v>
      </c>
      <c r="I1596" s="6" t="b">
        <v>0</v>
      </c>
      <c r="J1596" s="6" t="b">
        <v>0</v>
      </c>
      <c r="K1596" s="6" t="b">
        <v>0</v>
      </c>
      <c r="L1596" s="6" t="b">
        <v>0</v>
      </c>
      <c r="M1596" s="6" t="b">
        <v>0</v>
      </c>
      <c r="N1596" s="6" t="b">
        <v>0</v>
      </c>
      <c r="O1596" s="6" t="b">
        <v>0</v>
      </c>
      <c r="P1596" s="6" t="b">
        <v>0</v>
      </c>
      <c r="Q1596" s="6" t="s">
        <v>60</v>
      </c>
    </row>
    <row r="1597" spans="1:17" x14ac:dyDescent="0.2">
      <c r="A1597" s="2">
        <v>770</v>
      </c>
      <c r="B1597" s="6" t="s">
        <v>60</v>
      </c>
      <c r="C1597" s="3"/>
      <c r="D1597" s="6" t="s">
        <v>60</v>
      </c>
      <c r="E1597" s="6" t="b">
        <v>0</v>
      </c>
      <c r="F1597" s="6" t="b">
        <v>0</v>
      </c>
      <c r="G1597" s="6" t="b">
        <v>0</v>
      </c>
      <c r="H1597" s="6" t="b">
        <v>0</v>
      </c>
      <c r="I1597" s="6" t="b">
        <v>0</v>
      </c>
      <c r="J1597" s="6" t="b">
        <v>0</v>
      </c>
      <c r="K1597" s="6" t="b">
        <v>0</v>
      </c>
      <c r="L1597" s="6" t="b">
        <v>0</v>
      </c>
      <c r="M1597" s="6" t="b">
        <v>0</v>
      </c>
      <c r="N1597" s="6" t="b">
        <v>0</v>
      </c>
      <c r="O1597" s="6" t="b">
        <v>0</v>
      </c>
      <c r="P1597" s="6" t="b">
        <v>0</v>
      </c>
      <c r="Q1597" s="6" t="s">
        <v>60</v>
      </c>
    </row>
    <row r="1598" spans="1:17" x14ac:dyDescent="0.2">
      <c r="A1598" s="2">
        <v>773</v>
      </c>
      <c r="B1598" s="6" t="s">
        <v>60</v>
      </c>
      <c r="C1598" s="3"/>
      <c r="D1598" s="6" t="s">
        <v>60</v>
      </c>
      <c r="E1598" s="6" t="b">
        <v>0</v>
      </c>
      <c r="F1598" s="6" t="b">
        <v>0</v>
      </c>
      <c r="G1598" s="6" t="b">
        <v>0</v>
      </c>
      <c r="H1598" s="6" t="b">
        <v>0</v>
      </c>
      <c r="I1598" s="6" t="b">
        <v>0</v>
      </c>
      <c r="J1598" s="6" t="b">
        <v>0</v>
      </c>
      <c r="K1598" s="6" t="b">
        <v>0</v>
      </c>
      <c r="L1598" s="6" t="b">
        <v>0</v>
      </c>
      <c r="M1598" s="6" t="b">
        <v>0</v>
      </c>
      <c r="N1598" s="6" t="b">
        <v>0</v>
      </c>
      <c r="O1598" s="6" t="b">
        <v>0</v>
      </c>
      <c r="P1598" s="6" t="b">
        <v>0</v>
      </c>
      <c r="Q1598" s="6" t="s">
        <v>60</v>
      </c>
    </row>
    <row r="1599" spans="1:17" x14ac:dyDescent="0.2">
      <c r="A1599" s="2">
        <v>782</v>
      </c>
      <c r="B1599" s="6" t="s">
        <v>2637</v>
      </c>
      <c r="C1599" s="3"/>
      <c r="D1599" s="6" t="s">
        <v>60</v>
      </c>
      <c r="E1599" s="6" t="b">
        <v>0</v>
      </c>
      <c r="F1599" s="6" t="b">
        <v>0</v>
      </c>
      <c r="G1599" s="6" t="b">
        <v>0</v>
      </c>
      <c r="H1599" s="6" t="b">
        <v>0</v>
      </c>
      <c r="I1599" s="6" t="b">
        <v>0</v>
      </c>
      <c r="J1599" s="6" t="b">
        <v>0</v>
      </c>
      <c r="K1599" s="6" t="b">
        <v>0</v>
      </c>
      <c r="L1599" s="6" t="b">
        <v>0</v>
      </c>
      <c r="M1599" s="6" t="b">
        <v>0</v>
      </c>
      <c r="N1599" s="6" t="b">
        <v>0</v>
      </c>
      <c r="O1599" s="6" t="b">
        <v>0</v>
      </c>
      <c r="P1599" s="6" t="b">
        <v>0</v>
      </c>
      <c r="Q1599" s="6" t="s">
        <v>2637</v>
      </c>
    </row>
    <row r="1600" spans="1:17" x14ac:dyDescent="0.2">
      <c r="A1600" s="2">
        <v>790</v>
      </c>
      <c r="B1600" s="6" t="s">
        <v>2662</v>
      </c>
      <c r="C1600" s="3"/>
      <c r="D1600" s="6" t="s">
        <v>60</v>
      </c>
      <c r="E1600" s="6" t="b">
        <v>0</v>
      </c>
      <c r="F1600" s="6" t="b">
        <v>0</v>
      </c>
      <c r="G1600" s="6" t="b">
        <v>0</v>
      </c>
      <c r="H1600" s="6" t="b">
        <v>0</v>
      </c>
      <c r="I1600" s="6" t="b">
        <v>0</v>
      </c>
      <c r="J1600" s="6" t="b">
        <v>0</v>
      </c>
      <c r="K1600" s="6" t="b">
        <v>0</v>
      </c>
      <c r="L1600" s="6" t="b">
        <v>0</v>
      </c>
      <c r="M1600" s="6" t="b">
        <v>0</v>
      </c>
      <c r="N1600" s="6" t="b">
        <v>0</v>
      </c>
      <c r="O1600" s="6" t="b">
        <v>0</v>
      </c>
      <c r="P1600" s="6" t="b">
        <v>0</v>
      </c>
      <c r="Q1600" s="6" t="s">
        <v>60</v>
      </c>
    </row>
    <row r="1601" spans="1:17" x14ac:dyDescent="0.2">
      <c r="A1601" s="2">
        <v>799</v>
      </c>
      <c r="B1601" s="6" t="s">
        <v>60</v>
      </c>
      <c r="C1601" s="3"/>
      <c r="D1601" s="6" t="s">
        <v>60</v>
      </c>
      <c r="E1601" s="6" t="b">
        <v>0</v>
      </c>
      <c r="F1601" s="6" t="b">
        <v>0</v>
      </c>
      <c r="G1601" s="6" t="b">
        <v>0</v>
      </c>
      <c r="H1601" s="6" t="b">
        <v>0</v>
      </c>
      <c r="I1601" s="6" t="b">
        <v>0</v>
      </c>
      <c r="J1601" s="6" t="b">
        <v>0</v>
      </c>
      <c r="K1601" s="6" t="b">
        <v>0</v>
      </c>
      <c r="L1601" s="6" t="b">
        <v>0</v>
      </c>
      <c r="M1601" s="6" t="b">
        <v>0</v>
      </c>
      <c r="N1601" s="6" t="b">
        <v>0</v>
      </c>
      <c r="O1601" s="6" t="b">
        <v>0</v>
      </c>
      <c r="P1601" s="6" t="b">
        <v>0</v>
      </c>
      <c r="Q1601" s="6" t="s">
        <v>60</v>
      </c>
    </row>
    <row r="1602" spans="1:17" x14ac:dyDescent="0.2">
      <c r="A1602" s="2">
        <v>808</v>
      </c>
      <c r="B1602" s="6" t="s">
        <v>2722</v>
      </c>
      <c r="C1602" s="3"/>
      <c r="D1602" s="6" t="s">
        <v>60</v>
      </c>
      <c r="E1602" s="6" t="b">
        <v>0</v>
      </c>
      <c r="F1602" s="6" t="b">
        <v>0</v>
      </c>
      <c r="G1602" s="6" t="b">
        <v>0</v>
      </c>
      <c r="H1602" s="6" t="b">
        <v>0</v>
      </c>
      <c r="I1602" s="6" t="b">
        <v>0</v>
      </c>
      <c r="J1602" s="6" t="b">
        <v>0</v>
      </c>
      <c r="K1602" s="6" t="b">
        <v>0</v>
      </c>
      <c r="L1602" s="6" t="b">
        <v>0</v>
      </c>
      <c r="M1602" s="6" t="b">
        <v>0</v>
      </c>
      <c r="N1602" s="6" t="b">
        <v>0</v>
      </c>
      <c r="O1602" s="6" t="b">
        <v>0</v>
      </c>
      <c r="P1602" s="6" t="b">
        <v>0</v>
      </c>
      <c r="Q1602" s="6" t="s">
        <v>60</v>
      </c>
    </row>
    <row r="1603" spans="1:17" x14ac:dyDescent="0.2">
      <c r="A1603" s="2">
        <v>846</v>
      </c>
      <c r="B1603" s="6" t="s">
        <v>60</v>
      </c>
      <c r="C1603" s="3"/>
      <c r="D1603" s="6" t="s">
        <v>60</v>
      </c>
      <c r="E1603" s="6" t="b">
        <v>0</v>
      </c>
      <c r="F1603" s="6" t="b">
        <v>0</v>
      </c>
      <c r="G1603" s="6" t="b">
        <v>0</v>
      </c>
      <c r="H1603" s="6" t="b">
        <v>0</v>
      </c>
      <c r="I1603" s="6" t="b">
        <v>0</v>
      </c>
      <c r="J1603" s="6" t="b">
        <v>0</v>
      </c>
      <c r="K1603" s="6" t="b">
        <v>0</v>
      </c>
      <c r="L1603" s="6" t="b">
        <v>0</v>
      </c>
      <c r="M1603" s="6" t="b">
        <v>0</v>
      </c>
      <c r="N1603" s="6" t="b">
        <v>0</v>
      </c>
      <c r="O1603" s="6" t="b">
        <v>0</v>
      </c>
      <c r="P1603" s="6" t="b">
        <v>0</v>
      </c>
      <c r="Q1603" s="6" t="s">
        <v>2840</v>
      </c>
    </row>
    <row r="1604" spans="1:17" x14ac:dyDescent="0.2">
      <c r="A1604" s="2">
        <v>855</v>
      </c>
      <c r="B1604" s="6" t="s">
        <v>60</v>
      </c>
      <c r="C1604" s="3"/>
      <c r="D1604" s="6" t="s">
        <v>60</v>
      </c>
      <c r="E1604" s="6" t="b">
        <v>0</v>
      </c>
      <c r="F1604" s="6" t="b">
        <v>0</v>
      </c>
      <c r="G1604" s="6" t="b">
        <v>0</v>
      </c>
      <c r="H1604" s="6" t="b">
        <v>0</v>
      </c>
      <c r="I1604" s="6" t="b">
        <v>0</v>
      </c>
      <c r="J1604" s="6" t="b">
        <v>0</v>
      </c>
      <c r="K1604" s="6" t="b">
        <v>0</v>
      </c>
      <c r="L1604" s="6" t="b">
        <v>0</v>
      </c>
      <c r="M1604" s="6" t="b">
        <v>0</v>
      </c>
      <c r="N1604" s="6" t="b">
        <v>0</v>
      </c>
      <c r="O1604" s="6" t="b">
        <v>0</v>
      </c>
      <c r="P1604" s="6" t="b">
        <v>0</v>
      </c>
      <c r="Q1604" s="6" t="s">
        <v>60</v>
      </c>
    </row>
    <row r="1605" spans="1:17" x14ac:dyDescent="0.2">
      <c r="A1605" s="2">
        <v>859</v>
      </c>
      <c r="B1605" s="6" t="s">
        <v>60</v>
      </c>
      <c r="C1605" s="3"/>
      <c r="D1605" s="6" t="s">
        <v>60</v>
      </c>
      <c r="E1605" s="6" t="b">
        <v>0</v>
      </c>
      <c r="F1605" s="6" t="b">
        <v>0</v>
      </c>
      <c r="G1605" s="6" t="b">
        <v>0</v>
      </c>
      <c r="H1605" s="6" t="b">
        <v>0</v>
      </c>
      <c r="I1605" s="6" t="b">
        <v>0</v>
      </c>
      <c r="J1605" s="6" t="b">
        <v>0</v>
      </c>
      <c r="K1605" s="6" t="b">
        <v>0</v>
      </c>
      <c r="L1605" s="6" t="b">
        <v>0</v>
      </c>
      <c r="M1605" s="6" t="b">
        <v>0</v>
      </c>
      <c r="N1605" s="6" t="b">
        <v>0</v>
      </c>
      <c r="O1605" s="6" t="b">
        <v>0</v>
      </c>
      <c r="P1605" s="6" t="b">
        <v>0</v>
      </c>
      <c r="Q1605" s="6" t="s">
        <v>60</v>
      </c>
    </row>
    <row r="1606" spans="1:17" x14ac:dyDescent="0.2">
      <c r="A1606" s="2">
        <v>912</v>
      </c>
      <c r="B1606" s="6" t="s">
        <v>60</v>
      </c>
      <c r="C1606" s="3"/>
      <c r="D1606" s="6" t="s">
        <v>60</v>
      </c>
      <c r="E1606" s="6" t="b">
        <v>0</v>
      </c>
      <c r="F1606" s="6" t="b">
        <v>0</v>
      </c>
      <c r="G1606" s="6" t="b">
        <v>0</v>
      </c>
      <c r="H1606" s="6" t="b">
        <v>0</v>
      </c>
      <c r="I1606" s="6" t="b">
        <v>0</v>
      </c>
      <c r="J1606" s="6" t="b">
        <v>0</v>
      </c>
      <c r="K1606" s="6" t="b">
        <v>0</v>
      </c>
      <c r="L1606" s="6" t="b">
        <v>0</v>
      </c>
      <c r="M1606" s="6" t="b">
        <v>0</v>
      </c>
      <c r="N1606" s="6" t="b">
        <v>0</v>
      </c>
      <c r="O1606" s="6" t="b">
        <v>0</v>
      </c>
      <c r="P1606" s="6" t="b">
        <v>0</v>
      </c>
      <c r="Q1606" s="6" t="s">
        <v>60</v>
      </c>
    </row>
    <row r="1607" spans="1:17" x14ac:dyDescent="0.2">
      <c r="A1607" s="2">
        <v>917</v>
      </c>
      <c r="B1607" s="6" t="s">
        <v>3062</v>
      </c>
      <c r="C1607" s="3"/>
      <c r="D1607" s="6" t="s">
        <v>60</v>
      </c>
      <c r="E1607" s="6" t="b">
        <v>0</v>
      </c>
      <c r="F1607" s="6" t="b">
        <v>0</v>
      </c>
      <c r="G1607" s="6" t="b">
        <v>0</v>
      </c>
      <c r="H1607" s="6" t="b">
        <v>0</v>
      </c>
      <c r="I1607" s="6" t="b">
        <v>0</v>
      </c>
      <c r="J1607" s="6" t="b">
        <v>0</v>
      </c>
      <c r="K1607" s="6" t="b">
        <v>0</v>
      </c>
      <c r="L1607" s="6" t="b">
        <v>0</v>
      </c>
      <c r="M1607" s="6" t="b">
        <v>0</v>
      </c>
      <c r="N1607" s="6" t="b">
        <v>0</v>
      </c>
      <c r="O1607" s="6" t="b">
        <v>0</v>
      </c>
      <c r="P1607" s="6" t="b">
        <v>0</v>
      </c>
      <c r="Q1607" s="6" t="s">
        <v>60</v>
      </c>
    </row>
    <row r="1608" spans="1:17" x14ac:dyDescent="0.2">
      <c r="A1608" s="2">
        <v>922</v>
      </c>
      <c r="B1608" s="6" t="s">
        <v>3079</v>
      </c>
      <c r="C1608" s="3"/>
      <c r="D1608" s="6" t="s">
        <v>60</v>
      </c>
      <c r="E1608" s="6" t="b">
        <v>0</v>
      </c>
      <c r="F1608" s="6" t="b">
        <v>0</v>
      </c>
      <c r="G1608" s="6" t="b">
        <v>0</v>
      </c>
      <c r="H1608" s="6" t="b">
        <v>0</v>
      </c>
      <c r="I1608" s="6" t="b">
        <v>0</v>
      </c>
      <c r="J1608" s="6" t="b">
        <v>0</v>
      </c>
      <c r="K1608" s="6" t="b">
        <v>0</v>
      </c>
      <c r="L1608" s="6" t="b">
        <v>0</v>
      </c>
      <c r="M1608" s="6" t="b">
        <v>0</v>
      </c>
      <c r="N1608" s="6" t="b">
        <v>0</v>
      </c>
      <c r="O1608" s="6" t="b">
        <v>0</v>
      </c>
      <c r="P1608" s="6" t="b">
        <v>0</v>
      </c>
      <c r="Q1608" s="6" t="s">
        <v>60</v>
      </c>
    </row>
    <row r="1609" spans="1:17" x14ac:dyDescent="0.2">
      <c r="A1609" s="2">
        <v>927</v>
      </c>
      <c r="B1609" s="6" t="s">
        <v>3095</v>
      </c>
      <c r="C1609" s="3"/>
      <c r="D1609" s="6" t="s">
        <v>60</v>
      </c>
      <c r="E1609" s="6" t="b">
        <v>0</v>
      </c>
      <c r="F1609" s="6" t="b">
        <v>0</v>
      </c>
      <c r="G1609" s="6" t="b">
        <v>0</v>
      </c>
      <c r="H1609" s="6" t="b">
        <v>0</v>
      </c>
      <c r="I1609" s="6" t="b">
        <v>0</v>
      </c>
      <c r="J1609" s="6" t="b">
        <v>0</v>
      </c>
      <c r="K1609" s="6" t="b">
        <v>0</v>
      </c>
      <c r="L1609" s="6" t="b">
        <v>0</v>
      </c>
      <c r="M1609" s="6" t="b">
        <v>0</v>
      </c>
      <c r="N1609" s="6" t="b">
        <v>0</v>
      </c>
      <c r="O1609" s="6" t="b">
        <v>0</v>
      </c>
      <c r="P1609" s="6" t="b">
        <v>0</v>
      </c>
      <c r="Q1609" s="6" t="s">
        <v>60</v>
      </c>
    </row>
    <row r="1610" spans="1:17" x14ac:dyDescent="0.2">
      <c r="A1610" s="2">
        <v>932</v>
      </c>
      <c r="B1610" s="6" t="s">
        <v>3111</v>
      </c>
      <c r="C1610" s="3"/>
      <c r="D1610" s="6" t="s">
        <v>60</v>
      </c>
      <c r="E1610" s="6" t="b">
        <v>0</v>
      </c>
      <c r="F1610" s="6" t="b">
        <v>0</v>
      </c>
      <c r="G1610" s="6" t="b">
        <v>0</v>
      </c>
      <c r="H1610" s="6" t="b">
        <v>0</v>
      </c>
      <c r="I1610" s="6" t="b">
        <v>0</v>
      </c>
      <c r="J1610" s="6" t="b">
        <v>0</v>
      </c>
      <c r="K1610" s="6" t="b">
        <v>0</v>
      </c>
      <c r="L1610" s="6" t="b">
        <v>0</v>
      </c>
      <c r="M1610" s="6" t="b">
        <v>0</v>
      </c>
      <c r="N1610" s="6" t="b">
        <v>0</v>
      </c>
      <c r="O1610" s="6" t="b">
        <v>0</v>
      </c>
      <c r="P1610" s="6" t="b">
        <v>0</v>
      </c>
      <c r="Q1610" s="6" t="s">
        <v>60</v>
      </c>
    </row>
    <row r="1611" spans="1:17" x14ac:dyDescent="0.2">
      <c r="A1611" s="2">
        <v>939</v>
      </c>
      <c r="B1611" s="6" t="s">
        <v>3129</v>
      </c>
      <c r="C1611" s="3"/>
      <c r="D1611" s="6" t="s">
        <v>60</v>
      </c>
      <c r="E1611" s="6" t="b">
        <v>0</v>
      </c>
      <c r="F1611" s="6" t="b">
        <v>0</v>
      </c>
      <c r="G1611" s="6" t="b">
        <v>0</v>
      </c>
      <c r="H1611" s="6" t="b">
        <v>0</v>
      </c>
      <c r="I1611" s="6" t="b">
        <v>0</v>
      </c>
      <c r="J1611" s="6" t="b">
        <v>0</v>
      </c>
      <c r="K1611" s="6" t="b">
        <v>0</v>
      </c>
      <c r="L1611" s="6" t="b">
        <v>0</v>
      </c>
      <c r="M1611" s="6" t="b">
        <v>0</v>
      </c>
      <c r="N1611" s="6" t="b">
        <v>0</v>
      </c>
      <c r="O1611" s="6" t="b">
        <v>0</v>
      </c>
      <c r="P1611" s="6" t="b">
        <v>0</v>
      </c>
      <c r="Q1611" s="6" t="s">
        <v>60</v>
      </c>
    </row>
    <row r="1612" spans="1:17" x14ac:dyDescent="0.2">
      <c r="A1612" s="2">
        <v>940</v>
      </c>
      <c r="B1612" s="6" t="s">
        <v>60</v>
      </c>
      <c r="C1612" s="3"/>
      <c r="D1612" s="6" t="s">
        <v>60</v>
      </c>
      <c r="E1612" s="6" t="b">
        <v>0</v>
      </c>
      <c r="F1612" s="6" t="b">
        <v>0</v>
      </c>
      <c r="G1612" s="6" t="b">
        <v>0</v>
      </c>
      <c r="H1612" s="6" t="b">
        <v>0</v>
      </c>
      <c r="I1612" s="6" t="b">
        <v>0</v>
      </c>
      <c r="J1612" s="6" t="b">
        <v>0</v>
      </c>
      <c r="K1612" s="6" t="b">
        <v>0</v>
      </c>
      <c r="L1612" s="6" t="b">
        <v>0</v>
      </c>
      <c r="M1612" s="6" t="b">
        <v>0</v>
      </c>
      <c r="N1612" s="6" t="b">
        <v>0</v>
      </c>
      <c r="O1612" s="6" t="b">
        <v>0</v>
      </c>
      <c r="P1612" s="6" t="b">
        <v>0</v>
      </c>
      <c r="Q1612" s="6" t="s">
        <v>60</v>
      </c>
    </row>
    <row r="1613" spans="1:17" x14ac:dyDescent="0.2">
      <c r="A1613" s="2">
        <v>941</v>
      </c>
      <c r="B1613" s="6" t="s">
        <v>3131</v>
      </c>
      <c r="C1613" s="3"/>
      <c r="D1613" s="6" t="s">
        <v>60</v>
      </c>
      <c r="E1613" s="6" t="b">
        <v>0</v>
      </c>
      <c r="F1613" s="6" t="b">
        <v>0</v>
      </c>
      <c r="G1613" s="6" t="b">
        <v>0</v>
      </c>
      <c r="H1613" s="6" t="b">
        <v>0</v>
      </c>
      <c r="I1613" s="6" t="b">
        <v>0</v>
      </c>
      <c r="J1613" s="6" t="b">
        <v>0</v>
      </c>
      <c r="K1613" s="6" t="b">
        <v>0</v>
      </c>
      <c r="L1613" s="6" t="b">
        <v>0</v>
      </c>
      <c r="M1613" s="6" t="b">
        <v>0</v>
      </c>
      <c r="N1613" s="6" t="b">
        <v>0</v>
      </c>
      <c r="O1613" s="6" t="b">
        <v>0</v>
      </c>
      <c r="P1613" s="6" t="b">
        <v>0</v>
      </c>
      <c r="Q1613" s="6" t="s">
        <v>60</v>
      </c>
    </row>
    <row r="1614" spans="1:17" x14ac:dyDescent="0.2">
      <c r="A1614" s="2">
        <v>960</v>
      </c>
      <c r="B1614" s="6" t="s">
        <v>3187</v>
      </c>
      <c r="C1614" s="3"/>
      <c r="D1614" s="6" t="s">
        <v>60</v>
      </c>
      <c r="E1614" s="6" t="b">
        <v>0</v>
      </c>
      <c r="F1614" s="6" t="b">
        <v>0</v>
      </c>
      <c r="G1614" s="6" t="b">
        <v>0</v>
      </c>
      <c r="H1614" s="6" t="b">
        <v>0</v>
      </c>
      <c r="I1614" s="6" t="b">
        <v>0</v>
      </c>
      <c r="J1614" s="6" t="b">
        <v>0</v>
      </c>
      <c r="K1614" s="6" t="b">
        <v>0</v>
      </c>
      <c r="L1614" s="6" t="b">
        <v>0</v>
      </c>
      <c r="M1614" s="6" t="b">
        <v>0</v>
      </c>
      <c r="N1614" s="6" t="b">
        <v>0</v>
      </c>
      <c r="O1614" s="6" t="b">
        <v>0</v>
      </c>
      <c r="P1614" s="6" t="b">
        <v>0</v>
      </c>
      <c r="Q1614" s="6" t="s">
        <v>60</v>
      </c>
    </row>
    <row r="1615" spans="1:17" x14ac:dyDescent="0.2">
      <c r="A1615" s="2">
        <v>976</v>
      </c>
      <c r="B1615" s="6" t="s">
        <v>3234</v>
      </c>
      <c r="C1615" s="3"/>
      <c r="D1615" s="6" t="s">
        <v>60</v>
      </c>
      <c r="E1615" s="6" t="b">
        <v>0</v>
      </c>
      <c r="F1615" s="6" t="b">
        <v>0</v>
      </c>
      <c r="G1615" s="6" t="b">
        <v>0</v>
      </c>
      <c r="H1615" s="6" t="b">
        <v>0</v>
      </c>
      <c r="I1615" s="6" t="b">
        <v>0</v>
      </c>
      <c r="J1615" s="6" t="b">
        <v>0</v>
      </c>
      <c r="K1615" s="6" t="b">
        <v>0</v>
      </c>
      <c r="L1615" s="6" t="b">
        <v>0</v>
      </c>
      <c r="M1615" s="6" t="b">
        <v>0</v>
      </c>
      <c r="N1615" s="6" t="b">
        <v>0</v>
      </c>
      <c r="O1615" s="6" t="b">
        <v>0</v>
      </c>
      <c r="P1615" s="6" t="b">
        <v>0</v>
      </c>
      <c r="Q1615" s="6" t="s">
        <v>60</v>
      </c>
    </row>
    <row r="1616" spans="1:17" x14ac:dyDescent="0.2">
      <c r="A1616" s="2">
        <v>982</v>
      </c>
      <c r="B1616" s="6" t="s">
        <v>60</v>
      </c>
      <c r="C1616" s="3"/>
      <c r="D1616" s="6" t="s">
        <v>60</v>
      </c>
      <c r="E1616" s="6" t="b">
        <v>0</v>
      </c>
      <c r="F1616" s="6" t="b">
        <v>0</v>
      </c>
      <c r="G1616" s="6" t="b">
        <v>0</v>
      </c>
      <c r="H1616" s="6" t="b">
        <v>0</v>
      </c>
      <c r="I1616" s="6" t="b">
        <v>0</v>
      </c>
      <c r="J1616" s="6" t="b">
        <v>0</v>
      </c>
      <c r="K1616" s="6" t="b">
        <v>0</v>
      </c>
      <c r="L1616" s="6" t="b">
        <v>0</v>
      </c>
      <c r="M1616" s="6" t="b">
        <v>0</v>
      </c>
      <c r="N1616" s="6" t="b">
        <v>0</v>
      </c>
      <c r="O1616" s="6" t="b">
        <v>0</v>
      </c>
      <c r="P1616" s="6" t="b">
        <v>0</v>
      </c>
      <c r="Q1616" s="6" t="s">
        <v>60</v>
      </c>
    </row>
    <row r="1617" spans="1:17" x14ac:dyDescent="0.2">
      <c r="A1617" s="2">
        <v>983</v>
      </c>
      <c r="B1617" s="6" t="s">
        <v>3250</v>
      </c>
      <c r="C1617" s="3"/>
      <c r="D1617" s="6" t="s">
        <v>60</v>
      </c>
      <c r="E1617" s="6" t="b">
        <v>0</v>
      </c>
      <c r="F1617" s="6" t="b">
        <v>0</v>
      </c>
      <c r="G1617" s="6" t="b">
        <v>0</v>
      </c>
      <c r="H1617" s="6" t="b">
        <v>0</v>
      </c>
      <c r="I1617" s="6" t="b">
        <v>0</v>
      </c>
      <c r="J1617" s="6" t="b">
        <v>0</v>
      </c>
      <c r="K1617" s="6" t="b">
        <v>0</v>
      </c>
      <c r="L1617" s="6" t="b">
        <v>0</v>
      </c>
      <c r="M1617" s="6" t="b">
        <v>0</v>
      </c>
      <c r="N1617" s="6" t="b">
        <v>0</v>
      </c>
      <c r="O1617" s="6" t="b">
        <v>0</v>
      </c>
      <c r="P1617" s="6" t="b">
        <v>0</v>
      </c>
      <c r="Q1617" s="6" t="s">
        <v>60</v>
      </c>
    </row>
    <row r="1618" spans="1:17" x14ac:dyDescent="0.2">
      <c r="A1618" s="2">
        <v>1003</v>
      </c>
      <c r="B1618" s="6" t="s">
        <v>60</v>
      </c>
      <c r="C1618" s="3"/>
      <c r="D1618" s="6" t="s">
        <v>60</v>
      </c>
      <c r="E1618" s="6" t="b">
        <v>0</v>
      </c>
      <c r="F1618" s="6" t="b">
        <v>0</v>
      </c>
      <c r="G1618" s="6" t="b">
        <v>0</v>
      </c>
      <c r="H1618" s="6" t="b">
        <v>0</v>
      </c>
      <c r="I1618" s="6" t="b">
        <v>0</v>
      </c>
      <c r="J1618" s="6" t="b">
        <v>0</v>
      </c>
      <c r="K1618" s="6" t="b">
        <v>0</v>
      </c>
      <c r="L1618" s="6" t="b">
        <v>0</v>
      </c>
      <c r="M1618" s="6" t="b">
        <v>0</v>
      </c>
      <c r="N1618" s="6" t="b">
        <v>0</v>
      </c>
      <c r="O1618" s="6" t="b">
        <v>0</v>
      </c>
      <c r="P1618" s="6" t="b">
        <v>0</v>
      </c>
      <c r="Q1618" s="6" t="s">
        <v>60</v>
      </c>
    </row>
    <row r="1619" spans="1:17" x14ac:dyDescent="0.2">
      <c r="A1619" s="2">
        <v>1015</v>
      </c>
      <c r="B1619" s="6" t="s">
        <v>3355</v>
      </c>
      <c r="C1619" s="3"/>
      <c r="D1619" s="6" t="s">
        <v>60</v>
      </c>
      <c r="E1619" s="6" t="b">
        <v>0</v>
      </c>
      <c r="F1619" s="6" t="b">
        <v>0</v>
      </c>
      <c r="G1619" s="6" t="b">
        <v>0</v>
      </c>
      <c r="H1619" s="6" t="b">
        <v>0</v>
      </c>
      <c r="I1619" s="6" t="b">
        <v>0</v>
      </c>
      <c r="J1619" s="6" t="b">
        <v>0</v>
      </c>
      <c r="K1619" s="6" t="b">
        <v>0</v>
      </c>
      <c r="L1619" s="6" t="b">
        <v>0</v>
      </c>
      <c r="M1619" s="6" t="b">
        <v>0</v>
      </c>
      <c r="N1619" s="6" t="b">
        <v>0</v>
      </c>
      <c r="O1619" s="6" t="b">
        <v>0</v>
      </c>
      <c r="P1619" s="6" t="b">
        <v>0</v>
      </c>
      <c r="Q1619" s="6" t="s">
        <v>60</v>
      </c>
    </row>
    <row r="1620" spans="1:17" x14ac:dyDescent="0.2">
      <c r="A1620" s="2">
        <v>1022</v>
      </c>
      <c r="B1620" s="6" t="s">
        <v>60</v>
      </c>
      <c r="C1620" s="3"/>
      <c r="D1620" s="6" t="s">
        <v>60</v>
      </c>
      <c r="E1620" s="6" t="b">
        <v>0</v>
      </c>
      <c r="F1620" s="6" t="b">
        <v>0</v>
      </c>
      <c r="G1620" s="6" t="b">
        <v>0</v>
      </c>
      <c r="H1620" s="6" t="b">
        <v>0</v>
      </c>
      <c r="I1620" s="6" t="b">
        <v>0</v>
      </c>
      <c r="J1620" s="6" t="b">
        <v>0</v>
      </c>
      <c r="K1620" s="6" t="b">
        <v>0</v>
      </c>
      <c r="L1620" s="6" t="b">
        <v>0</v>
      </c>
      <c r="M1620" s="6" t="b">
        <v>0</v>
      </c>
      <c r="N1620" s="6" t="b">
        <v>0</v>
      </c>
      <c r="O1620" s="6" t="b">
        <v>0</v>
      </c>
      <c r="P1620" s="6" t="b">
        <v>0</v>
      </c>
      <c r="Q1620" s="6" t="s">
        <v>60</v>
      </c>
    </row>
    <row r="1621" spans="1:17" x14ac:dyDescent="0.2">
      <c r="A1621" s="2">
        <v>1031</v>
      </c>
      <c r="B1621" s="6" t="s">
        <v>3396</v>
      </c>
      <c r="C1621" s="3"/>
      <c r="D1621" s="6" t="s">
        <v>60</v>
      </c>
      <c r="E1621" s="6" t="b">
        <v>0</v>
      </c>
      <c r="F1621" s="6" t="b">
        <v>0</v>
      </c>
      <c r="G1621" s="6" t="b">
        <v>0</v>
      </c>
      <c r="H1621" s="6" t="b">
        <v>0</v>
      </c>
      <c r="I1621" s="6" t="b">
        <v>0</v>
      </c>
      <c r="J1621" s="6" t="b">
        <v>0</v>
      </c>
      <c r="K1621" s="6" t="b">
        <v>0</v>
      </c>
      <c r="L1621" s="6" t="b">
        <v>0</v>
      </c>
      <c r="M1621" s="6" t="b">
        <v>0</v>
      </c>
      <c r="N1621" s="6" t="b">
        <v>0</v>
      </c>
      <c r="O1621" s="6" t="b">
        <v>0</v>
      </c>
      <c r="P1621" s="6" t="b">
        <v>0</v>
      </c>
      <c r="Q1621" s="6" t="s">
        <v>60</v>
      </c>
    </row>
    <row r="1622" spans="1:17" x14ac:dyDescent="0.2">
      <c r="A1622" s="2">
        <v>1033</v>
      </c>
      <c r="B1622" s="6" t="s">
        <v>60</v>
      </c>
      <c r="C1622" s="3"/>
      <c r="D1622" s="6" t="s">
        <v>60</v>
      </c>
      <c r="E1622" s="6" t="b">
        <v>0</v>
      </c>
      <c r="F1622" s="6" t="b">
        <v>0</v>
      </c>
      <c r="G1622" s="6" t="b">
        <v>0</v>
      </c>
      <c r="H1622" s="6" t="b">
        <v>0</v>
      </c>
      <c r="I1622" s="6" t="b">
        <v>0</v>
      </c>
      <c r="J1622" s="6" t="b">
        <v>0</v>
      </c>
      <c r="K1622" s="6" t="b">
        <v>0</v>
      </c>
      <c r="L1622" s="6" t="b">
        <v>0</v>
      </c>
      <c r="M1622" s="6" t="b">
        <v>0</v>
      </c>
      <c r="N1622" s="6" t="b">
        <v>0</v>
      </c>
      <c r="O1622" s="6" t="b">
        <v>0</v>
      </c>
      <c r="P1622" s="6" t="b">
        <v>0</v>
      </c>
      <c r="Q1622" s="6" t="s">
        <v>60</v>
      </c>
    </row>
    <row r="1623" spans="1:17" x14ac:dyDescent="0.2">
      <c r="A1623" s="2">
        <v>1040</v>
      </c>
      <c r="B1623" s="6" t="s">
        <v>60</v>
      </c>
      <c r="C1623" s="3"/>
      <c r="D1623" s="6" t="s">
        <v>60</v>
      </c>
      <c r="E1623" s="6" t="b">
        <v>0</v>
      </c>
      <c r="F1623" s="6" t="b">
        <v>0</v>
      </c>
      <c r="G1623" s="6" t="b">
        <v>0</v>
      </c>
      <c r="H1623" s="6" t="b">
        <v>0</v>
      </c>
      <c r="I1623" s="6" t="b">
        <v>0</v>
      </c>
      <c r="J1623" s="6" t="b">
        <v>0</v>
      </c>
      <c r="K1623" s="6" t="b">
        <v>0</v>
      </c>
      <c r="L1623" s="6" t="b">
        <v>0</v>
      </c>
      <c r="M1623" s="6" t="b">
        <v>0</v>
      </c>
      <c r="N1623" s="6" t="b">
        <v>0</v>
      </c>
      <c r="O1623" s="6" t="b">
        <v>0</v>
      </c>
      <c r="P1623" s="6" t="b">
        <v>0</v>
      </c>
      <c r="Q1623" s="6" t="s">
        <v>60</v>
      </c>
    </row>
    <row r="1624" spans="1:17" x14ac:dyDescent="0.2">
      <c r="A1624" s="2">
        <v>1057</v>
      </c>
      <c r="B1624" s="6" t="s">
        <v>60</v>
      </c>
      <c r="C1624" s="3"/>
      <c r="D1624" s="6" t="s">
        <v>60</v>
      </c>
      <c r="E1624" s="6" t="b">
        <v>0</v>
      </c>
      <c r="F1624" s="6" t="b">
        <v>0</v>
      </c>
      <c r="G1624" s="6" t="b">
        <v>0</v>
      </c>
      <c r="H1624" s="6" t="b">
        <v>0</v>
      </c>
      <c r="I1624" s="6" t="b">
        <v>0</v>
      </c>
      <c r="J1624" s="6" t="b">
        <v>0</v>
      </c>
      <c r="K1624" s="6" t="b">
        <v>0</v>
      </c>
      <c r="L1624" s="6" t="b">
        <v>0</v>
      </c>
      <c r="M1624" s="6" t="b">
        <v>0</v>
      </c>
      <c r="N1624" s="6" t="b">
        <v>0</v>
      </c>
      <c r="O1624" s="6" t="b">
        <v>0</v>
      </c>
      <c r="P1624" s="6" t="b">
        <v>0</v>
      </c>
      <c r="Q1624" s="6" t="s">
        <v>60</v>
      </c>
    </row>
    <row r="1625" spans="1:17" x14ac:dyDescent="0.2">
      <c r="A1625" s="2">
        <v>1062</v>
      </c>
      <c r="B1625" s="6" t="s">
        <v>60</v>
      </c>
      <c r="C1625" s="3"/>
      <c r="D1625" s="6" t="s">
        <v>60</v>
      </c>
      <c r="E1625" s="6" t="b">
        <v>0</v>
      </c>
      <c r="F1625" s="6" t="b">
        <v>0</v>
      </c>
      <c r="G1625" s="6" t="b">
        <v>0</v>
      </c>
      <c r="H1625" s="6" t="b">
        <v>0</v>
      </c>
      <c r="I1625" s="6" t="b">
        <v>0</v>
      </c>
      <c r="J1625" s="6" t="b">
        <v>0</v>
      </c>
      <c r="K1625" s="6" t="b">
        <v>0</v>
      </c>
      <c r="L1625" s="6" t="b">
        <v>0</v>
      </c>
      <c r="M1625" s="6" t="b">
        <v>0</v>
      </c>
      <c r="N1625" s="6" t="b">
        <v>0</v>
      </c>
      <c r="O1625" s="6" t="b">
        <v>0</v>
      </c>
      <c r="P1625" s="6" t="b">
        <v>0</v>
      </c>
      <c r="Q1625" s="6" t="s">
        <v>60</v>
      </c>
    </row>
    <row r="1626" spans="1:17" x14ac:dyDescent="0.2">
      <c r="A1626" s="2">
        <v>1063</v>
      </c>
      <c r="B1626" s="6" t="s">
        <v>60</v>
      </c>
      <c r="C1626" s="3"/>
      <c r="D1626" s="6" t="s">
        <v>60</v>
      </c>
      <c r="E1626" s="6" t="b">
        <v>0</v>
      </c>
      <c r="F1626" s="6" t="b">
        <v>0</v>
      </c>
      <c r="G1626" s="6" t="b">
        <v>0</v>
      </c>
      <c r="H1626" s="6" t="b">
        <v>0</v>
      </c>
      <c r="I1626" s="6" t="b">
        <v>0</v>
      </c>
      <c r="J1626" s="6" t="b">
        <v>0</v>
      </c>
      <c r="K1626" s="6" t="b">
        <v>0</v>
      </c>
      <c r="L1626" s="6" t="b">
        <v>0</v>
      </c>
      <c r="M1626" s="6" t="b">
        <v>0</v>
      </c>
      <c r="N1626" s="6" t="b">
        <v>0</v>
      </c>
      <c r="O1626" s="6" t="b">
        <v>0</v>
      </c>
      <c r="P1626" s="6" t="b">
        <v>0</v>
      </c>
      <c r="Q1626" s="6" t="s">
        <v>60</v>
      </c>
    </row>
    <row r="1627" spans="1:17" x14ac:dyDescent="0.2">
      <c r="A1627" s="2">
        <v>1075</v>
      </c>
      <c r="B1627" s="6" t="s">
        <v>3515</v>
      </c>
      <c r="C1627" s="3"/>
      <c r="D1627" s="6" t="s">
        <v>60</v>
      </c>
      <c r="E1627" s="6" t="b">
        <v>0</v>
      </c>
      <c r="F1627" s="6" t="b">
        <v>0</v>
      </c>
      <c r="G1627" s="6" t="b">
        <v>0</v>
      </c>
      <c r="H1627" s="6" t="b">
        <v>0</v>
      </c>
      <c r="I1627" s="6" t="b">
        <v>0</v>
      </c>
      <c r="J1627" s="6" t="b">
        <v>0</v>
      </c>
      <c r="K1627" s="6" t="b">
        <v>0</v>
      </c>
      <c r="L1627" s="6" t="b">
        <v>0</v>
      </c>
      <c r="M1627" s="6" t="b">
        <v>0</v>
      </c>
      <c r="N1627" s="6" t="b">
        <v>0</v>
      </c>
      <c r="O1627" s="6" t="b">
        <v>0</v>
      </c>
      <c r="P1627" s="6" t="b">
        <v>0</v>
      </c>
      <c r="Q1627" s="6" t="s">
        <v>60</v>
      </c>
    </row>
    <row r="1628" spans="1:17" x14ac:dyDescent="0.2">
      <c r="A1628" s="2">
        <v>1109</v>
      </c>
      <c r="B1628" s="6" t="s">
        <v>60</v>
      </c>
      <c r="C1628" s="3"/>
      <c r="D1628" s="6" t="s">
        <v>60</v>
      </c>
      <c r="E1628" s="6" t="b">
        <v>0</v>
      </c>
      <c r="F1628" s="6" t="b">
        <v>0</v>
      </c>
      <c r="G1628" s="6" t="b">
        <v>0</v>
      </c>
      <c r="H1628" s="6" t="b">
        <v>0</v>
      </c>
      <c r="I1628" s="6" t="b">
        <v>0</v>
      </c>
      <c r="J1628" s="6" t="b">
        <v>0</v>
      </c>
      <c r="K1628" s="6" t="b">
        <v>0</v>
      </c>
      <c r="L1628" s="6" t="b">
        <v>0</v>
      </c>
      <c r="M1628" s="6" t="b">
        <v>0</v>
      </c>
      <c r="N1628" s="6" t="b">
        <v>0</v>
      </c>
      <c r="O1628" s="6" t="b">
        <v>0</v>
      </c>
      <c r="P1628" s="6" t="b">
        <v>0</v>
      </c>
      <c r="Q1628" s="6" t="s">
        <v>3614</v>
      </c>
    </row>
    <row r="1629" spans="1:17" x14ac:dyDescent="0.2">
      <c r="A1629" s="2">
        <v>1120</v>
      </c>
      <c r="B1629" s="6" t="s">
        <v>60</v>
      </c>
      <c r="C1629" s="3"/>
      <c r="D1629" s="6" t="s">
        <v>60</v>
      </c>
      <c r="E1629" s="6" t="b">
        <v>0</v>
      </c>
      <c r="F1629" s="6" t="b">
        <v>0</v>
      </c>
      <c r="G1629" s="6" t="b">
        <v>0</v>
      </c>
      <c r="H1629" s="6" t="b">
        <v>0</v>
      </c>
      <c r="I1629" s="6" t="b">
        <v>0</v>
      </c>
      <c r="J1629" s="6" t="b">
        <v>0</v>
      </c>
      <c r="K1629" s="6" t="b">
        <v>0</v>
      </c>
      <c r="L1629" s="6" t="b">
        <v>0</v>
      </c>
      <c r="M1629" s="6" t="b">
        <v>0</v>
      </c>
      <c r="N1629" s="6" t="b">
        <v>0</v>
      </c>
      <c r="O1629" s="6" t="b">
        <v>0</v>
      </c>
      <c r="P1629" s="6" t="b">
        <v>0</v>
      </c>
      <c r="Q1629" s="6" t="s">
        <v>60</v>
      </c>
    </row>
    <row r="1630" spans="1:17" x14ac:dyDescent="0.2">
      <c r="A1630" s="2">
        <v>1133</v>
      </c>
      <c r="B1630" s="6" t="s">
        <v>60</v>
      </c>
      <c r="C1630" s="3"/>
      <c r="D1630" s="6" t="s">
        <v>60</v>
      </c>
      <c r="E1630" s="6" t="b">
        <v>0</v>
      </c>
      <c r="F1630" s="6" t="b">
        <v>0</v>
      </c>
      <c r="G1630" s="6" t="b">
        <v>0</v>
      </c>
      <c r="H1630" s="6" t="b">
        <v>0</v>
      </c>
      <c r="I1630" s="6" t="b">
        <v>0</v>
      </c>
      <c r="J1630" s="6" t="b">
        <v>0</v>
      </c>
      <c r="K1630" s="6" t="b">
        <v>0</v>
      </c>
      <c r="L1630" s="6" t="b">
        <v>0</v>
      </c>
      <c r="M1630" s="6" t="b">
        <v>0</v>
      </c>
      <c r="N1630" s="6" t="b">
        <v>0</v>
      </c>
      <c r="O1630" s="6" t="b">
        <v>0</v>
      </c>
      <c r="P1630" s="6" t="b">
        <v>0</v>
      </c>
      <c r="Q1630" s="6" t="s">
        <v>60</v>
      </c>
    </row>
    <row r="1631" spans="1:17" x14ac:dyDescent="0.2">
      <c r="A1631" s="2">
        <v>1159</v>
      </c>
      <c r="B1631" s="6" t="s">
        <v>60</v>
      </c>
      <c r="C1631" s="3"/>
      <c r="D1631" s="6" t="s">
        <v>60</v>
      </c>
      <c r="E1631" s="6" t="b">
        <v>0</v>
      </c>
      <c r="F1631" s="6" t="b">
        <v>0</v>
      </c>
      <c r="G1631" s="6" t="b">
        <v>0</v>
      </c>
      <c r="H1631" s="6" t="b">
        <v>0</v>
      </c>
      <c r="I1631" s="6" t="b">
        <v>0</v>
      </c>
      <c r="J1631" s="6" t="b">
        <v>0</v>
      </c>
      <c r="K1631" s="6" t="b">
        <v>0</v>
      </c>
      <c r="L1631" s="6" t="b">
        <v>0</v>
      </c>
      <c r="M1631" s="6" t="b">
        <v>0</v>
      </c>
      <c r="N1631" s="6" t="b">
        <v>0</v>
      </c>
      <c r="O1631" s="6" t="b">
        <v>0</v>
      </c>
      <c r="P1631" s="6" t="b">
        <v>0</v>
      </c>
      <c r="Q1631" s="6" t="s">
        <v>60</v>
      </c>
    </row>
    <row r="1632" spans="1:17" x14ac:dyDescent="0.2">
      <c r="A1632" s="2">
        <v>1161</v>
      </c>
      <c r="B1632" s="6" t="s">
        <v>60</v>
      </c>
      <c r="C1632" s="3"/>
      <c r="D1632" s="6" t="s">
        <v>60</v>
      </c>
      <c r="E1632" s="6" t="b">
        <v>0</v>
      </c>
      <c r="F1632" s="6" t="b">
        <v>0</v>
      </c>
      <c r="G1632" s="6" t="b">
        <v>0</v>
      </c>
      <c r="H1632" s="6" t="b">
        <v>0</v>
      </c>
      <c r="I1632" s="6" t="b">
        <v>0</v>
      </c>
      <c r="J1632" s="6" t="b">
        <v>0</v>
      </c>
      <c r="K1632" s="6" t="b">
        <v>0</v>
      </c>
      <c r="L1632" s="6" t="b">
        <v>0</v>
      </c>
      <c r="M1632" s="6" t="b">
        <v>0</v>
      </c>
      <c r="N1632" s="6" t="b">
        <v>0</v>
      </c>
      <c r="O1632" s="6" t="b">
        <v>0</v>
      </c>
      <c r="P1632" s="6" t="b">
        <v>0</v>
      </c>
      <c r="Q1632" s="6" t="s">
        <v>3775</v>
      </c>
    </row>
    <row r="1633" spans="1:17" x14ac:dyDescent="0.2">
      <c r="A1633" s="2">
        <v>1188</v>
      </c>
      <c r="B1633" s="6" t="s">
        <v>3858</v>
      </c>
      <c r="C1633" s="3"/>
      <c r="D1633" s="6" t="s">
        <v>60</v>
      </c>
      <c r="E1633" s="6" t="b">
        <v>0</v>
      </c>
      <c r="F1633" s="6" t="b">
        <v>0</v>
      </c>
      <c r="G1633" s="6" t="b">
        <v>0</v>
      </c>
      <c r="H1633" s="6" t="b">
        <v>0</v>
      </c>
      <c r="I1633" s="6" t="b">
        <v>0</v>
      </c>
      <c r="J1633" s="6" t="b">
        <v>0</v>
      </c>
      <c r="K1633" s="6" t="b">
        <v>0</v>
      </c>
      <c r="L1633" s="6" t="b">
        <v>0</v>
      </c>
      <c r="M1633" s="6" t="b">
        <v>0</v>
      </c>
      <c r="N1633" s="6" t="b">
        <v>0</v>
      </c>
      <c r="O1633" s="6" t="b">
        <v>0</v>
      </c>
      <c r="P1633" s="6" t="b">
        <v>0</v>
      </c>
      <c r="Q1633" s="6" t="s">
        <v>60</v>
      </c>
    </row>
    <row r="1634" spans="1:17" x14ac:dyDescent="0.2">
      <c r="A1634" s="2">
        <v>1208</v>
      </c>
      <c r="B1634" s="6" t="s">
        <v>60</v>
      </c>
      <c r="C1634" s="3"/>
      <c r="D1634" s="6" t="s">
        <v>60</v>
      </c>
      <c r="E1634" s="6" t="b">
        <v>0</v>
      </c>
      <c r="F1634" s="6" t="b">
        <v>0</v>
      </c>
      <c r="G1634" s="6" t="b">
        <v>0</v>
      </c>
      <c r="H1634" s="6" t="b">
        <v>0</v>
      </c>
      <c r="I1634" s="6" t="b">
        <v>0</v>
      </c>
      <c r="J1634" s="6" t="b">
        <v>0</v>
      </c>
      <c r="K1634" s="6" t="b">
        <v>0</v>
      </c>
      <c r="L1634" s="6" t="b">
        <v>0</v>
      </c>
      <c r="M1634" s="6" t="b">
        <v>0</v>
      </c>
      <c r="N1634" s="6" t="b">
        <v>0</v>
      </c>
      <c r="O1634" s="6" t="b">
        <v>0</v>
      </c>
      <c r="P1634" s="6" t="b">
        <v>0</v>
      </c>
      <c r="Q1634" s="6" t="s">
        <v>60</v>
      </c>
    </row>
    <row r="1635" spans="1:17" x14ac:dyDescent="0.2">
      <c r="A1635" s="2">
        <v>1220</v>
      </c>
      <c r="B1635" s="6" t="s">
        <v>60</v>
      </c>
      <c r="C1635" s="3"/>
      <c r="D1635" s="6" t="s">
        <v>60</v>
      </c>
      <c r="E1635" s="6" t="b">
        <v>0</v>
      </c>
      <c r="F1635" s="6" t="b">
        <v>0</v>
      </c>
      <c r="G1635" s="6" t="b">
        <v>0</v>
      </c>
      <c r="H1635" s="6" t="b">
        <v>0</v>
      </c>
      <c r="I1635" s="6" t="b">
        <v>0</v>
      </c>
      <c r="J1635" s="6" t="b">
        <v>0</v>
      </c>
      <c r="K1635" s="6" t="b">
        <v>0</v>
      </c>
      <c r="L1635" s="6" t="b">
        <v>0</v>
      </c>
      <c r="M1635" s="6" t="b">
        <v>0</v>
      </c>
      <c r="N1635" s="6" t="b">
        <v>0</v>
      </c>
      <c r="O1635" s="6" t="b">
        <v>0</v>
      </c>
      <c r="P1635" s="6" t="b">
        <v>0</v>
      </c>
      <c r="Q1635" s="6" t="s">
        <v>60</v>
      </c>
    </row>
    <row r="1636" spans="1:17" x14ac:dyDescent="0.2">
      <c r="A1636" s="2">
        <v>1238</v>
      </c>
      <c r="B1636" s="6" t="s">
        <v>60</v>
      </c>
      <c r="C1636" s="3"/>
      <c r="D1636" s="6" t="s">
        <v>60</v>
      </c>
      <c r="E1636" s="6" t="b">
        <v>0</v>
      </c>
      <c r="F1636" s="6" t="b">
        <v>0</v>
      </c>
      <c r="G1636" s="6" t="b">
        <v>0</v>
      </c>
      <c r="H1636" s="6" t="b">
        <v>0</v>
      </c>
      <c r="I1636" s="6" t="b">
        <v>0</v>
      </c>
      <c r="J1636" s="6" t="b">
        <v>0</v>
      </c>
      <c r="K1636" s="6" t="b">
        <v>0</v>
      </c>
      <c r="L1636" s="6" t="b">
        <v>0</v>
      </c>
      <c r="M1636" s="6" t="b">
        <v>0</v>
      </c>
      <c r="N1636" s="6" t="b">
        <v>0</v>
      </c>
      <c r="O1636" s="6" t="b">
        <v>0</v>
      </c>
      <c r="P1636" s="6" t="b">
        <v>0</v>
      </c>
      <c r="Q1636" s="6" t="s">
        <v>60</v>
      </c>
    </row>
    <row r="1637" spans="1:17" x14ac:dyDescent="0.2">
      <c r="A1637" s="2">
        <v>1242</v>
      </c>
      <c r="B1637" s="6" t="s">
        <v>4024</v>
      </c>
      <c r="C1637" s="3"/>
      <c r="D1637" s="6" t="s">
        <v>60</v>
      </c>
      <c r="E1637" s="6" t="b">
        <v>0</v>
      </c>
      <c r="F1637" s="6" t="b">
        <v>0</v>
      </c>
      <c r="G1637" s="6" t="b">
        <v>0</v>
      </c>
      <c r="H1637" s="6" t="b">
        <v>0</v>
      </c>
      <c r="I1637" s="6" t="b">
        <v>0</v>
      </c>
      <c r="J1637" s="6" t="b">
        <v>0</v>
      </c>
      <c r="K1637" s="6" t="b">
        <v>0</v>
      </c>
      <c r="L1637" s="6" t="b">
        <v>0</v>
      </c>
      <c r="M1637" s="6" t="b">
        <v>0</v>
      </c>
      <c r="N1637" s="6" t="b">
        <v>0</v>
      </c>
      <c r="O1637" s="6" t="b">
        <v>0</v>
      </c>
      <c r="P1637" s="6" t="b">
        <v>0</v>
      </c>
      <c r="Q1637" s="6" t="s">
        <v>60</v>
      </c>
    </row>
    <row r="1638" spans="1:17" x14ac:dyDescent="0.2">
      <c r="A1638" s="2">
        <v>1248</v>
      </c>
      <c r="B1638" s="6" t="s">
        <v>60</v>
      </c>
      <c r="C1638" s="3"/>
      <c r="D1638" s="6" t="s">
        <v>60</v>
      </c>
      <c r="E1638" s="6" t="b">
        <v>0</v>
      </c>
      <c r="F1638" s="6" t="b">
        <v>0</v>
      </c>
      <c r="G1638" s="6" t="b">
        <v>0</v>
      </c>
      <c r="H1638" s="6" t="b">
        <v>0</v>
      </c>
      <c r="I1638" s="6" t="b">
        <v>0</v>
      </c>
      <c r="J1638" s="6" t="b">
        <v>0</v>
      </c>
      <c r="K1638" s="6" t="b">
        <v>0</v>
      </c>
      <c r="L1638" s="6" t="b">
        <v>0</v>
      </c>
      <c r="M1638" s="6" t="b">
        <v>0</v>
      </c>
      <c r="N1638" s="6" t="b">
        <v>0</v>
      </c>
      <c r="O1638" s="6" t="b">
        <v>0</v>
      </c>
      <c r="P1638" s="6" t="b">
        <v>0</v>
      </c>
      <c r="Q1638" s="6" t="s">
        <v>60</v>
      </c>
    </row>
    <row r="1639" spans="1:17" x14ac:dyDescent="0.2">
      <c r="A1639" s="2">
        <v>1250</v>
      </c>
      <c r="B1639" s="6" t="s">
        <v>4046</v>
      </c>
      <c r="C1639" s="3"/>
      <c r="D1639" s="6" t="s">
        <v>60</v>
      </c>
      <c r="E1639" s="6" t="b">
        <v>0</v>
      </c>
      <c r="F1639" s="6" t="b">
        <v>0</v>
      </c>
      <c r="G1639" s="6" t="b">
        <v>0</v>
      </c>
      <c r="H1639" s="6" t="b">
        <v>0</v>
      </c>
      <c r="I1639" s="6" t="b">
        <v>0</v>
      </c>
      <c r="J1639" s="6" t="b">
        <v>0</v>
      </c>
      <c r="K1639" s="6" t="b">
        <v>0</v>
      </c>
      <c r="L1639" s="6" t="b">
        <v>0</v>
      </c>
      <c r="M1639" s="6" t="b">
        <v>0</v>
      </c>
      <c r="N1639" s="6" t="b">
        <v>0</v>
      </c>
      <c r="O1639" s="6" t="b">
        <v>0</v>
      </c>
      <c r="P1639" s="6" t="b">
        <v>0</v>
      </c>
      <c r="Q1639" s="6" t="s">
        <v>60</v>
      </c>
    </row>
    <row r="1640" spans="1:17" x14ac:dyDescent="0.2">
      <c r="A1640" s="2">
        <v>1253</v>
      </c>
      <c r="B1640" s="6" t="s">
        <v>60</v>
      </c>
      <c r="C1640" s="3"/>
      <c r="D1640" s="6" t="s">
        <v>60</v>
      </c>
      <c r="E1640" s="6" t="b">
        <v>0</v>
      </c>
      <c r="F1640" s="6" t="b">
        <v>0</v>
      </c>
      <c r="G1640" s="6" t="b">
        <v>0</v>
      </c>
      <c r="H1640" s="6" t="b">
        <v>0</v>
      </c>
      <c r="I1640" s="6" t="b">
        <v>0</v>
      </c>
      <c r="J1640" s="6" t="b">
        <v>0</v>
      </c>
      <c r="K1640" s="6" t="b">
        <v>0</v>
      </c>
      <c r="L1640" s="6" t="b">
        <v>0</v>
      </c>
      <c r="M1640" s="6" t="b">
        <v>0</v>
      </c>
      <c r="N1640" s="6" t="b">
        <v>0</v>
      </c>
      <c r="O1640" s="6" t="b">
        <v>0</v>
      </c>
      <c r="P1640" s="6" t="b">
        <v>0</v>
      </c>
      <c r="Q1640" s="6" t="s">
        <v>60</v>
      </c>
    </row>
    <row r="1641" spans="1:17" x14ac:dyDescent="0.2">
      <c r="A1641" s="2">
        <v>1267</v>
      </c>
      <c r="B1641" s="6" t="s">
        <v>60</v>
      </c>
      <c r="C1641" s="3"/>
      <c r="D1641" s="6" t="s">
        <v>60</v>
      </c>
      <c r="E1641" s="6" t="b">
        <v>0</v>
      </c>
      <c r="F1641" s="6" t="b">
        <v>0</v>
      </c>
      <c r="G1641" s="6" t="b">
        <v>0</v>
      </c>
      <c r="H1641" s="6" t="b">
        <v>0</v>
      </c>
      <c r="I1641" s="6" t="b">
        <v>0</v>
      </c>
      <c r="J1641" s="6" t="b">
        <v>0</v>
      </c>
      <c r="K1641" s="6" t="b">
        <v>0</v>
      </c>
      <c r="L1641" s="6" t="b">
        <v>0</v>
      </c>
      <c r="M1641" s="6" t="b">
        <v>0</v>
      </c>
      <c r="N1641" s="6" t="b">
        <v>0</v>
      </c>
      <c r="O1641" s="6" t="b">
        <v>0</v>
      </c>
      <c r="P1641" s="6" t="b">
        <v>0</v>
      </c>
      <c r="Q1641" s="6" t="s">
        <v>60</v>
      </c>
    </row>
    <row r="1642" spans="1:17" x14ac:dyDescent="0.2">
      <c r="A1642" s="2">
        <v>1268</v>
      </c>
      <c r="B1642" s="6" t="s">
        <v>60</v>
      </c>
      <c r="C1642" s="3"/>
      <c r="D1642" s="6" t="s">
        <v>60</v>
      </c>
      <c r="E1642" s="6" t="b">
        <v>0</v>
      </c>
      <c r="F1642" s="6" t="b">
        <v>0</v>
      </c>
      <c r="G1642" s="6" t="b">
        <v>0</v>
      </c>
      <c r="H1642" s="6" t="b">
        <v>0</v>
      </c>
      <c r="I1642" s="6" t="b">
        <v>0</v>
      </c>
      <c r="J1642" s="6" t="b">
        <v>0</v>
      </c>
      <c r="K1642" s="6" t="b">
        <v>0</v>
      </c>
      <c r="L1642" s="6" t="b">
        <v>0</v>
      </c>
      <c r="M1642" s="6" t="b">
        <v>0</v>
      </c>
      <c r="N1642" s="6" t="b">
        <v>0</v>
      </c>
      <c r="O1642" s="6" t="b">
        <v>0</v>
      </c>
      <c r="P1642" s="6" t="b">
        <v>0</v>
      </c>
      <c r="Q1642" s="6" t="s">
        <v>60</v>
      </c>
    </row>
    <row r="1643" spans="1:17" x14ac:dyDescent="0.2">
      <c r="A1643" s="2">
        <v>1269</v>
      </c>
      <c r="B1643" s="6" t="s">
        <v>60</v>
      </c>
      <c r="C1643" s="3"/>
      <c r="D1643" s="6" t="s">
        <v>60</v>
      </c>
      <c r="E1643" s="6" t="b">
        <v>0</v>
      </c>
      <c r="F1643" s="6" t="b">
        <v>0</v>
      </c>
      <c r="G1643" s="6" t="b">
        <v>0</v>
      </c>
      <c r="H1643" s="6" t="b">
        <v>0</v>
      </c>
      <c r="I1643" s="6" t="b">
        <v>0</v>
      </c>
      <c r="J1643" s="6" t="b">
        <v>0</v>
      </c>
      <c r="K1643" s="6" t="b">
        <v>0</v>
      </c>
      <c r="L1643" s="6" t="b">
        <v>0</v>
      </c>
      <c r="M1643" s="6" t="b">
        <v>0</v>
      </c>
      <c r="N1643" s="6" t="b">
        <v>0</v>
      </c>
      <c r="O1643" s="6" t="b">
        <v>0</v>
      </c>
      <c r="P1643" s="6" t="b">
        <v>0</v>
      </c>
      <c r="Q1643" s="6" t="s">
        <v>60</v>
      </c>
    </row>
    <row r="1644" spans="1:17" x14ac:dyDescent="0.2">
      <c r="A1644" s="2">
        <v>1270</v>
      </c>
      <c r="B1644" s="6" t="s">
        <v>4095</v>
      </c>
      <c r="C1644" s="3"/>
      <c r="D1644" s="6" t="s">
        <v>60</v>
      </c>
      <c r="E1644" s="6" t="b">
        <v>0</v>
      </c>
      <c r="F1644" s="6" t="b">
        <v>0</v>
      </c>
      <c r="G1644" s="6" t="b">
        <v>0</v>
      </c>
      <c r="H1644" s="6" t="b">
        <v>0</v>
      </c>
      <c r="I1644" s="6" t="b">
        <v>0</v>
      </c>
      <c r="J1644" s="6" t="b">
        <v>0</v>
      </c>
      <c r="K1644" s="6" t="b">
        <v>0</v>
      </c>
      <c r="L1644" s="6" t="b">
        <v>0</v>
      </c>
      <c r="M1644" s="6" t="b">
        <v>0</v>
      </c>
      <c r="N1644" s="6" t="b">
        <v>0</v>
      </c>
      <c r="O1644" s="6" t="b">
        <v>0</v>
      </c>
      <c r="P1644" s="6" t="b">
        <v>0</v>
      </c>
      <c r="Q1644" s="6" t="s">
        <v>60</v>
      </c>
    </row>
    <row r="1645" spans="1:17" x14ac:dyDescent="0.2">
      <c r="A1645" s="2">
        <v>1275</v>
      </c>
      <c r="B1645" s="6" t="s">
        <v>4108</v>
      </c>
      <c r="C1645" s="3"/>
      <c r="D1645" s="6" t="s">
        <v>60</v>
      </c>
      <c r="E1645" s="6" t="b">
        <v>0</v>
      </c>
      <c r="F1645" s="6" t="b">
        <v>0</v>
      </c>
      <c r="G1645" s="6" t="b">
        <v>0</v>
      </c>
      <c r="H1645" s="6" t="b">
        <v>0</v>
      </c>
      <c r="I1645" s="6" t="b">
        <v>0</v>
      </c>
      <c r="J1645" s="6" t="b">
        <v>0</v>
      </c>
      <c r="K1645" s="6" t="b">
        <v>0</v>
      </c>
      <c r="L1645" s="6" t="b">
        <v>0</v>
      </c>
      <c r="M1645" s="6" t="b">
        <v>0</v>
      </c>
      <c r="N1645" s="6" t="b">
        <v>0</v>
      </c>
      <c r="O1645" s="6" t="b">
        <v>0</v>
      </c>
      <c r="P1645" s="6" t="b">
        <v>0</v>
      </c>
      <c r="Q1645" s="6" t="s">
        <v>60</v>
      </c>
    </row>
    <row r="1646" spans="1:17" x14ac:dyDescent="0.2">
      <c r="A1646" s="2">
        <v>1298</v>
      </c>
      <c r="B1646" s="6" t="s">
        <v>4175</v>
      </c>
      <c r="C1646" s="3"/>
      <c r="D1646" s="6" t="s">
        <v>60</v>
      </c>
      <c r="E1646" s="6" t="b">
        <v>0</v>
      </c>
      <c r="F1646" s="6" t="b">
        <v>0</v>
      </c>
      <c r="G1646" s="6" t="b">
        <v>0</v>
      </c>
      <c r="H1646" s="6" t="b">
        <v>0</v>
      </c>
      <c r="I1646" s="6" t="b">
        <v>1</v>
      </c>
      <c r="J1646" s="6" t="b">
        <v>1</v>
      </c>
      <c r="K1646" s="6" t="b">
        <v>0</v>
      </c>
      <c r="L1646" s="6" t="b">
        <v>1</v>
      </c>
      <c r="M1646" s="6" t="b">
        <v>0</v>
      </c>
      <c r="N1646" s="6" t="b">
        <v>0</v>
      </c>
      <c r="O1646" s="6" t="b">
        <v>0</v>
      </c>
      <c r="P1646" s="6" t="b">
        <v>0</v>
      </c>
      <c r="Q1646" s="6" t="s">
        <v>4176</v>
      </c>
    </row>
    <row r="1647" spans="1:17" x14ac:dyDescent="0.2">
      <c r="A1647" s="2">
        <v>1300</v>
      </c>
      <c r="B1647" s="6" t="s">
        <v>60</v>
      </c>
      <c r="C1647" s="3"/>
      <c r="D1647" s="6" t="s">
        <v>60</v>
      </c>
      <c r="E1647" s="6" t="b">
        <v>0</v>
      </c>
      <c r="F1647" s="6" t="b">
        <v>0</v>
      </c>
      <c r="G1647" s="6" t="b">
        <v>0</v>
      </c>
      <c r="H1647" s="6" t="b">
        <v>0</v>
      </c>
      <c r="I1647" s="6" t="b">
        <v>0</v>
      </c>
      <c r="J1647" s="6" t="b">
        <v>0</v>
      </c>
      <c r="K1647" s="6" t="b">
        <v>0</v>
      </c>
      <c r="L1647" s="6" t="b">
        <v>0</v>
      </c>
      <c r="M1647" s="6" t="b">
        <v>0</v>
      </c>
      <c r="N1647" s="6" t="b">
        <v>0</v>
      </c>
      <c r="O1647" s="6" t="b">
        <v>0</v>
      </c>
      <c r="P1647" s="6" t="b">
        <v>0</v>
      </c>
      <c r="Q1647" s="6" t="s">
        <v>60</v>
      </c>
    </row>
    <row r="1648" spans="1:17" x14ac:dyDescent="0.2">
      <c r="A1648" s="2">
        <v>1301</v>
      </c>
      <c r="B1648" s="6" t="s">
        <v>60</v>
      </c>
      <c r="C1648" s="3"/>
      <c r="D1648" s="6" t="s">
        <v>60</v>
      </c>
      <c r="E1648" s="6" t="b">
        <v>0</v>
      </c>
      <c r="F1648" s="6" t="b">
        <v>0</v>
      </c>
      <c r="G1648" s="6" t="b">
        <v>0</v>
      </c>
      <c r="H1648" s="6" t="b">
        <v>0</v>
      </c>
      <c r="I1648" s="6" t="b">
        <v>0</v>
      </c>
      <c r="J1648" s="6" t="b">
        <v>0</v>
      </c>
      <c r="K1648" s="6" t="b">
        <v>0</v>
      </c>
      <c r="L1648" s="6" t="b">
        <v>0</v>
      </c>
      <c r="M1648" s="6" t="b">
        <v>0</v>
      </c>
      <c r="N1648" s="6" t="b">
        <v>0</v>
      </c>
      <c r="O1648" s="6" t="b">
        <v>0</v>
      </c>
      <c r="P1648" s="6" t="b">
        <v>0</v>
      </c>
      <c r="Q1648" s="6" t="s">
        <v>60</v>
      </c>
    </row>
    <row r="1649" spans="1:17" x14ac:dyDescent="0.2">
      <c r="A1649" s="2">
        <v>1303</v>
      </c>
      <c r="B1649" s="6" t="s">
        <v>60</v>
      </c>
      <c r="C1649" s="3"/>
      <c r="D1649" s="6" t="s">
        <v>60</v>
      </c>
      <c r="E1649" s="6" t="b">
        <v>0</v>
      </c>
      <c r="F1649" s="6" t="b">
        <v>0</v>
      </c>
      <c r="G1649" s="6" t="b">
        <v>0</v>
      </c>
      <c r="H1649" s="6" t="b">
        <v>0</v>
      </c>
      <c r="I1649" s="6" t="b">
        <v>0</v>
      </c>
      <c r="J1649" s="6" t="b">
        <v>0</v>
      </c>
      <c r="K1649" s="6" t="b">
        <v>0</v>
      </c>
      <c r="L1649" s="6" t="b">
        <v>0</v>
      </c>
      <c r="M1649" s="6" t="b">
        <v>0</v>
      </c>
      <c r="N1649" s="6" t="b">
        <v>0</v>
      </c>
      <c r="O1649" s="6" t="b">
        <v>0</v>
      </c>
      <c r="P1649" s="6" t="b">
        <v>0</v>
      </c>
      <c r="Q1649" s="6" t="s">
        <v>60</v>
      </c>
    </row>
    <row r="1650" spans="1:17" x14ac:dyDescent="0.2">
      <c r="A1650" s="2">
        <v>1304</v>
      </c>
      <c r="B1650" s="6" t="s">
        <v>4185</v>
      </c>
      <c r="C1650" s="3"/>
      <c r="D1650" s="6" t="s">
        <v>60</v>
      </c>
      <c r="E1650" s="6" t="b">
        <v>0</v>
      </c>
      <c r="F1650" s="6" t="b">
        <v>0</v>
      </c>
      <c r="G1650" s="6" t="b">
        <v>0</v>
      </c>
      <c r="H1650" s="6" t="b">
        <v>0</v>
      </c>
      <c r="I1650" s="6" t="b">
        <v>0</v>
      </c>
      <c r="J1650" s="6" t="b">
        <v>0</v>
      </c>
      <c r="K1650" s="6" t="b">
        <v>0</v>
      </c>
      <c r="L1650" s="6" t="b">
        <v>0</v>
      </c>
      <c r="M1650" s="6" t="b">
        <v>0</v>
      </c>
      <c r="N1650" s="6" t="b">
        <v>0</v>
      </c>
      <c r="O1650" s="6" t="b">
        <v>0</v>
      </c>
      <c r="P1650" s="6" t="b">
        <v>0</v>
      </c>
      <c r="Q1650" s="6" t="s">
        <v>60</v>
      </c>
    </row>
    <row r="1651" spans="1:17" x14ac:dyDescent="0.2">
      <c r="A1651" s="2">
        <v>1312</v>
      </c>
      <c r="B1651" s="6" t="s">
        <v>60</v>
      </c>
      <c r="C1651" s="3"/>
      <c r="D1651" s="6" t="s">
        <v>60</v>
      </c>
      <c r="E1651" s="6" t="b">
        <v>0</v>
      </c>
      <c r="F1651" s="6" t="b">
        <v>0</v>
      </c>
      <c r="G1651" s="6" t="b">
        <v>0</v>
      </c>
      <c r="H1651" s="6" t="b">
        <v>0</v>
      </c>
      <c r="I1651" s="6" t="b">
        <v>0</v>
      </c>
      <c r="J1651" s="6" t="b">
        <v>0</v>
      </c>
      <c r="K1651" s="6" t="b">
        <v>0</v>
      </c>
      <c r="L1651" s="6" t="b">
        <v>0</v>
      </c>
      <c r="M1651" s="6" t="b">
        <v>0</v>
      </c>
      <c r="N1651" s="6" t="b">
        <v>0</v>
      </c>
      <c r="O1651" s="6" t="b">
        <v>0</v>
      </c>
      <c r="P1651" s="6" t="b">
        <v>0</v>
      </c>
      <c r="Q1651" s="6" t="s">
        <v>60</v>
      </c>
    </row>
    <row r="1652" spans="1:17" x14ac:dyDescent="0.2">
      <c r="A1652" s="2">
        <v>1317</v>
      </c>
      <c r="B1652" s="6" t="s">
        <v>60</v>
      </c>
      <c r="C1652" s="3"/>
      <c r="D1652" s="6" t="s">
        <v>60</v>
      </c>
      <c r="E1652" s="6" t="b">
        <v>0</v>
      </c>
      <c r="F1652" s="6" t="b">
        <v>0</v>
      </c>
      <c r="G1652" s="6" t="b">
        <v>0</v>
      </c>
      <c r="H1652" s="6" t="b">
        <v>0</v>
      </c>
      <c r="I1652" s="6" t="b">
        <v>0</v>
      </c>
      <c r="J1652" s="6" t="b">
        <v>0</v>
      </c>
      <c r="K1652" s="6" t="b">
        <v>0</v>
      </c>
      <c r="L1652" s="6" t="b">
        <v>0</v>
      </c>
      <c r="M1652" s="6" t="b">
        <v>0</v>
      </c>
      <c r="N1652" s="6" t="b">
        <v>0</v>
      </c>
      <c r="O1652" s="6" t="b">
        <v>0</v>
      </c>
      <c r="P1652" s="6" t="b">
        <v>0</v>
      </c>
      <c r="Q1652" s="6" t="s">
        <v>60</v>
      </c>
    </row>
    <row r="1653" spans="1:17" x14ac:dyDescent="0.2">
      <c r="A1653" s="2">
        <v>1328</v>
      </c>
      <c r="B1653" s="6" t="s">
        <v>60</v>
      </c>
      <c r="C1653" s="3"/>
      <c r="D1653" s="6" t="s">
        <v>60</v>
      </c>
      <c r="E1653" s="6" t="b">
        <v>0</v>
      </c>
      <c r="F1653" s="6" t="b">
        <v>0</v>
      </c>
      <c r="G1653" s="6" t="b">
        <v>0</v>
      </c>
      <c r="H1653" s="6" t="b">
        <v>0</v>
      </c>
      <c r="I1653" s="6" t="b">
        <v>0</v>
      </c>
      <c r="J1653" s="6" t="b">
        <v>0</v>
      </c>
      <c r="K1653" s="6" t="b">
        <v>0</v>
      </c>
      <c r="L1653" s="6" t="b">
        <v>0</v>
      </c>
      <c r="M1653" s="6" t="b">
        <v>0</v>
      </c>
      <c r="N1653" s="6" t="b">
        <v>0</v>
      </c>
      <c r="O1653" s="6" t="b">
        <v>0</v>
      </c>
      <c r="P1653" s="6" t="b">
        <v>0</v>
      </c>
      <c r="Q1653" s="6" t="s">
        <v>60</v>
      </c>
    </row>
    <row r="1654" spans="1:17" x14ac:dyDescent="0.2">
      <c r="A1654" s="2">
        <v>1329</v>
      </c>
      <c r="B1654" s="6" t="s">
        <v>4250</v>
      </c>
      <c r="C1654" s="3"/>
      <c r="D1654" s="6" t="s">
        <v>60</v>
      </c>
      <c r="E1654" s="6" t="b">
        <v>0</v>
      </c>
      <c r="F1654" s="6" t="b">
        <v>0</v>
      </c>
      <c r="G1654" s="6" t="b">
        <v>0</v>
      </c>
      <c r="H1654" s="6" t="b">
        <v>0</v>
      </c>
      <c r="I1654" s="6" t="b">
        <v>0</v>
      </c>
      <c r="J1654" s="6" t="b">
        <v>0</v>
      </c>
      <c r="K1654" s="6" t="b">
        <v>0</v>
      </c>
      <c r="L1654" s="6" t="b">
        <v>0</v>
      </c>
      <c r="M1654" s="6" t="b">
        <v>0</v>
      </c>
      <c r="N1654" s="6" t="b">
        <v>0</v>
      </c>
      <c r="O1654" s="6" t="b">
        <v>0</v>
      </c>
      <c r="P1654" s="6" t="b">
        <v>0</v>
      </c>
      <c r="Q1654" s="6" t="s">
        <v>60</v>
      </c>
    </row>
    <row r="1655" spans="1:17" x14ac:dyDescent="0.2">
      <c r="A1655" s="2">
        <v>1339</v>
      </c>
      <c r="B1655" s="6" t="s">
        <v>4283</v>
      </c>
      <c r="C1655" s="3"/>
      <c r="D1655" s="6" t="s">
        <v>60</v>
      </c>
      <c r="E1655" s="6" t="b">
        <v>0</v>
      </c>
      <c r="F1655" s="6" t="b">
        <v>0</v>
      </c>
      <c r="G1655" s="6" t="b">
        <v>0</v>
      </c>
      <c r="H1655" s="6" t="b">
        <v>0</v>
      </c>
      <c r="I1655" s="6" t="b">
        <v>0</v>
      </c>
      <c r="J1655" s="6" t="b">
        <v>0</v>
      </c>
      <c r="K1655" s="6" t="b">
        <v>0</v>
      </c>
      <c r="L1655" s="6" t="b">
        <v>0</v>
      </c>
      <c r="M1655" s="6" t="b">
        <v>0</v>
      </c>
      <c r="N1655" s="6" t="b">
        <v>0</v>
      </c>
      <c r="O1655" s="6" t="b">
        <v>0</v>
      </c>
      <c r="P1655" s="6" t="b">
        <v>0</v>
      </c>
      <c r="Q1655" s="6" t="s">
        <v>60</v>
      </c>
    </row>
    <row r="1656" spans="1:17" x14ac:dyDescent="0.2">
      <c r="A1656" s="2">
        <v>1341</v>
      </c>
      <c r="B1656" s="6" t="s">
        <v>60</v>
      </c>
      <c r="C1656" s="3"/>
      <c r="D1656" s="6" t="s">
        <v>60</v>
      </c>
      <c r="E1656" s="6" t="b">
        <v>0</v>
      </c>
      <c r="F1656" s="6" t="b">
        <v>0</v>
      </c>
      <c r="G1656" s="6" t="b">
        <v>0</v>
      </c>
      <c r="H1656" s="6" t="b">
        <v>0</v>
      </c>
      <c r="I1656" s="6" t="b">
        <v>0</v>
      </c>
      <c r="J1656" s="6" t="b">
        <v>0</v>
      </c>
      <c r="K1656" s="6" t="b">
        <v>0</v>
      </c>
      <c r="L1656" s="6" t="b">
        <v>0</v>
      </c>
      <c r="M1656" s="6" t="b">
        <v>0</v>
      </c>
      <c r="N1656" s="6" t="b">
        <v>0</v>
      </c>
      <c r="O1656" s="6" t="b">
        <v>0</v>
      </c>
      <c r="P1656" s="6" t="b">
        <v>0</v>
      </c>
      <c r="Q1656" s="6" t="s">
        <v>60</v>
      </c>
    </row>
    <row r="1657" spans="1:17" x14ac:dyDescent="0.2">
      <c r="A1657" s="2">
        <v>1348</v>
      </c>
      <c r="B1657" s="6" t="s">
        <v>4304</v>
      </c>
      <c r="C1657" s="3"/>
      <c r="D1657" s="6" t="s">
        <v>3027</v>
      </c>
      <c r="E1657" s="6" t="b">
        <v>0</v>
      </c>
      <c r="F1657" s="6" t="b">
        <v>0</v>
      </c>
      <c r="G1657" s="6" t="b">
        <v>0</v>
      </c>
      <c r="H1657" s="6" t="b">
        <v>0</v>
      </c>
      <c r="I1657" s="6" t="b">
        <v>0</v>
      </c>
      <c r="J1657" s="6" t="b">
        <v>0</v>
      </c>
      <c r="K1657" s="6" t="b">
        <v>0</v>
      </c>
      <c r="L1657" s="6" t="b">
        <v>0</v>
      </c>
      <c r="M1657" s="6" t="b">
        <v>0</v>
      </c>
      <c r="N1657" s="6" t="b">
        <v>0</v>
      </c>
      <c r="O1657" s="6" t="b">
        <v>0</v>
      </c>
      <c r="P1657" s="6" t="b">
        <v>0</v>
      </c>
      <c r="Q1657" s="6" t="s">
        <v>3027</v>
      </c>
    </row>
    <row r="1658" spans="1:17" x14ac:dyDescent="0.2">
      <c r="A1658" s="2">
        <v>1349</v>
      </c>
      <c r="B1658" s="6" t="s">
        <v>60</v>
      </c>
      <c r="C1658" s="3"/>
      <c r="D1658" s="6" t="s">
        <v>60</v>
      </c>
      <c r="E1658" s="6" t="b">
        <v>0</v>
      </c>
      <c r="F1658" s="6" t="b">
        <v>0</v>
      </c>
      <c r="G1658" s="6" t="b">
        <v>0</v>
      </c>
      <c r="H1658" s="6" t="b">
        <v>0</v>
      </c>
      <c r="I1658" s="6" t="b">
        <v>0</v>
      </c>
      <c r="J1658" s="6" t="b">
        <v>0</v>
      </c>
      <c r="K1658" s="6" t="b">
        <v>0</v>
      </c>
      <c r="L1658" s="6" t="b">
        <v>0</v>
      </c>
      <c r="M1658" s="6" t="b">
        <v>0</v>
      </c>
      <c r="N1658" s="6" t="b">
        <v>0</v>
      </c>
      <c r="O1658" s="6" t="b">
        <v>0</v>
      </c>
      <c r="P1658" s="6" t="b">
        <v>0</v>
      </c>
      <c r="Q1658" s="6" t="s">
        <v>60</v>
      </c>
    </row>
    <row r="1659" spans="1:17" x14ac:dyDescent="0.2">
      <c r="A1659" s="2">
        <v>1363</v>
      </c>
      <c r="B1659" s="6" t="s">
        <v>60</v>
      </c>
      <c r="C1659" s="3"/>
      <c r="D1659" s="6" t="s">
        <v>60</v>
      </c>
      <c r="E1659" s="6" t="b">
        <v>0</v>
      </c>
      <c r="F1659" s="6" t="b">
        <v>0</v>
      </c>
      <c r="G1659" s="6" t="b">
        <v>0</v>
      </c>
      <c r="H1659" s="6" t="b">
        <v>0</v>
      </c>
      <c r="I1659" s="6" t="b">
        <v>0</v>
      </c>
      <c r="J1659" s="6" t="b">
        <v>0</v>
      </c>
      <c r="K1659" s="6" t="b">
        <v>0</v>
      </c>
      <c r="L1659" s="6" t="b">
        <v>0</v>
      </c>
      <c r="M1659" s="6" t="b">
        <v>0</v>
      </c>
      <c r="N1659" s="6" t="b">
        <v>0</v>
      </c>
      <c r="O1659" s="6" t="b">
        <v>0</v>
      </c>
      <c r="P1659" s="6" t="b">
        <v>0</v>
      </c>
      <c r="Q1659" s="6" t="s">
        <v>60</v>
      </c>
    </row>
    <row r="1660" spans="1:17" x14ac:dyDescent="0.2">
      <c r="A1660" s="2">
        <v>1365</v>
      </c>
      <c r="B1660" s="6" t="s">
        <v>4353</v>
      </c>
      <c r="C1660" s="3"/>
      <c r="D1660" s="6" t="s">
        <v>60</v>
      </c>
      <c r="E1660" s="6" t="b">
        <v>0</v>
      </c>
      <c r="F1660" s="6" t="b">
        <v>0</v>
      </c>
      <c r="G1660" s="6" t="b">
        <v>0</v>
      </c>
      <c r="H1660" s="6" t="b">
        <v>0</v>
      </c>
      <c r="I1660" s="6" t="b">
        <v>0</v>
      </c>
      <c r="J1660" s="6" t="b">
        <v>0</v>
      </c>
      <c r="K1660" s="6" t="b">
        <v>0</v>
      </c>
      <c r="L1660" s="6" t="b">
        <v>0</v>
      </c>
      <c r="M1660" s="6" t="b">
        <v>0</v>
      </c>
      <c r="N1660" s="6" t="b">
        <v>0</v>
      </c>
      <c r="O1660" s="6" t="b">
        <v>0</v>
      </c>
      <c r="P1660" s="6" t="b">
        <v>0</v>
      </c>
      <c r="Q1660" s="6" t="s">
        <v>60</v>
      </c>
    </row>
    <row r="1661" spans="1:17" x14ac:dyDescent="0.2">
      <c r="A1661" s="2">
        <v>1374</v>
      </c>
      <c r="B1661" s="6" t="s">
        <v>4378</v>
      </c>
      <c r="C1661" s="3"/>
      <c r="D1661" s="6" t="s">
        <v>60</v>
      </c>
      <c r="E1661" s="6" t="b">
        <v>0</v>
      </c>
      <c r="F1661" s="6" t="b">
        <v>0</v>
      </c>
      <c r="G1661" s="6" t="b">
        <v>0</v>
      </c>
      <c r="H1661" s="6" t="b">
        <v>0</v>
      </c>
      <c r="I1661" s="6" t="b">
        <v>0</v>
      </c>
      <c r="J1661" s="6" t="b">
        <v>0</v>
      </c>
      <c r="K1661" s="6" t="b">
        <v>0</v>
      </c>
      <c r="L1661" s="6" t="b">
        <v>0</v>
      </c>
      <c r="M1661" s="6" t="b">
        <v>0</v>
      </c>
      <c r="N1661" s="6" t="b">
        <v>0</v>
      </c>
      <c r="O1661" s="6" t="b">
        <v>0</v>
      </c>
      <c r="P1661" s="6" t="b">
        <v>0</v>
      </c>
      <c r="Q1661" s="6" t="s">
        <v>60</v>
      </c>
    </row>
    <row r="1662" spans="1:17" x14ac:dyDescent="0.2">
      <c r="A1662" s="2">
        <v>1379</v>
      </c>
      <c r="B1662" s="6" t="s">
        <v>60</v>
      </c>
      <c r="C1662" s="3"/>
      <c r="D1662" s="6" t="s">
        <v>60</v>
      </c>
      <c r="E1662" s="6" t="b">
        <v>0</v>
      </c>
      <c r="F1662" s="6" t="b">
        <v>0</v>
      </c>
      <c r="G1662" s="6" t="b">
        <v>0</v>
      </c>
      <c r="H1662" s="6" t="b">
        <v>0</v>
      </c>
      <c r="I1662" s="6" t="b">
        <v>0</v>
      </c>
      <c r="J1662" s="6" t="b">
        <v>0</v>
      </c>
      <c r="K1662" s="6" t="b">
        <v>0</v>
      </c>
      <c r="L1662" s="6" t="b">
        <v>0</v>
      </c>
      <c r="M1662" s="6" t="b">
        <v>0</v>
      </c>
      <c r="N1662" s="6" t="b">
        <v>0</v>
      </c>
      <c r="O1662" s="6" t="b">
        <v>0</v>
      </c>
      <c r="P1662" s="6" t="b">
        <v>0</v>
      </c>
      <c r="Q1662" s="6" t="s">
        <v>60</v>
      </c>
    </row>
    <row r="1663" spans="1:17" x14ac:dyDescent="0.2">
      <c r="A1663" s="2">
        <v>1388</v>
      </c>
      <c r="B1663" s="6" t="s">
        <v>4414</v>
      </c>
      <c r="C1663" s="3"/>
      <c r="D1663" s="6" t="s">
        <v>60</v>
      </c>
      <c r="E1663" s="6" t="b">
        <v>0</v>
      </c>
      <c r="F1663" s="6" t="b">
        <v>0</v>
      </c>
      <c r="G1663" s="6" t="b">
        <v>0</v>
      </c>
      <c r="H1663" s="6" t="b">
        <v>0</v>
      </c>
      <c r="I1663" s="6" t="b">
        <v>0</v>
      </c>
      <c r="J1663" s="6" t="b">
        <v>0</v>
      </c>
      <c r="K1663" s="6" t="b">
        <v>0</v>
      </c>
      <c r="L1663" s="6" t="b">
        <v>0</v>
      </c>
      <c r="M1663" s="6" t="b">
        <v>0</v>
      </c>
      <c r="N1663" s="6" t="b">
        <v>0</v>
      </c>
      <c r="O1663" s="6" t="b">
        <v>0</v>
      </c>
      <c r="P1663" s="6" t="b">
        <v>0</v>
      </c>
      <c r="Q1663" s="6" t="s">
        <v>4414</v>
      </c>
    </row>
    <row r="1664" spans="1:17" x14ac:dyDescent="0.2">
      <c r="A1664" s="2">
        <v>1398</v>
      </c>
      <c r="B1664" s="6" t="s">
        <v>60</v>
      </c>
      <c r="C1664" s="3"/>
      <c r="D1664" s="6" t="s">
        <v>60</v>
      </c>
      <c r="E1664" s="6" t="b">
        <v>0</v>
      </c>
      <c r="F1664" s="6" t="b">
        <v>0</v>
      </c>
      <c r="G1664" s="6" t="b">
        <v>0</v>
      </c>
      <c r="H1664" s="6" t="b">
        <v>0</v>
      </c>
      <c r="I1664" s="6" t="b">
        <v>0</v>
      </c>
      <c r="J1664" s="6" t="b">
        <v>0</v>
      </c>
      <c r="K1664" s="6" t="b">
        <v>0</v>
      </c>
      <c r="L1664" s="6" t="b">
        <v>0</v>
      </c>
      <c r="M1664" s="6" t="b">
        <v>0</v>
      </c>
      <c r="N1664" s="6" t="b">
        <v>0</v>
      </c>
      <c r="O1664" s="6" t="b">
        <v>0</v>
      </c>
      <c r="P1664" s="6" t="b">
        <v>0</v>
      </c>
      <c r="Q1664" s="6" t="s">
        <v>60</v>
      </c>
    </row>
    <row r="1665" spans="1:17" x14ac:dyDescent="0.2">
      <c r="A1665" s="2">
        <v>1402</v>
      </c>
      <c r="B1665" s="6" t="s">
        <v>4451</v>
      </c>
      <c r="C1665" s="3"/>
      <c r="D1665" s="6" t="s">
        <v>60</v>
      </c>
      <c r="E1665" s="6" t="b">
        <v>0</v>
      </c>
      <c r="F1665" s="6" t="b">
        <v>0</v>
      </c>
      <c r="G1665" s="6" t="b">
        <v>0</v>
      </c>
      <c r="H1665" s="6" t="b">
        <v>0</v>
      </c>
      <c r="I1665" s="6" t="b">
        <v>0</v>
      </c>
      <c r="J1665" s="6" t="b">
        <v>0</v>
      </c>
      <c r="K1665" s="6" t="b">
        <v>0</v>
      </c>
      <c r="L1665" s="6" t="b">
        <v>0</v>
      </c>
      <c r="M1665" s="6" t="b">
        <v>0</v>
      </c>
      <c r="N1665" s="6" t="b">
        <v>0</v>
      </c>
      <c r="O1665" s="6" t="b">
        <v>0</v>
      </c>
      <c r="P1665" s="6" t="b">
        <v>0</v>
      </c>
      <c r="Q1665" s="6" t="s">
        <v>60</v>
      </c>
    </row>
    <row r="1666" spans="1:17" x14ac:dyDescent="0.2">
      <c r="A1666" s="2">
        <v>1409</v>
      </c>
      <c r="B1666" s="6" t="s">
        <v>4471</v>
      </c>
      <c r="C1666" s="3"/>
      <c r="D1666" s="6" t="s">
        <v>60</v>
      </c>
      <c r="E1666" s="6" t="b">
        <v>0</v>
      </c>
      <c r="F1666" s="6" t="b">
        <v>0</v>
      </c>
      <c r="G1666" s="6" t="b">
        <v>0</v>
      </c>
      <c r="H1666" s="6" t="b">
        <v>0</v>
      </c>
      <c r="I1666" s="6" t="b">
        <v>0</v>
      </c>
      <c r="J1666" s="6" t="b">
        <v>0</v>
      </c>
      <c r="K1666" s="6" t="b">
        <v>0</v>
      </c>
      <c r="L1666" s="6" t="b">
        <v>0</v>
      </c>
      <c r="M1666" s="6" t="b">
        <v>0</v>
      </c>
      <c r="N1666" s="6" t="b">
        <v>0</v>
      </c>
      <c r="O1666" s="6" t="b">
        <v>0</v>
      </c>
      <c r="P1666" s="6" t="b">
        <v>0</v>
      </c>
      <c r="Q1666" s="6" t="s">
        <v>60</v>
      </c>
    </row>
    <row r="1667" spans="1:17" x14ac:dyDescent="0.2">
      <c r="A1667" s="2">
        <v>1419</v>
      </c>
      <c r="B1667" s="6" t="s">
        <v>60</v>
      </c>
      <c r="C1667" s="3"/>
      <c r="D1667" s="6" t="s">
        <v>60</v>
      </c>
      <c r="E1667" s="6" t="b">
        <v>0</v>
      </c>
      <c r="F1667" s="6" t="b">
        <v>0</v>
      </c>
      <c r="G1667" s="6" t="b">
        <v>0</v>
      </c>
      <c r="H1667" s="6" t="b">
        <v>0</v>
      </c>
      <c r="I1667" s="6" t="b">
        <v>0</v>
      </c>
      <c r="J1667" s="6" t="b">
        <v>0</v>
      </c>
      <c r="K1667" s="6" t="b">
        <v>0</v>
      </c>
      <c r="L1667" s="6" t="b">
        <v>0</v>
      </c>
      <c r="M1667" s="6" t="b">
        <v>0</v>
      </c>
      <c r="N1667" s="6" t="b">
        <v>0</v>
      </c>
      <c r="O1667" s="6" t="b">
        <v>0</v>
      </c>
      <c r="P1667" s="6" t="b">
        <v>0</v>
      </c>
      <c r="Q1667" s="6" t="s">
        <v>60</v>
      </c>
    </row>
    <row r="1668" spans="1:17" x14ac:dyDescent="0.2">
      <c r="A1668" s="2">
        <v>1437</v>
      </c>
      <c r="B1668" s="6" t="s">
        <v>60</v>
      </c>
      <c r="C1668" s="3"/>
      <c r="D1668" s="6" t="s">
        <v>60</v>
      </c>
      <c r="E1668" s="6" t="b">
        <v>0</v>
      </c>
      <c r="F1668" s="6" t="b">
        <v>0</v>
      </c>
      <c r="G1668" s="6" t="b">
        <v>0</v>
      </c>
      <c r="H1668" s="6" t="b">
        <v>0</v>
      </c>
      <c r="I1668" s="6" t="b">
        <v>0</v>
      </c>
      <c r="J1668" s="6" t="b">
        <v>0</v>
      </c>
      <c r="K1668" s="6" t="b">
        <v>0</v>
      </c>
      <c r="L1668" s="6" t="b">
        <v>0</v>
      </c>
      <c r="M1668" s="6" t="b">
        <v>0</v>
      </c>
      <c r="N1668" s="6" t="b">
        <v>0</v>
      </c>
      <c r="O1668" s="6" t="b">
        <v>0</v>
      </c>
      <c r="P1668" s="6" t="b">
        <v>0</v>
      </c>
      <c r="Q1668" s="6" t="s">
        <v>60</v>
      </c>
    </row>
    <row r="1669" spans="1:17" x14ac:dyDescent="0.2">
      <c r="A1669" s="2">
        <v>1439</v>
      </c>
      <c r="B1669" s="6" t="s">
        <v>60</v>
      </c>
      <c r="C1669" s="3"/>
      <c r="D1669" s="6" t="s">
        <v>60</v>
      </c>
      <c r="E1669" s="6" t="b">
        <v>0</v>
      </c>
      <c r="F1669" s="6" t="b">
        <v>0</v>
      </c>
      <c r="G1669" s="6" t="b">
        <v>0</v>
      </c>
      <c r="H1669" s="6" t="b">
        <v>0</v>
      </c>
      <c r="I1669" s="6" t="b">
        <v>0</v>
      </c>
      <c r="J1669" s="6" t="b">
        <v>0</v>
      </c>
      <c r="K1669" s="6" t="b">
        <v>0</v>
      </c>
      <c r="L1669" s="6" t="b">
        <v>0</v>
      </c>
      <c r="M1669" s="6" t="b">
        <v>0</v>
      </c>
      <c r="N1669" s="6" t="b">
        <v>0</v>
      </c>
      <c r="O1669" s="6" t="b">
        <v>0</v>
      </c>
      <c r="P1669" s="6" t="b">
        <v>0</v>
      </c>
      <c r="Q1669" s="6" t="s">
        <v>60</v>
      </c>
    </row>
    <row r="1670" spans="1:17" x14ac:dyDescent="0.2">
      <c r="A1670" s="2">
        <v>1447</v>
      </c>
      <c r="B1670" s="6" t="s">
        <v>4571</v>
      </c>
      <c r="C1670" s="3"/>
      <c r="D1670" s="6" t="s">
        <v>60</v>
      </c>
      <c r="E1670" s="6" t="b">
        <v>0</v>
      </c>
      <c r="F1670" s="6" t="b">
        <v>0</v>
      </c>
      <c r="G1670" s="6" t="b">
        <v>0</v>
      </c>
      <c r="H1670" s="6" t="b">
        <v>0</v>
      </c>
      <c r="I1670" s="6" t="b">
        <v>0</v>
      </c>
      <c r="J1670" s="6" t="b">
        <v>0</v>
      </c>
      <c r="K1670" s="6" t="b">
        <v>0</v>
      </c>
      <c r="L1670" s="6" t="b">
        <v>0</v>
      </c>
      <c r="M1670" s="6" t="b">
        <v>0</v>
      </c>
      <c r="N1670" s="6" t="b">
        <v>0</v>
      </c>
      <c r="O1670" s="6" t="b">
        <v>0</v>
      </c>
      <c r="P1670" s="6" t="b">
        <v>0</v>
      </c>
      <c r="Q1670" s="6" t="s">
        <v>60</v>
      </c>
    </row>
    <row r="1671" spans="1:17" x14ac:dyDescent="0.2">
      <c r="A1671" s="2">
        <v>1456</v>
      </c>
      <c r="B1671" s="6" t="s">
        <v>60</v>
      </c>
      <c r="C1671" s="3"/>
      <c r="D1671" s="6" t="s">
        <v>60</v>
      </c>
      <c r="E1671" s="6" t="b">
        <v>0</v>
      </c>
      <c r="F1671" s="6" t="b">
        <v>0</v>
      </c>
      <c r="G1671" s="6" t="b">
        <v>0</v>
      </c>
      <c r="H1671" s="6" t="b">
        <v>0</v>
      </c>
      <c r="I1671" s="6" t="b">
        <v>0</v>
      </c>
      <c r="J1671" s="6" t="b">
        <v>0</v>
      </c>
      <c r="K1671" s="6" t="b">
        <v>0</v>
      </c>
      <c r="L1671" s="6" t="b">
        <v>0</v>
      </c>
      <c r="M1671" s="6" t="b">
        <v>0</v>
      </c>
      <c r="N1671" s="6" t="b">
        <v>0</v>
      </c>
      <c r="O1671" s="6" t="b">
        <v>0</v>
      </c>
      <c r="P1671" s="6" t="b">
        <v>0</v>
      </c>
      <c r="Q1671" s="6" t="s">
        <v>60</v>
      </c>
    </row>
    <row r="1672" spans="1:17" x14ac:dyDescent="0.2">
      <c r="A1672" s="2">
        <v>1458</v>
      </c>
      <c r="B1672" s="6" t="s">
        <v>60</v>
      </c>
      <c r="C1672" s="3"/>
      <c r="D1672" s="6" t="s">
        <v>60</v>
      </c>
      <c r="E1672" s="6" t="b">
        <v>0</v>
      </c>
      <c r="F1672" s="6" t="b">
        <v>0</v>
      </c>
      <c r="G1672" s="6" t="b">
        <v>0</v>
      </c>
      <c r="H1672" s="6" t="b">
        <v>0</v>
      </c>
      <c r="I1672" s="6" t="b">
        <v>0</v>
      </c>
      <c r="J1672" s="6" t="b">
        <v>0</v>
      </c>
      <c r="K1672" s="6" t="b">
        <v>0</v>
      </c>
      <c r="L1672" s="6" t="b">
        <v>0</v>
      </c>
      <c r="M1672" s="6" t="b">
        <v>0</v>
      </c>
      <c r="N1672" s="6" t="b">
        <v>0</v>
      </c>
      <c r="O1672" s="6" t="b">
        <v>0</v>
      </c>
      <c r="P1672" s="6" t="b">
        <v>0</v>
      </c>
      <c r="Q1672" s="6" t="s">
        <v>60</v>
      </c>
    </row>
    <row r="1673" spans="1:17" x14ac:dyDescent="0.2">
      <c r="A1673" s="2">
        <v>1459</v>
      </c>
      <c r="B1673" s="6" t="s">
        <v>60</v>
      </c>
      <c r="C1673" s="3"/>
      <c r="D1673" s="6" t="s">
        <v>60</v>
      </c>
      <c r="E1673" s="6" t="b">
        <v>0</v>
      </c>
      <c r="F1673" s="6" t="b">
        <v>0</v>
      </c>
      <c r="G1673" s="6" t="b">
        <v>0</v>
      </c>
      <c r="H1673" s="6" t="b">
        <v>0</v>
      </c>
      <c r="I1673" s="6" t="b">
        <v>0</v>
      </c>
      <c r="J1673" s="6" t="b">
        <v>0</v>
      </c>
      <c r="K1673" s="6" t="b">
        <v>0</v>
      </c>
      <c r="L1673" s="6" t="b">
        <v>0</v>
      </c>
      <c r="M1673" s="6" t="b">
        <v>0</v>
      </c>
      <c r="N1673" s="6" t="b">
        <v>0</v>
      </c>
      <c r="O1673" s="6" t="b">
        <v>0</v>
      </c>
      <c r="P1673" s="6" t="b">
        <v>0</v>
      </c>
      <c r="Q1673" s="6" t="s">
        <v>60</v>
      </c>
    </row>
    <row r="1674" spans="1:17" x14ac:dyDescent="0.2">
      <c r="A1674" s="2">
        <v>1482</v>
      </c>
      <c r="B1674" s="6" t="s">
        <v>60</v>
      </c>
      <c r="C1674" s="3"/>
      <c r="D1674" s="6" t="s">
        <v>60</v>
      </c>
      <c r="E1674" s="6" t="b">
        <v>0</v>
      </c>
      <c r="F1674" s="6" t="b">
        <v>0</v>
      </c>
      <c r="G1674" s="6" t="b">
        <v>0</v>
      </c>
      <c r="H1674" s="6" t="b">
        <v>0</v>
      </c>
      <c r="I1674" s="6" t="b">
        <v>0</v>
      </c>
      <c r="J1674" s="6" t="b">
        <v>0</v>
      </c>
      <c r="K1674" s="6" t="b">
        <v>0</v>
      </c>
      <c r="L1674" s="6" t="b">
        <v>0</v>
      </c>
      <c r="M1674" s="6" t="b">
        <v>0</v>
      </c>
      <c r="N1674" s="6" t="b">
        <v>0</v>
      </c>
      <c r="O1674" s="6" t="b">
        <v>0</v>
      </c>
      <c r="P1674" s="6" t="b">
        <v>0</v>
      </c>
      <c r="Q1674" s="6" t="s">
        <v>60</v>
      </c>
    </row>
    <row r="1675" spans="1:17" x14ac:dyDescent="0.2">
      <c r="A1675" s="2">
        <v>1499</v>
      </c>
      <c r="B1675" s="6" t="s">
        <v>2600</v>
      </c>
      <c r="C1675" s="3"/>
      <c r="D1675" s="6" t="s">
        <v>60</v>
      </c>
      <c r="E1675" s="6" t="b">
        <v>0</v>
      </c>
      <c r="F1675" s="6" t="b">
        <v>0</v>
      </c>
      <c r="G1675" s="6" t="b">
        <v>0</v>
      </c>
      <c r="H1675" s="6" t="b">
        <v>0</v>
      </c>
      <c r="I1675" s="6" t="b">
        <v>0</v>
      </c>
      <c r="J1675" s="6" t="b">
        <v>0</v>
      </c>
      <c r="K1675" s="6" t="b">
        <v>0</v>
      </c>
      <c r="L1675" s="6" t="b">
        <v>0</v>
      </c>
      <c r="M1675" s="6" t="b">
        <v>0</v>
      </c>
      <c r="N1675" s="6" t="b">
        <v>0</v>
      </c>
      <c r="O1675" s="6" t="b">
        <v>0</v>
      </c>
      <c r="P1675" s="6" t="b">
        <v>0</v>
      </c>
      <c r="Q1675" s="6" t="s">
        <v>60</v>
      </c>
    </row>
    <row r="1676" spans="1:17" x14ac:dyDescent="0.2">
      <c r="A1676" s="2">
        <v>1503</v>
      </c>
      <c r="B1676" s="6" t="s">
        <v>60</v>
      </c>
      <c r="C1676" s="3"/>
      <c r="D1676" s="6" t="s">
        <v>60</v>
      </c>
      <c r="E1676" s="6" t="b">
        <v>0</v>
      </c>
      <c r="F1676" s="6" t="b">
        <v>0</v>
      </c>
      <c r="G1676" s="6" t="b">
        <v>0</v>
      </c>
      <c r="H1676" s="6" t="b">
        <v>0</v>
      </c>
      <c r="I1676" s="6" t="b">
        <v>0</v>
      </c>
      <c r="J1676" s="6" t="b">
        <v>0</v>
      </c>
      <c r="K1676" s="6" t="b">
        <v>0</v>
      </c>
      <c r="L1676" s="6" t="b">
        <v>0</v>
      </c>
      <c r="M1676" s="6" t="b">
        <v>0</v>
      </c>
      <c r="N1676" s="6" t="b">
        <v>0</v>
      </c>
      <c r="O1676" s="6" t="b">
        <v>0</v>
      </c>
      <c r="P1676" s="6" t="b">
        <v>0</v>
      </c>
      <c r="Q1676" s="6" t="s">
        <v>60</v>
      </c>
    </row>
    <row r="1677" spans="1:17" x14ac:dyDescent="0.2">
      <c r="A1677" s="2">
        <v>1511</v>
      </c>
      <c r="B1677" s="6" t="s">
        <v>60</v>
      </c>
      <c r="C1677" s="3"/>
      <c r="D1677" s="6" t="s">
        <v>60</v>
      </c>
      <c r="E1677" s="6" t="b">
        <v>0</v>
      </c>
      <c r="F1677" s="6" t="b">
        <v>0</v>
      </c>
      <c r="G1677" s="6" t="b">
        <v>0</v>
      </c>
      <c r="H1677" s="6" t="b">
        <v>0</v>
      </c>
      <c r="I1677" s="6" t="b">
        <v>0</v>
      </c>
      <c r="J1677" s="6" t="b">
        <v>0</v>
      </c>
      <c r="K1677" s="6" t="b">
        <v>0</v>
      </c>
      <c r="L1677" s="6" t="b">
        <v>0</v>
      </c>
      <c r="M1677" s="6" t="b">
        <v>0</v>
      </c>
      <c r="N1677" s="6" t="b">
        <v>0</v>
      </c>
      <c r="O1677" s="6" t="b">
        <v>0</v>
      </c>
      <c r="P1677" s="6" t="b">
        <v>0</v>
      </c>
      <c r="Q1677" s="6" t="s">
        <v>60</v>
      </c>
    </row>
    <row r="1678" spans="1:17" x14ac:dyDescent="0.2">
      <c r="A1678" s="2">
        <v>1531</v>
      </c>
      <c r="B1678" s="6" t="s">
        <v>60</v>
      </c>
      <c r="C1678" s="3"/>
      <c r="D1678" s="6" t="s">
        <v>60</v>
      </c>
      <c r="E1678" s="6" t="b">
        <v>0</v>
      </c>
      <c r="F1678" s="6" t="b">
        <v>0</v>
      </c>
      <c r="G1678" s="6" t="b">
        <v>0</v>
      </c>
      <c r="H1678" s="6" t="b">
        <v>0</v>
      </c>
      <c r="I1678" s="6" t="b">
        <v>0</v>
      </c>
      <c r="J1678" s="6" t="b">
        <v>0</v>
      </c>
      <c r="K1678" s="6" t="b">
        <v>0</v>
      </c>
      <c r="L1678" s="6" t="b">
        <v>0</v>
      </c>
      <c r="M1678" s="6" t="b">
        <v>0</v>
      </c>
      <c r="N1678" s="6" t="b">
        <v>0</v>
      </c>
      <c r="O1678" s="6" t="b">
        <v>0</v>
      </c>
      <c r="P1678" s="6" t="b">
        <v>0</v>
      </c>
      <c r="Q1678" s="6" t="s">
        <v>4794</v>
      </c>
    </row>
    <row r="1679" spans="1:17" x14ac:dyDescent="0.2">
      <c r="A1679" s="2">
        <v>1535</v>
      </c>
      <c r="B1679" s="6" t="s">
        <v>4804</v>
      </c>
      <c r="C1679" s="3"/>
      <c r="D1679" s="6" t="s">
        <v>60</v>
      </c>
      <c r="E1679" s="6" t="b">
        <v>0</v>
      </c>
      <c r="F1679" s="6" t="b">
        <v>0</v>
      </c>
      <c r="G1679" s="6" t="b">
        <v>0</v>
      </c>
      <c r="H1679" s="6" t="b">
        <v>0</v>
      </c>
      <c r="I1679" s="6" t="b">
        <v>0</v>
      </c>
      <c r="J1679" s="6" t="b">
        <v>0</v>
      </c>
      <c r="K1679" s="6" t="b">
        <v>0</v>
      </c>
      <c r="L1679" s="6" t="b">
        <v>0</v>
      </c>
      <c r="M1679" s="6" t="b">
        <v>0</v>
      </c>
      <c r="N1679" s="6" t="b">
        <v>0</v>
      </c>
      <c r="O1679" s="6" t="b">
        <v>0</v>
      </c>
      <c r="P1679" s="6" t="b">
        <v>0</v>
      </c>
      <c r="Q1679" s="6" t="s">
        <v>60</v>
      </c>
    </row>
    <row r="1680" spans="1:17" x14ac:dyDescent="0.2">
      <c r="A1680" s="2">
        <v>1542</v>
      </c>
      <c r="B1680" s="6" t="s">
        <v>60</v>
      </c>
      <c r="C1680" s="3"/>
      <c r="D1680" s="6" t="s">
        <v>60</v>
      </c>
      <c r="E1680" s="6" t="b">
        <v>0</v>
      </c>
      <c r="F1680" s="6" t="b">
        <v>0</v>
      </c>
      <c r="G1680" s="6" t="b">
        <v>0</v>
      </c>
      <c r="H1680" s="6" t="b">
        <v>0</v>
      </c>
      <c r="I1680" s="6" t="b">
        <v>0</v>
      </c>
      <c r="J1680" s="6" t="b">
        <v>0</v>
      </c>
      <c r="K1680" s="6" t="b">
        <v>0</v>
      </c>
      <c r="L1680" s="6" t="b">
        <v>0</v>
      </c>
      <c r="M1680" s="6" t="b">
        <v>0</v>
      </c>
      <c r="N1680" s="6" t="b">
        <v>0</v>
      </c>
      <c r="O1680" s="6" t="b">
        <v>0</v>
      </c>
      <c r="P1680" s="6" t="b">
        <v>0</v>
      </c>
      <c r="Q1680" s="6" t="s">
        <v>60</v>
      </c>
    </row>
    <row r="1681" spans="1:17" x14ac:dyDescent="0.2">
      <c r="A1681" s="2">
        <v>1549</v>
      </c>
      <c r="B1681" s="6" t="s">
        <v>60</v>
      </c>
      <c r="C1681" s="3"/>
      <c r="D1681" s="6" t="s">
        <v>60</v>
      </c>
      <c r="E1681" s="6" t="b">
        <v>0</v>
      </c>
      <c r="F1681" s="6" t="b">
        <v>0</v>
      </c>
      <c r="G1681" s="6" t="b">
        <v>0</v>
      </c>
      <c r="H1681" s="6" t="b">
        <v>0</v>
      </c>
      <c r="I1681" s="6" t="b">
        <v>0</v>
      </c>
      <c r="J1681" s="6" t="b">
        <v>0</v>
      </c>
      <c r="K1681" s="6" t="b">
        <v>0</v>
      </c>
      <c r="L1681" s="6" t="b">
        <v>0</v>
      </c>
      <c r="M1681" s="6" t="b">
        <v>0</v>
      </c>
      <c r="N1681" s="6" t="b">
        <v>0</v>
      </c>
      <c r="O1681" s="6" t="b">
        <v>0</v>
      </c>
      <c r="P1681" s="6" t="b">
        <v>0</v>
      </c>
      <c r="Q1681" s="6" t="s">
        <v>60</v>
      </c>
    </row>
    <row r="1682" spans="1:17" x14ac:dyDescent="0.2">
      <c r="A1682" s="2">
        <v>1559</v>
      </c>
      <c r="B1682" s="6" t="s">
        <v>4866</v>
      </c>
      <c r="C1682" s="3"/>
      <c r="D1682" s="6" t="s">
        <v>60</v>
      </c>
      <c r="E1682" s="6" t="b">
        <v>0</v>
      </c>
      <c r="F1682" s="6" t="b">
        <v>0</v>
      </c>
      <c r="G1682" s="6" t="b">
        <v>0</v>
      </c>
      <c r="H1682" s="6" t="b">
        <v>0</v>
      </c>
      <c r="I1682" s="6" t="b">
        <v>0</v>
      </c>
      <c r="J1682" s="6" t="b">
        <v>0</v>
      </c>
      <c r="K1682" s="6" t="b">
        <v>0</v>
      </c>
      <c r="L1682" s="6" t="b">
        <v>0</v>
      </c>
      <c r="M1682" s="6" t="b">
        <v>0</v>
      </c>
      <c r="N1682" s="6" t="b">
        <v>0</v>
      </c>
      <c r="O1682" s="6" t="b">
        <v>0</v>
      </c>
      <c r="P1682" s="6" t="b">
        <v>0</v>
      </c>
      <c r="Q1682" s="6" t="s">
        <v>60</v>
      </c>
    </row>
    <row r="1683" spans="1:17" x14ac:dyDescent="0.2">
      <c r="A1683" s="2">
        <v>1560</v>
      </c>
      <c r="B1683" s="6" t="s">
        <v>60</v>
      </c>
      <c r="C1683" s="3"/>
      <c r="D1683" s="6" t="s">
        <v>60</v>
      </c>
      <c r="E1683" s="6" t="b">
        <v>0</v>
      </c>
      <c r="F1683" s="6" t="b">
        <v>0</v>
      </c>
      <c r="G1683" s="6" t="b">
        <v>0</v>
      </c>
      <c r="H1683" s="6" t="b">
        <v>0</v>
      </c>
      <c r="I1683" s="6" t="b">
        <v>0</v>
      </c>
      <c r="J1683" s="6" t="b">
        <v>0</v>
      </c>
      <c r="K1683" s="6" t="b">
        <v>0</v>
      </c>
      <c r="L1683" s="6" t="b">
        <v>0</v>
      </c>
      <c r="M1683" s="6" t="b">
        <v>0</v>
      </c>
      <c r="N1683" s="6" t="b">
        <v>0</v>
      </c>
      <c r="O1683" s="6" t="b">
        <v>0</v>
      </c>
      <c r="P1683" s="6" t="b">
        <v>0</v>
      </c>
      <c r="Q1683" s="6" t="s">
        <v>60</v>
      </c>
    </row>
    <row r="1684" spans="1:17" x14ac:dyDescent="0.2">
      <c r="A1684" s="2">
        <v>1561</v>
      </c>
      <c r="B1684" s="6" t="s">
        <v>60</v>
      </c>
      <c r="C1684" s="3"/>
      <c r="D1684" s="6" t="s">
        <v>60</v>
      </c>
      <c r="E1684" s="6" t="b">
        <v>0</v>
      </c>
      <c r="F1684" s="6" t="b">
        <v>0</v>
      </c>
      <c r="G1684" s="6" t="b">
        <v>0</v>
      </c>
      <c r="H1684" s="6" t="b">
        <v>0</v>
      </c>
      <c r="I1684" s="6" t="b">
        <v>0</v>
      </c>
      <c r="J1684" s="6" t="b">
        <v>0</v>
      </c>
      <c r="K1684" s="6" t="b">
        <v>0</v>
      </c>
      <c r="L1684" s="6" t="b">
        <v>0</v>
      </c>
      <c r="M1684" s="6" t="b">
        <v>0</v>
      </c>
      <c r="N1684" s="6" t="b">
        <v>0</v>
      </c>
      <c r="O1684" s="6" t="b">
        <v>0</v>
      </c>
      <c r="P1684" s="6" t="b">
        <v>0</v>
      </c>
      <c r="Q1684" s="6" t="s">
        <v>60</v>
      </c>
    </row>
    <row r="1685" spans="1:17" x14ac:dyDescent="0.2">
      <c r="A1685" s="2">
        <v>1568</v>
      </c>
      <c r="B1685" s="6" t="s">
        <v>60</v>
      </c>
      <c r="C1685" s="3"/>
      <c r="D1685" s="6" t="s">
        <v>60</v>
      </c>
      <c r="E1685" s="6" t="b">
        <v>0</v>
      </c>
      <c r="F1685" s="6" t="b">
        <v>0</v>
      </c>
      <c r="G1685" s="6" t="b">
        <v>0</v>
      </c>
      <c r="H1685" s="6" t="b">
        <v>0</v>
      </c>
      <c r="I1685" s="6" t="b">
        <v>0</v>
      </c>
      <c r="J1685" s="6" t="b">
        <v>0</v>
      </c>
      <c r="K1685" s="6" t="b">
        <v>0</v>
      </c>
      <c r="L1685" s="6" t="b">
        <v>0</v>
      </c>
      <c r="M1685" s="6" t="b">
        <v>0</v>
      </c>
      <c r="N1685" s="6" t="b">
        <v>0</v>
      </c>
      <c r="O1685" s="6" t="b">
        <v>0</v>
      </c>
      <c r="P1685" s="6" t="b">
        <v>0</v>
      </c>
      <c r="Q1685" s="6" t="s">
        <v>4884</v>
      </c>
    </row>
    <row r="1686" spans="1:17" x14ac:dyDescent="0.2">
      <c r="A1686" s="2">
        <v>1578</v>
      </c>
      <c r="B1686" s="6" t="s">
        <v>4913</v>
      </c>
      <c r="C1686" s="3"/>
      <c r="D1686" s="6" t="s">
        <v>60</v>
      </c>
      <c r="E1686" s="6" t="b">
        <v>0</v>
      </c>
      <c r="F1686" s="6" t="b">
        <v>0</v>
      </c>
      <c r="G1686" s="6" t="b">
        <v>0</v>
      </c>
      <c r="H1686" s="6" t="b">
        <v>0</v>
      </c>
      <c r="I1686" s="6" t="b">
        <v>0</v>
      </c>
      <c r="J1686" s="6" t="b">
        <v>0</v>
      </c>
      <c r="K1686" s="6" t="b">
        <v>0</v>
      </c>
      <c r="L1686" s="6" t="b">
        <v>0</v>
      </c>
      <c r="M1686" s="6" t="b">
        <v>0</v>
      </c>
      <c r="N1686" s="6" t="b">
        <v>0</v>
      </c>
      <c r="O1686" s="6" t="b">
        <v>0</v>
      </c>
      <c r="P1686" s="6" t="b">
        <v>0</v>
      </c>
      <c r="Q1686" s="6" t="s">
        <v>60</v>
      </c>
    </row>
    <row r="1687" spans="1:17" x14ac:dyDescent="0.2">
      <c r="A1687" s="2">
        <v>1584</v>
      </c>
      <c r="B1687" s="6" t="s">
        <v>60</v>
      </c>
      <c r="C1687" s="3"/>
      <c r="D1687" s="6" t="s">
        <v>60</v>
      </c>
      <c r="E1687" s="6" t="b">
        <v>0</v>
      </c>
      <c r="F1687" s="6" t="b">
        <v>0</v>
      </c>
      <c r="G1687" s="6" t="b">
        <v>0</v>
      </c>
      <c r="H1687" s="6" t="b">
        <v>0</v>
      </c>
      <c r="I1687" s="6" t="b">
        <v>0</v>
      </c>
      <c r="J1687" s="6" t="b">
        <v>0</v>
      </c>
      <c r="K1687" s="6" t="b">
        <v>0</v>
      </c>
      <c r="L1687" s="6" t="b">
        <v>0</v>
      </c>
      <c r="M1687" s="6" t="b">
        <v>0</v>
      </c>
      <c r="N1687" s="6" t="b">
        <v>0</v>
      </c>
      <c r="O1687" s="6" t="b">
        <v>0</v>
      </c>
      <c r="P1687" s="6" t="b">
        <v>0</v>
      </c>
      <c r="Q1687" s="6" t="s">
        <v>60</v>
      </c>
    </row>
    <row r="1688" spans="1:17" x14ac:dyDescent="0.2">
      <c r="A1688" s="2">
        <v>1586</v>
      </c>
      <c r="B1688" s="6" t="s">
        <v>60</v>
      </c>
      <c r="C1688" s="3"/>
      <c r="D1688" s="6" t="s">
        <v>60</v>
      </c>
      <c r="E1688" s="6" t="b">
        <v>0</v>
      </c>
      <c r="F1688" s="6" t="b">
        <v>0</v>
      </c>
      <c r="G1688" s="6" t="b">
        <v>0</v>
      </c>
      <c r="H1688" s="6" t="b">
        <v>0</v>
      </c>
      <c r="I1688" s="6" t="b">
        <v>0</v>
      </c>
      <c r="J1688" s="6" t="b">
        <v>0</v>
      </c>
      <c r="K1688" s="6" t="b">
        <v>0</v>
      </c>
      <c r="L1688" s="6" t="b">
        <v>0</v>
      </c>
      <c r="M1688" s="6" t="b">
        <v>0</v>
      </c>
      <c r="N1688" s="6" t="b">
        <v>0</v>
      </c>
      <c r="O1688" s="6" t="b">
        <v>0</v>
      </c>
      <c r="P1688" s="6" t="b">
        <v>0</v>
      </c>
      <c r="Q1688" s="6" t="s">
        <v>60</v>
      </c>
    </row>
    <row r="1689" spans="1:17" x14ac:dyDescent="0.2">
      <c r="A1689" s="2">
        <v>1599</v>
      </c>
      <c r="B1689" s="6" t="s">
        <v>60</v>
      </c>
      <c r="C1689" s="3"/>
      <c r="D1689" s="6" t="s">
        <v>60</v>
      </c>
      <c r="E1689" s="6" t="b">
        <v>0</v>
      </c>
      <c r="F1689" s="6" t="b">
        <v>0</v>
      </c>
      <c r="G1689" s="6" t="b">
        <v>0</v>
      </c>
      <c r="H1689" s="6" t="b">
        <v>0</v>
      </c>
      <c r="I1689" s="6" t="b">
        <v>0</v>
      </c>
      <c r="J1689" s="6" t="b">
        <v>0</v>
      </c>
      <c r="K1689" s="6" t="b">
        <v>0</v>
      </c>
      <c r="L1689" s="6" t="b">
        <v>0</v>
      </c>
      <c r="M1689" s="6" t="b">
        <v>0</v>
      </c>
      <c r="N1689" s="6" t="b">
        <v>0</v>
      </c>
      <c r="O1689" s="6" t="b">
        <v>0</v>
      </c>
      <c r="P1689" s="6" t="b">
        <v>0</v>
      </c>
      <c r="Q1689" s="6" t="s">
        <v>60</v>
      </c>
    </row>
    <row r="1690" spans="1:17" x14ac:dyDescent="0.2">
      <c r="A1690" s="2">
        <v>1601</v>
      </c>
      <c r="B1690" s="6" t="s">
        <v>4969</v>
      </c>
      <c r="C1690" s="3"/>
      <c r="D1690" s="6" t="s">
        <v>4969</v>
      </c>
      <c r="E1690" s="6" t="b">
        <v>0</v>
      </c>
      <c r="F1690" s="6" t="b">
        <v>0</v>
      </c>
      <c r="G1690" s="6" t="b">
        <v>0</v>
      </c>
      <c r="H1690" s="6" t="b">
        <v>0</v>
      </c>
      <c r="I1690" s="6" t="b">
        <v>0</v>
      </c>
      <c r="J1690" s="6" t="b">
        <v>0</v>
      </c>
      <c r="K1690" s="6" t="b">
        <v>0</v>
      </c>
      <c r="L1690" s="6" t="b">
        <v>0</v>
      </c>
      <c r="M1690" s="6" t="b">
        <v>0</v>
      </c>
      <c r="N1690" s="6" t="b">
        <v>0</v>
      </c>
      <c r="O1690" s="6" t="b">
        <v>0</v>
      </c>
      <c r="P1690" s="6" t="b">
        <v>0</v>
      </c>
      <c r="Q1690" s="6" t="s">
        <v>4970</v>
      </c>
    </row>
    <row r="1691" spans="1:17" x14ac:dyDescent="0.2">
      <c r="A1691" s="2">
        <v>1604</v>
      </c>
      <c r="B1691" s="6" t="s">
        <v>60</v>
      </c>
      <c r="C1691" s="3"/>
      <c r="D1691" s="6" t="s">
        <v>60</v>
      </c>
      <c r="E1691" s="6" t="b">
        <v>0</v>
      </c>
      <c r="F1691" s="6" t="b">
        <v>0</v>
      </c>
      <c r="G1691" s="6" t="b">
        <v>0</v>
      </c>
      <c r="H1691" s="6" t="b">
        <v>0</v>
      </c>
      <c r="I1691" s="6" t="b">
        <v>0</v>
      </c>
      <c r="J1691" s="6" t="b">
        <v>0</v>
      </c>
      <c r="K1691" s="6" t="b">
        <v>0</v>
      </c>
      <c r="L1691" s="6" t="b">
        <v>0</v>
      </c>
      <c r="M1691" s="6" t="b">
        <v>0</v>
      </c>
      <c r="N1691" s="6" t="b">
        <v>0</v>
      </c>
      <c r="O1691" s="6" t="b">
        <v>0</v>
      </c>
      <c r="P1691" s="6" t="b">
        <v>0</v>
      </c>
      <c r="Q1691" s="6" t="s">
        <v>60</v>
      </c>
    </row>
    <row r="1692" spans="1:17" x14ac:dyDescent="0.2">
      <c r="A1692" s="2">
        <v>1612</v>
      </c>
      <c r="B1692" s="6" t="s">
        <v>60</v>
      </c>
      <c r="C1692" s="3"/>
      <c r="D1692" s="6" t="s">
        <v>60</v>
      </c>
      <c r="E1692" s="6" t="b">
        <v>0</v>
      </c>
      <c r="F1692" s="6" t="b">
        <v>0</v>
      </c>
      <c r="G1692" s="6" t="b">
        <v>0</v>
      </c>
      <c r="H1692" s="6" t="b">
        <v>0</v>
      </c>
      <c r="I1692" s="6" t="b">
        <v>0</v>
      </c>
      <c r="J1692" s="6" t="b">
        <v>0</v>
      </c>
      <c r="K1692" s="6" t="b">
        <v>0</v>
      </c>
      <c r="L1692" s="6" t="b">
        <v>0</v>
      </c>
      <c r="M1692" s="6" t="b">
        <v>0</v>
      </c>
      <c r="N1692" s="6" t="b">
        <v>0</v>
      </c>
      <c r="O1692" s="6" t="b">
        <v>0</v>
      </c>
      <c r="P1692" s="6" t="b">
        <v>0</v>
      </c>
      <c r="Q1692" s="6" t="s">
        <v>60</v>
      </c>
    </row>
    <row r="1693" spans="1:17" x14ac:dyDescent="0.2">
      <c r="A1693" s="2">
        <v>1627</v>
      </c>
      <c r="B1693" s="6" t="s">
        <v>5045</v>
      </c>
      <c r="C1693" s="3"/>
      <c r="D1693" s="6" t="s">
        <v>60</v>
      </c>
      <c r="E1693" s="6" t="b">
        <v>0</v>
      </c>
      <c r="F1693" s="6" t="b">
        <v>0</v>
      </c>
      <c r="G1693" s="6" t="b">
        <v>0</v>
      </c>
      <c r="H1693" s="6" t="b">
        <v>0</v>
      </c>
      <c r="I1693" s="6" t="b">
        <v>0</v>
      </c>
      <c r="J1693" s="6" t="b">
        <v>0</v>
      </c>
      <c r="K1693" s="6" t="b">
        <v>0</v>
      </c>
      <c r="L1693" s="6" t="b">
        <v>0</v>
      </c>
      <c r="M1693" s="6" t="b">
        <v>0</v>
      </c>
      <c r="N1693" s="6" t="b">
        <v>0</v>
      </c>
      <c r="O1693" s="6" t="b">
        <v>0</v>
      </c>
      <c r="P1693" s="6" t="b">
        <v>0</v>
      </c>
      <c r="Q1693" s="6" t="s">
        <v>60</v>
      </c>
    </row>
    <row r="1694" spans="1:17" x14ac:dyDescent="0.2">
      <c r="A1694" s="2">
        <v>1636</v>
      </c>
      <c r="B1694" s="6" t="s">
        <v>60</v>
      </c>
      <c r="C1694" s="3"/>
      <c r="D1694" s="6" t="s">
        <v>60</v>
      </c>
      <c r="E1694" s="6" t="b">
        <v>0</v>
      </c>
      <c r="F1694" s="6" t="b">
        <v>0</v>
      </c>
      <c r="G1694" s="6" t="b">
        <v>0</v>
      </c>
      <c r="H1694" s="6" t="b">
        <v>0</v>
      </c>
      <c r="I1694" s="6" t="b">
        <v>0</v>
      </c>
      <c r="J1694" s="6" t="b">
        <v>0</v>
      </c>
      <c r="K1694" s="6" t="b">
        <v>0</v>
      </c>
      <c r="L1694" s="6" t="b">
        <v>0</v>
      </c>
      <c r="M1694" s="6" t="b">
        <v>0</v>
      </c>
      <c r="N1694" s="6" t="b">
        <v>0</v>
      </c>
      <c r="O1694" s="6" t="b">
        <v>0</v>
      </c>
      <c r="P1694" s="6" t="b">
        <v>0</v>
      </c>
      <c r="Q1694" s="6" t="s">
        <v>60</v>
      </c>
    </row>
    <row r="1695" spans="1:17" x14ac:dyDescent="0.2">
      <c r="A1695" s="2">
        <v>1647</v>
      </c>
      <c r="B1695" s="6" t="s">
        <v>60</v>
      </c>
      <c r="C1695" s="3"/>
      <c r="D1695" s="6" t="s">
        <v>60</v>
      </c>
      <c r="E1695" s="6" t="b">
        <v>0</v>
      </c>
      <c r="F1695" s="6" t="b">
        <v>0</v>
      </c>
      <c r="G1695" s="6" t="b">
        <v>0</v>
      </c>
      <c r="H1695" s="6" t="b">
        <v>0</v>
      </c>
      <c r="I1695" s="6" t="b">
        <v>0</v>
      </c>
      <c r="J1695" s="6" t="b">
        <v>0</v>
      </c>
      <c r="K1695" s="6" t="b">
        <v>0</v>
      </c>
      <c r="L1695" s="6" t="b">
        <v>0</v>
      </c>
      <c r="M1695" s="6" t="b">
        <v>0</v>
      </c>
      <c r="N1695" s="6" t="b">
        <v>0</v>
      </c>
      <c r="O1695" s="6" t="b">
        <v>0</v>
      </c>
      <c r="P1695" s="6" t="b">
        <v>0</v>
      </c>
      <c r="Q1695" s="6" t="s">
        <v>60</v>
      </c>
    </row>
    <row r="1696" spans="1:17" x14ac:dyDescent="0.2">
      <c r="A1696" s="2">
        <v>1649</v>
      </c>
      <c r="B1696" s="6" t="s">
        <v>5103</v>
      </c>
      <c r="C1696" s="3"/>
      <c r="D1696" s="6" t="s">
        <v>60</v>
      </c>
      <c r="E1696" s="6" t="b">
        <v>0</v>
      </c>
      <c r="F1696" s="6" t="b">
        <v>0</v>
      </c>
      <c r="G1696" s="6" t="b">
        <v>0</v>
      </c>
      <c r="H1696" s="6" t="b">
        <v>0</v>
      </c>
      <c r="I1696" s="6" t="b">
        <v>0</v>
      </c>
      <c r="J1696" s="6" t="b">
        <v>0</v>
      </c>
      <c r="K1696" s="6" t="b">
        <v>0</v>
      </c>
      <c r="L1696" s="6" t="b">
        <v>0</v>
      </c>
      <c r="M1696" s="6" t="b">
        <v>0</v>
      </c>
      <c r="N1696" s="6" t="b">
        <v>0</v>
      </c>
      <c r="O1696" s="6" t="b">
        <v>0</v>
      </c>
      <c r="P1696" s="6" t="b">
        <v>0</v>
      </c>
      <c r="Q1696" s="6" t="s">
        <v>60</v>
      </c>
    </row>
    <row r="1697" spans="1:17" x14ac:dyDescent="0.2">
      <c r="A1697" s="2">
        <v>1655</v>
      </c>
      <c r="B1697" s="6" t="s">
        <v>60</v>
      </c>
      <c r="C1697" s="3"/>
      <c r="D1697" s="6" t="s">
        <v>60</v>
      </c>
      <c r="E1697" s="6" t="b">
        <v>0</v>
      </c>
      <c r="F1697" s="6" t="b">
        <v>0</v>
      </c>
      <c r="G1697" s="6" t="b">
        <v>0</v>
      </c>
      <c r="H1697" s="6" t="b">
        <v>0</v>
      </c>
      <c r="I1697" s="6" t="b">
        <v>0</v>
      </c>
      <c r="J1697" s="6" t="b">
        <v>0</v>
      </c>
      <c r="K1697" s="6" t="b">
        <v>0</v>
      </c>
      <c r="L1697" s="6" t="b">
        <v>0</v>
      </c>
      <c r="M1697" s="6" t="b">
        <v>0</v>
      </c>
      <c r="N1697" s="6" t="b">
        <v>0</v>
      </c>
      <c r="O1697" s="6" t="b">
        <v>0</v>
      </c>
      <c r="P1697" s="6" t="b">
        <v>0</v>
      </c>
      <c r="Q1697" s="6" t="s">
        <v>60</v>
      </c>
    </row>
    <row r="1698" spans="1:17" x14ac:dyDescent="0.2">
      <c r="A1698" s="2">
        <v>1659</v>
      </c>
      <c r="B1698" s="6" t="s">
        <v>60</v>
      </c>
      <c r="C1698" s="3"/>
      <c r="D1698" s="6" t="s">
        <v>60</v>
      </c>
      <c r="E1698" s="6" t="b">
        <v>0</v>
      </c>
      <c r="F1698" s="6" t="b">
        <v>0</v>
      </c>
      <c r="G1698" s="6" t="b">
        <v>0</v>
      </c>
      <c r="H1698" s="6" t="b">
        <v>0</v>
      </c>
      <c r="I1698" s="6" t="b">
        <v>0</v>
      </c>
      <c r="J1698" s="6" t="b">
        <v>0</v>
      </c>
      <c r="K1698" s="6" t="b">
        <v>0</v>
      </c>
      <c r="L1698" s="6" t="b">
        <v>0</v>
      </c>
      <c r="M1698" s="6" t="b">
        <v>0</v>
      </c>
      <c r="N1698" s="6" t="b">
        <v>0</v>
      </c>
      <c r="O1698" s="6" t="b">
        <v>0</v>
      </c>
      <c r="P1698" s="6" t="b">
        <v>0</v>
      </c>
      <c r="Q1698" s="6" t="s">
        <v>60</v>
      </c>
    </row>
    <row r="1699" spans="1:17" x14ac:dyDescent="0.2">
      <c r="A1699" s="2">
        <v>1668</v>
      </c>
      <c r="B1699" s="6" t="s">
        <v>60</v>
      </c>
      <c r="C1699" s="3"/>
      <c r="D1699" s="6" t="s">
        <v>60</v>
      </c>
      <c r="E1699" s="6" t="b">
        <v>0</v>
      </c>
      <c r="F1699" s="6" t="b">
        <v>0</v>
      </c>
      <c r="G1699" s="6" t="b">
        <v>0</v>
      </c>
      <c r="H1699" s="6" t="b">
        <v>0</v>
      </c>
      <c r="I1699" s="6" t="b">
        <v>0</v>
      </c>
      <c r="J1699" s="6" t="b">
        <v>0</v>
      </c>
      <c r="K1699" s="6" t="b">
        <v>0</v>
      </c>
      <c r="L1699" s="6" t="b">
        <v>0</v>
      </c>
      <c r="M1699" s="6" t="b">
        <v>0</v>
      </c>
      <c r="N1699" s="6" t="b">
        <v>0</v>
      </c>
      <c r="O1699" s="6" t="b">
        <v>0</v>
      </c>
      <c r="P1699" s="6" t="b">
        <v>0</v>
      </c>
      <c r="Q1699" s="6" t="s">
        <v>60</v>
      </c>
    </row>
    <row r="1700" spans="1:17" x14ac:dyDescent="0.2">
      <c r="A1700" s="2">
        <v>1678</v>
      </c>
      <c r="B1700" s="6" t="s">
        <v>60</v>
      </c>
      <c r="C1700" s="3"/>
      <c r="D1700" s="6" t="s">
        <v>60</v>
      </c>
      <c r="E1700" s="6" t="b">
        <v>0</v>
      </c>
      <c r="F1700" s="6" t="b">
        <v>0</v>
      </c>
      <c r="G1700" s="6" t="b">
        <v>0</v>
      </c>
      <c r="H1700" s="6" t="b">
        <v>0</v>
      </c>
      <c r="I1700" s="6" t="b">
        <v>0</v>
      </c>
      <c r="J1700" s="6" t="b">
        <v>0</v>
      </c>
      <c r="K1700" s="6" t="b">
        <v>0</v>
      </c>
      <c r="L1700" s="6" t="b">
        <v>0</v>
      </c>
      <c r="M1700" s="6" t="b">
        <v>0</v>
      </c>
      <c r="N1700" s="6" t="b">
        <v>0</v>
      </c>
      <c r="O1700" s="6" t="b">
        <v>0</v>
      </c>
      <c r="P1700" s="6" t="b">
        <v>0</v>
      </c>
      <c r="Q1700" s="6" t="s">
        <v>60</v>
      </c>
    </row>
    <row r="1701" spans="1:17" x14ac:dyDescent="0.2">
      <c r="A1701" s="2">
        <v>1687</v>
      </c>
      <c r="B1701" s="6" t="s">
        <v>60</v>
      </c>
      <c r="C1701" s="3"/>
      <c r="D1701" s="6" t="s">
        <v>60</v>
      </c>
      <c r="E1701" s="6" t="b">
        <v>0</v>
      </c>
      <c r="F1701" s="6" t="b">
        <v>0</v>
      </c>
      <c r="G1701" s="6" t="b">
        <v>0</v>
      </c>
      <c r="H1701" s="6" t="b">
        <v>0</v>
      </c>
      <c r="I1701" s="6" t="b">
        <v>0</v>
      </c>
      <c r="J1701" s="6" t="b">
        <v>0</v>
      </c>
      <c r="K1701" s="6" t="b">
        <v>0</v>
      </c>
      <c r="L1701" s="6" t="b">
        <v>0</v>
      </c>
      <c r="M1701" s="6" t="b">
        <v>0</v>
      </c>
      <c r="N1701" s="6" t="b">
        <v>0</v>
      </c>
      <c r="O1701" s="6" t="b">
        <v>0</v>
      </c>
      <c r="P1701" s="6" t="b">
        <v>0</v>
      </c>
      <c r="Q1701" s="6" t="s">
        <v>60</v>
      </c>
    </row>
    <row r="1702" spans="1:17" x14ac:dyDescent="0.2">
      <c r="A1702" s="7"/>
      <c r="B1702" s="8"/>
      <c r="D1702" s="8"/>
      <c r="E1702" s="8"/>
      <c r="F1702" s="8"/>
      <c r="G1702" s="8"/>
      <c r="H1702" s="8"/>
      <c r="I1702" s="8"/>
      <c r="J1702" s="8"/>
      <c r="K1702" s="8"/>
      <c r="L1702" s="8"/>
      <c r="M1702" s="8"/>
      <c r="N1702" s="8"/>
      <c r="O1702" s="8"/>
      <c r="P1702" s="8"/>
      <c r="Q1702" s="8"/>
    </row>
    <row r="1703" spans="1:17" x14ac:dyDescent="0.2">
      <c r="A1703" s="7"/>
      <c r="B1703" s="8"/>
      <c r="D1703" s="8"/>
      <c r="E1703" s="8"/>
      <c r="F1703" s="8"/>
      <c r="G1703" s="8"/>
      <c r="H1703" s="8"/>
      <c r="I1703" s="8"/>
      <c r="J1703" s="8"/>
      <c r="K1703" s="8"/>
      <c r="L1703" s="8"/>
      <c r="M1703" s="8"/>
      <c r="N1703" s="8"/>
      <c r="O1703" s="8"/>
      <c r="P1703" s="8"/>
      <c r="Q1703" s="8"/>
    </row>
    <row r="1704" spans="1:17" x14ac:dyDescent="0.2">
      <c r="A1704" s="7"/>
      <c r="B1704" s="8"/>
      <c r="D1704" s="8"/>
      <c r="E1704" s="8"/>
      <c r="F1704" s="8"/>
      <c r="G1704" s="8"/>
      <c r="H1704" s="8"/>
      <c r="I1704" s="8"/>
      <c r="J1704" s="8"/>
      <c r="K1704" s="8"/>
      <c r="L1704" s="8"/>
      <c r="M1704" s="8"/>
      <c r="N1704" s="8"/>
      <c r="O1704" s="8"/>
      <c r="P1704" s="8"/>
      <c r="Q1704" s="8"/>
    </row>
    <row r="1705" spans="1:17" x14ac:dyDescent="0.2">
      <c r="A1705" s="7"/>
      <c r="B1705" s="8"/>
      <c r="D1705" s="8"/>
      <c r="E1705" s="8"/>
      <c r="F1705" s="8"/>
      <c r="G1705" s="8"/>
      <c r="H1705" s="8"/>
      <c r="I1705" s="8"/>
      <c r="J1705" s="8"/>
      <c r="K1705" s="8"/>
      <c r="L1705" s="8"/>
      <c r="M1705" s="8"/>
      <c r="N1705" s="8"/>
      <c r="O1705" s="8"/>
      <c r="P1705" s="8"/>
      <c r="Q1705" s="8"/>
    </row>
    <row r="1706" spans="1:17" x14ac:dyDescent="0.2">
      <c r="A1706" s="7"/>
      <c r="B1706" s="8"/>
      <c r="D1706" s="8"/>
      <c r="E1706" s="8"/>
      <c r="F1706" s="8"/>
      <c r="G1706" s="8"/>
      <c r="H1706" s="8"/>
      <c r="I1706" s="8"/>
      <c r="J1706" s="8"/>
      <c r="K1706" s="8"/>
      <c r="L1706" s="8"/>
      <c r="M1706" s="8"/>
      <c r="N1706" s="8"/>
      <c r="O1706" s="8"/>
      <c r="P1706" s="8"/>
      <c r="Q1706" s="8"/>
    </row>
    <row r="1707" spans="1:17" x14ac:dyDescent="0.2">
      <c r="A1707" s="7"/>
      <c r="B1707" s="8"/>
      <c r="D1707" s="8"/>
      <c r="E1707" s="8"/>
      <c r="F1707" s="8"/>
      <c r="G1707" s="8"/>
      <c r="H1707" s="8"/>
      <c r="I1707" s="8"/>
      <c r="J1707" s="8"/>
      <c r="K1707" s="8"/>
      <c r="L1707" s="8"/>
      <c r="M1707" s="8"/>
      <c r="N1707" s="8"/>
      <c r="O1707" s="8"/>
      <c r="P1707" s="8"/>
      <c r="Q1707" s="8"/>
    </row>
    <row r="1708" spans="1:17" x14ac:dyDescent="0.2">
      <c r="A1708" s="7"/>
      <c r="B1708" s="8"/>
      <c r="D1708" s="8"/>
      <c r="E1708" s="8"/>
      <c r="F1708" s="8"/>
      <c r="G1708" s="8"/>
      <c r="H1708" s="8"/>
      <c r="I1708" s="8"/>
      <c r="J1708" s="8"/>
      <c r="K1708" s="8"/>
      <c r="L1708" s="8"/>
      <c r="M1708" s="8"/>
      <c r="N1708" s="8"/>
      <c r="O1708" s="8"/>
      <c r="P1708" s="8"/>
      <c r="Q1708" s="8"/>
    </row>
    <row r="1709" spans="1:17" x14ac:dyDescent="0.2">
      <c r="A1709" s="7"/>
      <c r="B1709" s="8"/>
      <c r="D1709" s="8"/>
      <c r="E1709" s="8"/>
      <c r="F1709" s="8"/>
      <c r="G1709" s="8"/>
      <c r="H1709" s="8"/>
      <c r="I1709" s="8"/>
      <c r="J1709" s="8"/>
      <c r="K1709" s="8"/>
      <c r="L1709" s="8"/>
      <c r="M1709" s="8"/>
      <c r="N1709" s="8"/>
      <c r="O1709" s="8"/>
      <c r="P1709" s="8"/>
      <c r="Q1709" s="8"/>
    </row>
    <row r="1710" spans="1:17" x14ac:dyDescent="0.2">
      <c r="A1710" s="7"/>
      <c r="B1710" s="8"/>
      <c r="D1710" s="8"/>
      <c r="E1710" s="8"/>
      <c r="F1710" s="8"/>
      <c r="G1710" s="8"/>
      <c r="H1710" s="8"/>
      <c r="I1710" s="8"/>
      <c r="J1710" s="8"/>
      <c r="K1710" s="8"/>
      <c r="L1710" s="8"/>
      <c r="M1710" s="8"/>
      <c r="N1710" s="8"/>
      <c r="O1710" s="8"/>
      <c r="P1710" s="8"/>
      <c r="Q1710" s="8"/>
    </row>
    <row r="1711" spans="1:17" x14ac:dyDescent="0.2">
      <c r="A1711" s="7"/>
      <c r="B1711" s="8"/>
      <c r="D1711" s="8"/>
      <c r="E1711" s="8"/>
      <c r="F1711" s="8"/>
      <c r="G1711" s="8"/>
      <c r="H1711" s="8"/>
      <c r="I1711" s="8"/>
      <c r="J1711" s="8"/>
      <c r="K1711" s="8"/>
      <c r="L1711" s="8"/>
      <c r="M1711" s="8"/>
      <c r="N1711" s="8"/>
      <c r="O1711" s="8"/>
      <c r="P1711" s="8"/>
      <c r="Q1711" s="8"/>
    </row>
    <row r="1712" spans="1:17" x14ac:dyDescent="0.2">
      <c r="A1712" s="7"/>
      <c r="B1712" s="8"/>
      <c r="D1712" s="8"/>
      <c r="E1712" s="8"/>
      <c r="F1712" s="8"/>
      <c r="G1712" s="8"/>
      <c r="H1712" s="8"/>
      <c r="I1712" s="8"/>
      <c r="J1712" s="8"/>
      <c r="K1712" s="8"/>
      <c r="L1712" s="8"/>
      <c r="M1712" s="8"/>
      <c r="N1712" s="8"/>
      <c r="O1712" s="8"/>
      <c r="P1712" s="8"/>
      <c r="Q1712" s="8"/>
    </row>
    <row r="1713" spans="1:17" x14ac:dyDescent="0.2">
      <c r="A1713" s="7"/>
      <c r="B1713" s="8"/>
      <c r="D1713" s="8"/>
      <c r="E1713" s="8"/>
      <c r="F1713" s="8"/>
      <c r="G1713" s="8"/>
      <c r="H1713" s="8"/>
      <c r="I1713" s="8"/>
      <c r="J1713" s="8"/>
      <c r="K1713" s="8"/>
      <c r="L1713" s="8"/>
      <c r="M1713" s="8"/>
      <c r="N1713" s="8"/>
      <c r="O1713" s="8"/>
      <c r="P1713" s="8"/>
      <c r="Q1713" s="8"/>
    </row>
    <row r="1714" spans="1:17" x14ac:dyDescent="0.2">
      <c r="A1714" s="7"/>
      <c r="B1714" s="8"/>
      <c r="D1714" s="8"/>
      <c r="E1714" s="8"/>
      <c r="F1714" s="8"/>
      <c r="G1714" s="8"/>
      <c r="H1714" s="8"/>
      <c r="I1714" s="8"/>
      <c r="J1714" s="8"/>
      <c r="K1714" s="8"/>
      <c r="L1714" s="8"/>
      <c r="M1714" s="8"/>
      <c r="N1714" s="8"/>
      <c r="O1714" s="8"/>
      <c r="P1714" s="8"/>
      <c r="Q1714" s="8"/>
    </row>
    <row r="1715" spans="1:17" x14ac:dyDescent="0.2">
      <c r="A1715" s="7"/>
      <c r="B1715" s="8"/>
      <c r="D1715" s="8"/>
      <c r="E1715" s="8"/>
      <c r="F1715" s="8"/>
      <c r="G1715" s="8"/>
      <c r="H1715" s="8"/>
      <c r="I1715" s="8"/>
      <c r="J1715" s="8"/>
      <c r="K1715" s="8"/>
      <c r="L1715" s="8"/>
      <c r="M1715" s="8"/>
      <c r="N1715" s="8"/>
      <c r="O1715" s="8"/>
      <c r="P1715" s="8"/>
      <c r="Q1715" s="8"/>
    </row>
    <row r="1716" spans="1:17" x14ac:dyDescent="0.2">
      <c r="A1716" s="7"/>
      <c r="B1716" s="8"/>
      <c r="D1716" s="8"/>
      <c r="E1716" s="8"/>
      <c r="F1716" s="8"/>
      <c r="G1716" s="8"/>
      <c r="H1716" s="8"/>
      <c r="I1716" s="8"/>
      <c r="J1716" s="8"/>
      <c r="K1716" s="8"/>
      <c r="L1716" s="8"/>
      <c r="M1716" s="8"/>
      <c r="N1716" s="8"/>
      <c r="O1716" s="8"/>
      <c r="P1716" s="8"/>
      <c r="Q1716" s="8"/>
    </row>
    <row r="1717" spans="1:17" x14ac:dyDescent="0.2">
      <c r="A1717" s="7"/>
      <c r="B1717" s="8"/>
      <c r="D1717" s="8"/>
      <c r="E1717" s="8"/>
      <c r="F1717" s="8"/>
      <c r="G1717" s="8"/>
      <c r="H1717" s="8"/>
      <c r="I1717" s="8"/>
      <c r="J1717" s="8"/>
      <c r="K1717" s="8"/>
      <c r="L1717" s="8"/>
      <c r="M1717" s="8"/>
      <c r="N1717" s="8"/>
      <c r="O1717" s="8"/>
      <c r="P1717" s="8"/>
      <c r="Q1717" s="8"/>
    </row>
    <row r="1718" spans="1:17" x14ac:dyDescent="0.2">
      <c r="A1718" s="7"/>
      <c r="B1718" s="8"/>
      <c r="D1718" s="8"/>
      <c r="E1718" s="8"/>
      <c r="F1718" s="8"/>
      <c r="G1718" s="8"/>
      <c r="H1718" s="8"/>
      <c r="I1718" s="8"/>
      <c r="J1718" s="8"/>
      <c r="K1718" s="8"/>
      <c r="L1718" s="8"/>
      <c r="M1718" s="8"/>
      <c r="N1718" s="8"/>
      <c r="O1718" s="8"/>
      <c r="P1718" s="8"/>
      <c r="Q1718" s="8"/>
    </row>
    <row r="1719" spans="1:17" x14ac:dyDescent="0.2">
      <c r="A1719" s="7"/>
      <c r="B1719" s="8"/>
      <c r="D1719" s="8"/>
      <c r="E1719" s="8"/>
      <c r="F1719" s="8"/>
      <c r="G1719" s="8"/>
      <c r="H1719" s="8"/>
      <c r="I1719" s="8"/>
      <c r="J1719" s="8"/>
      <c r="K1719" s="8"/>
      <c r="L1719" s="8"/>
      <c r="M1719" s="8"/>
      <c r="N1719" s="8"/>
      <c r="O1719" s="8"/>
      <c r="P1719" s="8"/>
      <c r="Q1719" s="8"/>
    </row>
    <row r="1720" spans="1:17" x14ac:dyDescent="0.2">
      <c r="A1720" s="7"/>
      <c r="B1720" s="8"/>
      <c r="D1720" s="8"/>
      <c r="E1720" s="8"/>
      <c r="F1720" s="8"/>
      <c r="G1720" s="8"/>
      <c r="H1720" s="8"/>
      <c r="I1720" s="8"/>
      <c r="J1720" s="8"/>
      <c r="K1720" s="8"/>
      <c r="L1720" s="8"/>
      <c r="M1720" s="8"/>
      <c r="N1720" s="8"/>
      <c r="O1720" s="8"/>
      <c r="P1720" s="8"/>
      <c r="Q1720" s="8"/>
    </row>
    <row r="1721" spans="1:17" x14ac:dyDescent="0.2">
      <c r="A1721" s="7"/>
      <c r="B1721" s="8"/>
      <c r="D1721" s="8"/>
      <c r="E1721" s="8"/>
      <c r="F1721" s="8"/>
      <c r="G1721" s="8"/>
      <c r="H1721" s="8"/>
      <c r="I1721" s="8"/>
      <c r="J1721" s="8"/>
      <c r="K1721" s="8"/>
      <c r="L1721" s="8"/>
      <c r="M1721" s="8"/>
      <c r="N1721" s="8"/>
      <c r="O1721" s="8"/>
      <c r="P1721" s="8"/>
      <c r="Q1721" s="8"/>
    </row>
    <row r="1722" spans="1:17" x14ac:dyDescent="0.2">
      <c r="A1722" s="7"/>
      <c r="B1722" s="8"/>
      <c r="D1722" s="8"/>
      <c r="E1722" s="8"/>
      <c r="F1722" s="8"/>
      <c r="G1722" s="8"/>
      <c r="H1722" s="8"/>
      <c r="I1722" s="8"/>
      <c r="J1722" s="8"/>
      <c r="K1722" s="8"/>
      <c r="L1722" s="8"/>
      <c r="M1722" s="8"/>
      <c r="N1722" s="8"/>
      <c r="O1722" s="8"/>
      <c r="P1722" s="8"/>
      <c r="Q1722" s="8"/>
    </row>
    <row r="1723" spans="1:17" x14ac:dyDescent="0.2">
      <c r="A1723" s="7"/>
      <c r="B1723" s="8"/>
      <c r="D1723" s="8"/>
      <c r="E1723" s="8"/>
      <c r="F1723" s="8"/>
      <c r="G1723" s="8"/>
      <c r="H1723" s="8"/>
      <c r="I1723" s="8"/>
      <c r="J1723" s="8"/>
      <c r="K1723" s="8"/>
      <c r="L1723" s="8"/>
      <c r="M1723" s="8"/>
      <c r="N1723" s="8"/>
      <c r="O1723" s="8"/>
      <c r="P1723" s="8"/>
      <c r="Q1723" s="8"/>
    </row>
    <row r="1724" spans="1:17" x14ac:dyDescent="0.2">
      <c r="A1724" s="7"/>
      <c r="B1724" s="8"/>
      <c r="D1724" s="8"/>
      <c r="E1724" s="8"/>
      <c r="F1724" s="8"/>
      <c r="G1724" s="8"/>
      <c r="H1724" s="8"/>
      <c r="I1724" s="8"/>
      <c r="J1724" s="8"/>
      <c r="K1724" s="8"/>
      <c r="L1724" s="8"/>
      <c r="M1724" s="8"/>
      <c r="N1724" s="8"/>
      <c r="O1724" s="8"/>
      <c r="P1724" s="8"/>
      <c r="Q1724" s="8"/>
    </row>
    <row r="1725" spans="1:17" x14ac:dyDescent="0.2">
      <c r="A1725" s="7"/>
      <c r="B1725" s="8"/>
      <c r="D1725" s="8"/>
      <c r="E1725" s="8"/>
      <c r="F1725" s="8"/>
      <c r="G1725" s="8"/>
      <c r="H1725" s="8"/>
      <c r="I1725" s="8"/>
      <c r="J1725" s="8"/>
      <c r="K1725" s="8"/>
      <c r="L1725" s="8"/>
      <c r="M1725" s="8"/>
      <c r="N1725" s="8"/>
      <c r="O1725" s="8"/>
      <c r="P1725" s="8"/>
      <c r="Q1725" s="8"/>
    </row>
    <row r="1726" spans="1:17" x14ac:dyDescent="0.2">
      <c r="A1726" s="7"/>
      <c r="B1726" s="8"/>
      <c r="D1726" s="8"/>
      <c r="E1726" s="8"/>
      <c r="F1726" s="8"/>
      <c r="G1726" s="8"/>
      <c r="H1726" s="8"/>
      <c r="I1726" s="8"/>
      <c r="J1726" s="8"/>
      <c r="K1726" s="8"/>
      <c r="L1726" s="8"/>
      <c r="M1726" s="8"/>
      <c r="N1726" s="8"/>
      <c r="O1726" s="8"/>
      <c r="P1726" s="8"/>
      <c r="Q1726" s="8"/>
    </row>
    <row r="1727" spans="1:17" x14ac:dyDescent="0.2">
      <c r="A1727" s="7"/>
      <c r="B1727" s="8"/>
      <c r="D1727" s="8"/>
      <c r="E1727" s="8"/>
      <c r="F1727" s="8"/>
      <c r="G1727" s="8"/>
      <c r="H1727" s="8"/>
      <c r="I1727" s="8"/>
      <c r="J1727" s="8"/>
      <c r="K1727" s="8"/>
      <c r="L1727" s="8"/>
      <c r="M1727" s="8"/>
      <c r="N1727" s="8"/>
      <c r="O1727" s="8"/>
      <c r="P1727" s="8"/>
      <c r="Q1727" s="8"/>
    </row>
    <row r="1728" spans="1:17" x14ac:dyDescent="0.2">
      <c r="A1728" s="7"/>
      <c r="B1728" s="8"/>
      <c r="D1728" s="8"/>
      <c r="E1728" s="8"/>
      <c r="F1728" s="8"/>
      <c r="G1728" s="8"/>
      <c r="H1728" s="8"/>
      <c r="I1728" s="8"/>
      <c r="J1728" s="8"/>
      <c r="K1728" s="8"/>
      <c r="L1728" s="8"/>
      <c r="M1728" s="8"/>
      <c r="N1728" s="8"/>
      <c r="O1728" s="8"/>
      <c r="P1728" s="8"/>
      <c r="Q1728" s="8"/>
    </row>
    <row r="1729" spans="1:17" x14ac:dyDescent="0.2">
      <c r="A1729" s="7"/>
      <c r="B1729" s="8"/>
      <c r="D1729" s="8"/>
      <c r="E1729" s="8"/>
      <c r="F1729" s="8"/>
      <c r="G1729" s="8"/>
      <c r="H1729" s="8"/>
      <c r="I1729" s="8"/>
      <c r="J1729" s="8"/>
      <c r="K1729" s="8"/>
      <c r="L1729" s="8"/>
      <c r="M1729" s="8"/>
      <c r="N1729" s="8"/>
      <c r="O1729" s="8"/>
      <c r="P1729" s="8"/>
      <c r="Q1729" s="8"/>
    </row>
    <row r="1730" spans="1:17" x14ac:dyDescent="0.2">
      <c r="A1730" s="7"/>
      <c r="B1730" s="8"/>
      <c r="D1730" s="8"/>
      <c r="E1730" s="8"/>
      <c r="F1730" s="8"/>
      <c r="G1730" s="8"/>
      <c r="H1730" s="8"/>
      <c r="I1730" s="8"/>
      <c r="J1730" s="8"/>
      <c r="K1730" s="8"/>
      <c r="L1730" s="8"/>
      <c r="M1730" s="8"/>
      <c r="N1730" s="8"/>
      <c r="O1730" s="8"/>
      <c r="P1730" s="8"/>
      <c r="Q1730" s="8"/>
    </row>
    <row r="1731" spans="1:17" x14ac:dyDescent="0.2">
      <c r="A1731" s="7"/>
      <c r="B1731" s="8"/>
      <c r="D1731" s="8"/>
      <c r="E1731" s="8"/>
      <c r="F1731" s="8"/>
      <c r="G1731" s="8"/>
      <c r="H1731" s="8"/>
      <c r="I1731" s="8"/>
      <c r="J1731" s="8"/>
      <c r="K1731" s="8"/>
      <c r="L1731" s="8"/>
      <c r="M1731" s="8"/>
      <c r="N1731" s="8"/>
      <c r="O1731" s="8"/>
      <c r="P1731" s="8"/>
      <c r="Q1731" s="8"/>
    </row>
    <row r="1732" spans="1:17" x14ac:dyDescent="0.2">
      <c r="A1732" s="7"/>
      <c r="B1732" s="8"/>
      <c r="D1732" s="8"/>
      <c r="E1732" s="8"/>
      <c r="F1732" s="8"/>
      <c r="G1732" s="8"/>
      <c r="H1732" s="8"/>
      <c r="I1732" s="8"/>
      <c r="J1732" s="8"/>
      <c r="K1732" s="8"/>
      <c r="L1732" s="8"/>
      <c r="M1732" s="8"/>
      <c r="N1732" s="8"/>
      <c r="O1732" s="8"/>
      <c r="P1732" s="8"/>
      <c r="Q1732" s="8"/>
    </row>
    <row r="1733" spans="1:17" x14ac:dyDescent="0.2">
      <c r="A1733" s="7"/>
      <c r="B1733" s="8"/>
      <c r="D1733" s="8"/>
      <c r="E1733" s="8"/>
      <c r="F1733" s="8"/>
      <c r="G1733" s="8"/>
      <c r="H1733" s="8"/>
      <c r="I1733" s="8"/>
      <c r="J1733" s="8"/>
      <c r="K1733" s="8"/>
      <c r="L1733" s="8"/>
      <c r="M1733" s="8"/>
      <c r="N1733" s="8"/>
      <c r="O1733" s="8"/>
      <c r="P1733" s="8"/>
      <c r="Q1733" s="8"/>
    </row>
    <row r="1734" spans="1:17" x14ac:dyDescent="0.2">
      <c r="A1734" s="7"/>
      <c r="B1734" s="8"/>
      <c r="D1734" s="8"/>
      <c r="E1734" s="8"/>
      <c r="F1734" s="8"/>
      <c r="G1734" s="8"/>
      <c r="H1734" s="8"/>
      <c r="I1734" s="8"/>
      <c r="J1734" s="8"/>
      <c r="K1734" s="8"/>
      <c r="L1734" s="8"/>
      <c r="M1734" s="8"/>
      <c r="N1734" s="8"/>
      <c r="O1734" s="8"/>
      <c r="P1734" s="8"/>
      <c r="Q1734" s="8"/>
    </row>
    <row r="1735" spans="1:17" x14ac:dyDescent="0.2">
      <c r="A1735" s="7"/>
      <c r="B1735" s="8"/>
      <c r="D1735" s="8"/>
      <c r="E1735" s="8"/>
      <c r="F1735" s="8"/>
      <c r="G1735" s="8"/>
      <c r="H1735" s="8"/>
      <c r="I1735" s="8"/>
      <c r="J1735" s="8"/>
      <c r="K1735" s="8"/>
      <c r="L1735" s="8"/>
      <c r="M1735" s="8"/>
      <c r="N1735" s="8"/>
      <c r="O1735" s="8"/>
      <c r="P1735" s="8"/>
      <c r="Q1735" s="8"/>
    </row>
    <row r="1736" spans="1:17" x14ac:dyDescent="0.2">
      <c r="A1736" s="7"/>
      <c r="B1736" s="8"/>
      <c r="D1736" s="8"/>
      <c r="E1736" s="8"/>
      <c r="F1736" s="8"/>
      <c r="G1736" s="8"/>
      <c r="H1736" s="8"/>
      <c r="I1736" s="8"/>
      <c r="J1736" s="8"/>
      <c r="K1736" s="8"/>
      <c r="L1736" s="8"/>
      <c r="M1736" s="8"/>
      <c r="N1736" s="8"/>
      <c r="O1736" s="8"/>
      <c r="P1736" s="8"/>
      <c r="Q1736" s="8"/>
    </row>
    <row r="1737" spans="1:17" x14ac:dyDescent="0.2">
      <c r="A1737" s="7"/>
      <c r="B1737" s="8"/>
      <c r="D1737" s="8"/>
      <c r="E1737" s="8"/>
      <c r="F1737" s="8"/>
      <c r="G1737" s="8"/>
      <c r="H1737" s="8"/>
      <c r="I1737" s="8"/>
      <c r="J1737" s="8"/>
      <c r="K1737" s="8"/>
      <c r="L1737" s="8"/>
      <c r="M1737" s="8"/>
      <c r="N1737" s="8"/>
      <c r="O1737" s="8"/>
      <c r="P1737" s="8"/>
      <c r="Q1737" s="8"/>
    </row>
    <row r="1738" spans="1:17" x14ac:dyDescent="0.2">
      <c r="A1738" s="7"/>
      <c r="B1738" s="8"/>
      <c r="D1738" s="8"/>
      <c r="E1738" s="8"/>
      <c r="F1738" s="8"/>
      <c r="G1738" s="8"/>
      <c r="H1738" s="8"/>
      <c r="I1738" s="8"/>
      <c r="J1738" s="8"/>
      <c r="K1738" s="8"/>
      <c r="L1738" s="8"/>
      <c r="M1738" s="8"/>
      <c r="N1738" s="8"/>
      <c r="O1738" s="8"/>
      <c r="P1738" s="8"/>
      <c r="Q1738" s="8"/>
    </row>
    <row r="1739" spans="1:17" x14ac:dyDescent="0.2">
      <c r="A1739" s="7"/>
      <c r="B1739" s="8"/>
      <c r="D1739" s="8"/>
      <c r="E1739" s="8"/>
      <c r="F1739" s="8"/>
      <c r="G1739" s="8"/>
      <c r="H1739" s="8"/>
      <c r="I1739" s="8"/>
      <c r="J1739" s="8"/>
      <c r="K1739" s="8"/>
      <c r="L1739" s="8"/>
      <c r="M1739" s="8"/>
      <c r="N1739" s="8"/>
      <c r="O1739" s="8"/>
      <c r="P1739" s="8"/>
      <c r="Q1739" s="8"/>
    </row>
    <row r="1740" spans="1:17" x14ac:dyDescent="0.2">
      <c r="A1740" s="7"/>
      <c r="B1740" s="8"/>
      <c r="D1740" s="8"/>
      <c r="E1740" s="8"/>
      <c r="F1740" s="8"/>
      <c r="G1740" s="8"/>
      <c r="H1740" s="8"/>
      <c r="I1740" s="8"/>
      <c r="J1740" s="8"/>
      <c r="K1740" s="8"/>
      <c r="L1740" s="8"/>
      <c r="M1740" s="8"/>
      <c r="N1740" s="8"/>
      <c r="O1740" s="8"/>
      <c r="P1740" s="8"/>
      <c r="Q1740" s="8"/>
    </row>
    <row r="1741" spans="1:17" x14ac:dyDescent="0.2">
      <c r="A1741" s="7"/>
      <c r="B1741" s="8"/>
      <c r="D1741" s="8"/>
      <c r="E1741" s="8"/>
      <c r="F1741" s="8"/>
      <c r="G1741" s="8"/>
      <c r="H1741" s="8"/>
      <c r="I1741" s="8"/>
      <c r="J1741" s="8"/>
      <c r="K1741" s="8"/>
      <c r="L1741" s="8"/>
      <c r="M1741" s="8"/>
      <c r="N1741" s="8"/>
      <c r="O1741" s="8"/>
      <c r="P1741" s="8"/>
      <c r="Q1741" s="8"/>
    </row>
    <row r="1742" spans="1:17" x14ac:dyDescent="0.2">
      <c r="A1742" s="7"/>
      <c r="B1742" s="8"/>
      <c r="D1742" s="8"/>
      <c r="E1742" s="8"/>
      <c r="F1742" s="8"/>
      <c r="G1742" s="8"/>
      <c r="H1742" s="8"/>
      <c r="I1742" s="8"/>
      <c r="J1742" s="8"/>
      <c r="K1742" s="8"/>
      <c r="L1742" s="8"/>
      <c r="M1742" s="8"/>
      <c r="N1742" s="8"/>
      <c r="O1742" s="8"/>
      <c r="P1742" s="8"/>
      <c r="Q1742" s="8"/>
    </row>
    <row r="1743" spans="1:17" x14ac:dyDescent="0.2">
      <c r="A1743" s="7"/>
      <c r="B1743" s="8"/>
      <c r="D1743" s="8"/>
      <c r="E1743" s="8"/>
      <c r="F1743" s="8"/>
      <c r="G1743" s="8"/>
      <c r="H1743" s="8"/>
      <c r="I1743" s="8"/>
      <c r="J1743" s="8"/>
      <c r="K1743" s="8"/>
      <c r="L1743" s="8"/>
      <c r="M1743" s="8"/>
      <c r="N1743" s="8"/>
      <c r="O1743" s="8"/>
      <c r="P1743" s="8"/>
      <c r="Q1743" s="8"/>
    </row>
    <row r="1744" spans="1:17" x14ac:dyDescent="0.2">
      <c r="A1744" s="7"/>
      <c r="B1744" s="8"/>
      <c r="D1744" s="8"/>
      <c r="E1744" s="8"/>
      <c r="F1744" s="8"/>
      <c r="G1744" s="8"/>
      <c r="H1744" s="8"/>
      <c r="I1744" s="8"/>
      <c r="J1744" s="8"/>
      <c r="K1744" s="8"/>
      <c r="L1744" s="8"/>
      <c r="M1744" s="8"/>
      <c r="N1744" s="8"/>
      <c r="O1744" s="8"/>
      <c r="P1744" s="8"/>
      <c r="Q1744" s="8"/>
    </row>
    <row r="1745" spans="1:17" x14ac:dyDescent="0.2">
      <c r="A1745" s="7"/>
      <c r="B1745" s="8"/>
      <c r="D1745" s="8"/>
      <c r="E1745" s="8"/>
      <c r="F1745" s="8"/>
      <c r="G1745" s="8"/>
      <c r="H1745" s="8"/>
      <c r="I1745" s="8"/>
      <c r="J1745" s="8"/>
      <c r="K1745" s="8"/>
      <c r="L1745" s="8"/>
      <c r="M1745" s="8"/>
      <c r="N1745" s="8"/>
      <c r="O1745" s="8"/>
      <c r="P1745" s="8"/>
      <c r="Q1745" s="8"/>
    </row>
    <row r="1746" spans="1:17" x14ac:dyDescent="0.2">
      <c r="A1746" s="7"/>
      <c r="B1746" s="8"/>
      <c r="D1746" s="8"/>
      <c r="E1746" s="8"/>
      <c r="F1746" s="8"/>
      <c r="G1746" s="8"/>
      <c r="H1746" s="8"/>
      <c r="I1746" s="8"/>
      <c r="J1746" s="8"/>
      <c r="K1746" s="8"/>
      <c r="L1746" s="8"/>
      <c r="M1746" s="8"/>
      <c r="N1746" s="8"/>
      <c r="O1746" s="8"/>
      <c r="P1746" s="8"/>
      <c r="Q1746" s="8"/>
    </row>
    <row r="1747" spans="1:17" x14ac:dyDescent="0.2">
      <c r="A1747" s="7"/>
      <c r="B1747" s="8"/>
      <c r="D1747" s="8"/>
      <c r="E1747" s="8"/>
      <c r="F1747" s="8"/>
      <c r="G1747" s="8"/>
      <c r="H1747" s="8"/>
      <c r="I1747" s="8"/>
      <c r="J1747" s="8"/>
      <c r="K1747" s="8"/>
      <c r="L1747" s="8"/>
      <c r="M1747" s="8"/>
      <c r="N1747" s="8"/>
      <c r="O1747" s="8"/>
      <c r="P1747" s="8"/>
      <c r="Q1747" s="8"/>
    </row>
    <row r="1748" spans="1:17" x14ac:dyDescent="0.2">
      <c r="A1748" s="7"/>
      <c r="B1748" s="8"/>
      <c r="D1748" s="8"/>
      <c r="E1748" s="8"/>
      <c r="F1748" s="8"/>
      <c r="G1748" s="8"/>
      <c r="H1748" s="8"/>
      <c r="I1748" s="8"/>
      <c r="J1748" s="8"/>
      <c r="K1748" s="8"/>
      <c r="L1748" s="8"/>
      <c r="M1748" s="8"/>
      <c r="N1748" s="8"/>
      <c r="O1748" s="8"/>
      <c r="P1748" s="8"/>
      <c r="Q1748" s="8"/>
    </row>
    <row r="1749" spans="1:17" x14ac:dyDescent="0.2">
      <c r="A1749" s="7"/>
      <c r="B1749" s="8"/>
      <c r="D1749" s="8"/>
      <c r="E1749" s="8"/>
      <c r="F1749" s="8"/>
      <c r="G1749" s="8"/>
      <c r="H1749" s="8"/>
      <c r="I1749" s="8"/>
      <c r="J1749" s="8"/>
      <c r="K1749" s="8"/>
      <c r="L1749" s="8"/>
      <c r="M1749" s="8"/>
      <c r="N1749" s="8"/>
      <c r="O1749" s="8"/>
      <c r="P1749" s="8"/>
      <c r="Q1749" s="8"/>
    </row>
    <row r="1750" spans="1:17" x14ac:dyDescent="0.2">
      <c r="A1750" s="7"/>
      <c r="B1750" s="8"/>
      <c r="D1750" s="8"/>
      <c r="E1750" s="8"/>
      <c r="F1750" s="8"/>
      <c r="G1750" s="8"/>
      <c r="H1750" s="8"/>
      <c r="I1750" s="8"/>
      <c r="J1750" s="8"/>
      <c r="K1750" s="8"/>
      <c r="L1750" s="8"/>
      <c r="M1750" s="8"/>
      <c r="N1750" s="8"/>
      <c r="O1750" s="8"/>
      <c r="P1750" s="8"/>
      <c r="Q1750" s="8"/>
    </row>
    <row r="1751" spans="1:17" x14ac:dyDescent="0.2">
      <c r="A1751" s="7"/>
      <c r="B1751" s="8"/>
      <c r="D1751" s="8"/>
      <c r="E1751" s="8"/>
      <c r="F1751" s="8"/>
      <c r="G1751" s="8"/>
      <c r="H1751" s="8"/>
      <c r="I1751" s="8"/>
      <c r="J1751" s="8"/>
      <c r="K1751" s="8"/>
      <c r="L1751" s="8"/>
      <c r="M1751" s="8"/>
      <c r="N1751" s="8"/>
      <c r="O1751" s="8"/>
      <c r="P1751" s="8"/>
      <c r="Q1751" s="8"/>
    </row>
    <row r="1752" spans="1:17" x14ac:dyDescent="0.2">
      <c r="A1752" s="7"/>
      <c r="B1752" s="8"/>
      <c r="D1752" s="8"/>
      <c r="E1752" s="8"/>
      <c r="F1752" s="8"/>
      <c r="G1752" s="8"/>
      <c r="H1752" s="8"/>
      <c r="I1752" s="8"/>
      <c r="J1752" s="8"/>
      <c r="K1752" s="8"/>
      <c r="L1752" s="8"/>
      <c r="M1752" s="8"/>
      <c r="N1752" s="8"/>
      <c r="O1752" s="8"/>
      <c r="P1752" s="8"/>
      <c r="Q1752" s="8"/>
    </row>
    <row r="1753" spans="1:17" x14ac:dyDescent="0.2">
      <c r="A1753" s="7"/>
      <c r="B1753" s="8"/>
      <c r="D1753" s="8"/>
      <c r="E1753" s="8"/>
      <c r="F1753" s="8"/>
      <c r="G1753" s="8"/>
      <c r="H1753" s="8"/>
      <c r="I1753" s="8"/>
      <c r="J1753" s="8"/>
      <c r="K1753" s="8"/>
      <c r="L1753" s="8"/>
      <c r="M1753" s="8"/>
      <c r="N1753" s="8"/>
      <c r="O1753" s="8"/>
      <c r="P1753" s="8"/>
      <c r="Q1753" s="8"/>
    </row>
    <row r="1754" spans="1:17" x14ac:dyDescent="0.2">
      <c r="A1754" s="7"/>
      <c r="B1754" s="8"/>
      <c r="D1754" s="8"/>
      <c r="E1754" s="8"/>
      <c r="F1754" s="8"/>
      <c r="G1754" s="8"/>
      <c r="H1754" s="8"/>
      <c r="I1754" s="8"/>
      <c r="J1754" s="8"/>
      <c r="K1754" s="8"/>
      <c r="L1754" s="8"/>
      <c r="M1754" s="8"/>
      <c r="N1754" s="8"/>
      <c r="O1754" s="8"/>
      <c r="P1754" s="8"/>
      <c r="Q1754" s="8"/>
    </row>
    <row r="1755" spans="1:17" x14ac:dyDescent="0.2">
      <c r="A1755" s="7"/>
      <c r="B1755" s="8"/>
      <c r="D1755" s="8"/>
      <c r="E1755" s="8"/>
      <c r="F1755" s="8"/>
      <c r="G1755" s="8"/>
      <c r="H1755" s="8"/>
      <c r="I1755" s="8"/>
      <c r="J1755" s="8"/>
      <c r="K1755" s="8"/>
      <c r="L1755" s="8"/>
      <c r="M1755" s="8"/>
      <c r="N1755" s="8"/>
      <c r="O1755" s="8"/>
      <c r="P1755" s="8"/>
      <c r="Q1755" s="8"/>
    </row>
    <row r="1756" spans="1:17" x14ac:dyDescent="0.2">
      <c r="A1756" s="7"/>
      <c r="B1756" s="8"/>
      <c r="D1756" s="8"/>
      <c r="E1756" s="8"/>
      <c r="F1756" s="8"/>
      <c r="G1756" s="8"/>
      <c r="H1756" s="8"/>
      <c r="I1756" s="8"/>
      <c r="J1756" s="8"/>
      <c r="K1756" s="8"/>
      <c r="L1756" s="8"/>
      <c r="M1756" s="8"/>
      <c r="N1756" s="8"/>
      <c r="O1756" s="8"/>
      <c r="P1756" s="8"/>
      <c r="Q1756" s="8"/>
    </row>
    <row r="1757" spans="1:17" x14ac:dyDescent="0.2">
      <c r="A1757" s="7"/>
      <c r="B1757" s="8"/>
      <c r="D1757" s="8"/>
      <c r="E1757" s="8"/>
      <c r="F1757" s="8"/>
      <c r="G1757" s="8"/>
      <c r="H1757" s="8"/>
      <c r="I1757" s="8"/>
      <c r="J1757" s="8"/>
      <c r="K1757" s="8"/>
      <c r="L1757" s="8"/>
      <c r="M1757" s="8"/>
      <c r="N1757" s="8"/>
      <c r="O1757" s="8"/>
      <c r="P1757" s="8"/>
      <c r="Q1757" s="8"/>
    </row>
    <row r="1758" spans="1:17" x14ac:dyDescent="0.2">
      <c r="A1758" s="7"/>
      <c r="B1758" s="8"/>
      <c r="D1758" s="8"/>
      <c r="E1758" s="8"/>
      <c r="F1758" s="8"/>
      <c r="G1758" s="8"/>
      <c r="H1758" s="8"/>
      <c r="I1758" s="8"/>
      <c r="J1758" s="8"/>
      <c r="K1758" s="8"/>
      <c r="L1758" s="8"/>
      <c r="M1758" s="8"/>
      <c r="N1758" s="8"/>
      <c r="O1758" s="8"/>
      <c r="P1758" s="8"/>
      <c r="Q1758" s="8"/>
    </row>
    <row r="1759" spans="1:17" x14ac:dyDescent="0.2">
      <c r="A1759" s="7"/>
      <c r="B1759" s="8"/>
      <c r="D1759" s="8"/>
      <c r="E1759" s="8"/>
      <c r="F1759" s="8"/>
      <c r="G1759" s="8"/>
      <c r="H1759" s="8"/>
      <c r="I1759" s="8"/>
      <c r="J1759" s="8"/>
      <c r="K1759" s="8"/>
      <c r="L1759" s="8"/>
      <c r="M1759" s="8"/>
      <c r="N1759" s="8"/>
      <c r="O1759" s="8"/>
      <c r="P1759" s="8"/>
      <c r="Q1759" s="8"/>
    </row>
    <row r="1760" spans="1:17" x14ac:dyDescent="0.2">
      <c r="A1760" s="7"/>
      <c r="B1760" s="8"/>
      <c r="D1760" s="8"/>
      <c r="E1760" s="8"/>
      <c r="F1760" s="8"/>
      <c r="G1760" s="8"/>
      <c r="H1760" s="8"/>
      <c r="I1760" s="8"/>
      <c r="J1760" s="8"/>
      <c r="K1760" s="8"/>
      <c r="L1760" s="8"/>
      <c r="M1760" s="8"/>
      <c r="N1760" s="8"/>
      <c r="O1760" s="8"/>
      <c r="P1760" s="8"/>
      <c r="Q1760" s="8"/>
    </row>
    <row r="1761" spans="1:17" x14ac:dyDescent="0.2">
      <c r="A1761" s="7"/>
      <c r="B1761" s="8"/>
      <c r="D1761" s="8"/>
      <c r="E1761" s="8"/>
      <c r="F1761" s="8"/>
      <c r="G1761" s="8"/>
      <c r="H1761" s="8"/>
      <c r="I1761" s="8"/>
      <c r="J1761" s="8"/>
      <c r="K1761" s="8"/>
      <c r="L1761" s="8"/>
      <c r="M1761" s="8"/>
      <c r="N1761" s="8"/>
      <c r="O1761" s="8"/>
      <c r="P1761" s="8"/>
      <c r="Q1761" s="8"/>
    </row>
    <row r="1762" spans="1:17" x14ac:dyDescent="0.2">
      <c r="A1762" s="7"/>
      <c r="B1762" s="8"/>
      <c r="D1762" s="8"/>
      <c r="E1762" s="8"/>
      <c r="F1762" s="8"/>
      <c r="G1762" s="8"/>
      <c r="H1762" s="8"/>
      <c r="I1762" s="8"/>
      <c r="J1762" s="8"/>
      <c r="K1762" s="8"/>
      <c r="L1762" s="8"/>
      <c r="M1762" s="8"/>
      <c r="N1762" s="8"/>
      <c r="O1762" s="8"/>
      <c r="P1762" s="8"/>
      <c r="Q1762" s="8"/>
    </row>
    <row r="1763" spans="1:17" x14ac:dyDescent="0.2">
      <c r="A1763" s="7"/>
      <c r="B1763" s="8"/>
      <c r="D1763" s="8"/>
      <c r="E1763" s="8"/>
      <c r="F1763" s="8"/>
      <c r="G1763" s="8"/>
      <c r="H1763" s="8"/>
      <c r="I1763" s="8"/>
      <c r="J1763" s="8"/>
      <c r="K1763" s="8"/>
      <c r="L1763" s="8"/>
      <c r="M1763" s="8"/>
      <c r="N1763" s="8"/>
      <c r="O1763" s="8"/>
      <c r="P1763" s="8"/>
      <c r="Q1763" s="8"/>
    </row>
    <row r="1764" spans="1:17" x14ac:dyDescent="0.2">
      <c r="A1764" s="7"/>
      <c r="B1764" s="8"/>
      <c r="D1764" s="8"/>
      <c r="E1764" s="8"/>
      <c r="F1764" s="8"/>
      <c r="G1764" s="8"/>
      <c r="H1764" s="8"/>
      <c r="I1764" s="8"/>
      <c r="J1764" s="8"/>
      <c r="K1764" s="8"/>
      <c r="L1764" s="8"/>
      <c r="M1764" s="8"/>
      <c r="N1764" s="8"/>
      <c r="O1764" s="8"/>
      <c r="P1764" s="8"/>
      <c r="Q1764" s="8"/>
    </row>
    <row r="1765" spans="1:17" x14ac:dyDescent="0.2">
      <c r="A1765" s="7"/>
      <c r="B1765" s="8"/>
      <c r="D1765" s="8"/>
      <c r="E1765" s="8"/>
      <c r="F1765" s="8"/>
      <c r="G1765" s="8"/>
      <c r="H1765" s="8"/>
      <c r="I1765" s="8"/>
      <c r="J1765" s="8"/>
      <c r="K1765" s="8"/>
      <c r="L1765" s="8"/>
      <c r="M1765" s="8"/>
      <c r="N1765" s="8"/>
      <c r="O1765" s="8"/>
      <c r="P1765" s="8"/>
      <c r="Q1765" s="8"/>
    </row>
    <row r="1766" spans="1:17" x14ac:dyDescent="0.2">
      <c r="A1766" s="7"/>
      <c r="B1766" s="8"/>
      <c r="D1766" s="8"/>
      <c r="E1766" s="8"/>
      <c r="F1766" s="8"/>
      <c r="G1766" s="8"/>
      <c r="H1766" s="8"/>
      <c r="I1766" s="8"/>
      <c r="J1766" s="8"/>
      <c r="K1766" s="8"/>
      <c r="L1766" s="8"/>
      <c r="M1766" s="8"/>
      <c r="N1766" s="8"/>
      <c r="O1766" s="8"/>
      <c r="P1766" s="8"/>
      <c r="Q1766" s="8"/>
    </row>
    <row r="1767" spans="1:17" x14ac:dyDescent="0.2">
      <c r="A1767" s="7"/>
      <c r="B1767" s="8"/>
      <c r="D1767" s="8"/>
      <c r="E1767" s="8"/>
      <c r="F1767" s="8"/>
      <c r="G1767" s="8"/>
      <c r="H1767" s="8"/>
      <c r="I1767" s="8"/>
      <c r="J1767" s="8"/>
      <c r="K1767" s="8"/>
      <c r="L1767" s="8"/>
      <c r="M1767" s="8"/>
      <c r="N1767" s="8"/>
      <c r="O1767" s="8"/>
      <c r="P1767" s="8"/>
      <c r="Q1767" s="8"/>
    </row>
    <row r="1768" spans="1:17" x14ac:dyDescent="0.2">
      <c r="A1768" s="7"/>
      <c r="B1768" s="8"/>
      <c r="D1768" s="8"/>
      <c r="E1768" s="8"/>
      <c r="F1768" s="8"/>
      <c r="G1768" s="8"/>
      <c r="H1768" s="8"/>
      <c r="I1768" s="8"/>
      <c r="J1768" s="8"/>
      <c r="K1768" s="8"/>
      <c r="L1768" s="8"/>
      <c r="M1768" s="8"/>
      <c r="N1768" s="8"/>
      <c r="O1768" s="8"/>
      <c r="P1768" s="8"/>
      <c r="Q1768" s="8"/>
    </row>
    <row r="1769" spans="1:17" x14ac:dyDescent="0.2">
      <c r="A1769" s="7"/>
      <c r="B1769" s="8"/>
      <c r="D1769" s="8"/>
      <c r="E1769" s="8"/>
      <c r="F1769" s="8"/>
      <c r="G1769" s="8"/>
      <c r="H1769" s="8"/>
      <c r="I1769" s="8"/>
      <c r="J1769" s="8"/>
      <c r="K1769" s="8"/>
      <c r="L1769" s="8"/>
      <c r="M1769" s="8"/>
      <c r="N1769" s="8"/>
      <c r="O1769" s="8"/>
      <c r="P1769" s="8"/>
      <c r="Q1769" s="8"/>
    </row>
    <row r="1770" spans="1:17" x14ac:dyDescent="0.2">
      <c r="A1770" s="7"/>
      <c r="B1770" s="8"/>
      <c r="D1770" s="8"/>
      <c r="E1770" s="8"/>
      <c r="F1770" s="8"/>
      <c r="G1770" s="8"/>
      <c r="H1770" s="8"/>
      <c r="I1770" s="8"/>
      <c r="J1770" s="8"/>
      <c r="K1770" s="8"/>
      <c r="L1770" s="8"/>
      <c r="M1770" s="8"/>
      <c r="N1770" s="8"/>
      <c r="O1770" s="8"/>
      <c r="P1770" s="8"/>
      <c r="Q1770" s="8"/>
    </row>
    <row r="1771" spans="1:17" x14ac:dyDescent="0.2">
      <c r="A1771" s="7"/>
      <c r="B1771" s="8"/>
      <c r="D1771" s="8"/>
      <c r="E1771" s="8"/>
      <c r="F1771" s="8"/>
      <c r="G1771" s="8"/>
      <c r="H1771" s="8"/>
      <c r="I1771" s="8"/>
      <c r="J1771" s="8"/>
      <c r="K1771" s="8"/>
      <c r="L1771" s="8"/>
      <c r="M1771" s="8"/>
      <c r="N1771" s="8"/>
      <c r="O1771" s="8"/>
      <c r="P1771" s="8"/>
      <c r="Q1771" s="8"/>
    </row>
    <row r="1772" spans="1:17" x14ac:dyDescent="0.2">
      <c r="A1772" s="7"/>
      <c r="B1772" s="8"/>
      <c r="D1772" s="8"/>
      <c r="E1772" s="8"/>
      <c r="F1772" s="8"/>
      <c r="G1772" s="8"/>
      <c r="H1772" s="8"/>
      <c r="I1772" s="8"/>
      <c r="J1772" s="8"/>
      <c r="K1772" s="8"/>
      <c r="L1772" s="8"/>
      <c r="M1772" s="8"/>
      <c r="N1772" s="8"/>
      <c r="O1772" s="8"/>
      <c r="P1772" s="8"/>
      <c r="Q1772" s="8"/>
    </row>
    <row r="1773" spans="1:17" x14ac:dyDescent="0.2">
      <c r="A1773" s="7"/>
      <c r="B1773" s="8"/>
      <c r="D1773" s="8"/>
      <c r="E1773" s="8"/>
      <c r="F1773" s="8"/>
      <c r="G1773" s="8"/>
      <c r="H1773" s="8"/>
      <c r="I1773" s="8"/>
      <c r="J1773" s="8"/>
      <c r="K1773" s="8"/>
      <c r="L1773" s="8"/>
      <c r="M1773" s="8"/>
      <c r="N1773" s="8"/>
      <c r="O1773" s="8"/>
      <c r="P1773" s="8"/>
      <c r="Q1773" s="8"/>
    </row>
    <row r="1774" spans="1:17" x14ac:dyDescent="0.2">
      <c r="A1774" s="7"/>
      <c r="B1774" s="8"/>
      <c r="D1774" s="8"/>
      <c r="E1774" s="8"/>
      <c r="F1774" s="8"/>
      <c r="G1774" s="8"/>
      <c r="H1774" s="8"/>
      <c r="I1774" s="8"/>
      <c r="J1774" s="8"/>
      <c r="K1774" s="8"/>
      <c r="L1774" s="8"/>
      <c r="M1774" s="8"/>
      <c r="N1774" s="8"/>
      <c r="O1774" s="8"/>
      <c r="P1774" s="8"/>
      <c r="Q1774" s="8"/>
    </row>
    <row r="1775" spans="1:17" x14ac:dyDescent="0.2">
      <c r="A1775" s="7"/>
      <c r="B1775" s="8"/>
      <c r="D1775" s="8"/>
      <c r="E1775" s="8"/>
      <c r="F1775" s="8"/>
      <c r="G1775" s="8"/>
      <c r="H1775" s="8"/>
      <c r="I1775" s="8"/>
      <c r="J1775" s="8"/>
      <c r="K1775" s="8"/>
      <c r="L1775" s="8"/>
      <c r="M1775" s="8"/>
      <c r="N1775" s="8"/>
      <c r="O1775" s="8"/>
      <c r="P1775" s="8"/>
      <c r="Q1775" s="8"/>
    </row>
    <row r="1776" spans="1:17" x14ac:dyDescent="0.2">
      <c r="A1776" s="7"/>
      <c r="B1776" s="8"/>
      <c r="D1776" s="8"/>
      <c r="E1776" s="8"/>
      <c r="F1776" s="8"/>
      <c r="G1776" s="8"/>
      <c r="H1776" s="8"/>
      <c r="I1776" s="8"/>
      <c r="J1776" s="8"/>
      <c r="K1776" s="8"/>
      <c r="L1776" s="8"/>
      <c r="M1776" s="8"/>
      <c r="N1776" s="8"/>
      <c r="O1776" s="8"/>
      <c r="P1776" s="8"/>
      <c r="Q1776" s="8"/>
    </row>
    <row r="1777" spans="1:17" x14ac:dyDescent="0.2">
      <c r="A1777" s="7"/>
      <c r="B1777" s="8"/>
      <c r="D1777" s="8"/>
      <c r="E1777" s="8"/>
      <c r="F1777" s="8"/>
      <c r="G1777" s="8"/>
      <c r="H1777" s="8"/>
      <c r="I1777" s="8"/>
      <c r="J1777" s="8"/>
      <c r="K1777" s="8"/>
      <c r="L1777" s="8"/>
      <c r="M1777" s="8"/>
      <c r="N1777" s="8"/>
      <c r="O1777" s="8"/>
      <c r="P1777" s="8"/>
      <c r="Q1777" s="8"/>
    </row>
    <row r="1778" spans="1:17" x14ac:dyDescent="0.2">
      <c r="A1778" s="7"/>
      <c r="B1778" s="8"/>
      <c r="D1778" s="8"/>
      <c r="E1778" s="8"/>
      <c r="F1778" s="8"/>
      <c r="G1778" s="8"/>
      <c r="H1778" s="8"/>
      <c r="I1778" s="8"/>
      <c r="J1778" s="8"/>
      <c r="K1778" s="8"/>
      <c r="L1778" s="8"/>
      <c r="M1778" s="8"/>
      <c r="N1778" s="8"/>
      <c r="O1778" s="8"/>
      <c r="P1778" s="8"/>
      <c r="Q1778" s="8"/>
    </row>
    <row r="1779" spans="1:17" x14ac:dyDescent="0.2">
      <c r="A1779" s="7"/>
      <c r="B1779" s="8"/>
      <c r="D1779" s="8"/>
      <c r="E1779" s="8"/>
      <c r="F1779" s="8"/>
      <c r="G1779" s="8"/>
      <c r="H1779" s="8"/>
      <c r="I1779" s="8"/>
      <c r="J1779" s="8"/>
      <c r="K1779" s="8"/>
      <c r="L1779" s="8"/>
      <c r="M1779" s="8"/>
      <c r="N1779" s="8"/>
      <c r="O1779" s="8"/>
      <c r="P1779" s="8"/>
      <c r="Q1779" s="8"/>
    </row>
    <row r="1780" spans="1:17" x14ac:dyDescent="0.2">
      <c r="A1780" s="7"/>
      <c r="B1780" s="8"/>
      <c r="D1780" s="8"/>
      <c r="E1780" s="8"/>
      <c r="F1780" s="8"/>
      <c r="G1780" s="8"/>
      <c r="H1780" s="8"/>
      <c r="I1780" s="8"/>
      <c r="J1780" s="8"/>
      <c r="K1780" s="8"/>
      <c r="L1780" s="8"/>
      <c r="M1780" s="8"/>
      <c r="N1780" s="8"/>
      <c r="O1780" s="8"/>
      <c r="P1780" s="8"/>
      <c r="Q1780" s="8"/>
    </row>
    <row r="1781" spans="1:17" x14ac:dyDescent="0.2">
      <c r="A1781" s="7"/>
      <c r="B1781" s="8"/>
      <c r="D1781" s="8"/>
      <c r="E1781" s="8"/>
      <c r="F1781" s="8"/>
      <c r="G1781" s="8"/>
      <c r="H1781" s="8"/>
      <c r="I1781" s="8"/>
      <c r="J1781" s="8"/>
      <c r="K1781" s="8"/>
      <c r="L1781" s="8"/>
      <c r="M1781" s="8"/>
      <c r="N1781" s="8"/>
      <c r="O1781" s="8"/>
      <c r="P1781" s="8"/>
      <c r="Q1781" s="8"/>
    </row>
    <row r="1782" spans="1:17" x14ac:dyDescent="0.2">
      <c r="A1782" s="7"/>
      <c r="B1782" s="8"/>
      <c r="D1782" s="8"/>
      <c r="E1782" s="8"/>
      <c r="F1782" s="8"/>
      <c r="G1782" s="8"/>
      <c r="H1782" s="8"/>
      <c r="I1782" s="8"/>
      <c r="J1782" s="8"/>
      <c r="K1782" s="8"/>
      <c r="L1782" s="8"/>
      <c r="M1782" s="8"/>
      <c r="N1782" s="8"/>
      <c r="O1782" s="8"/>
      <c r="P1782" s="8"/>
      <c r="Q1782" s="8"/>
    </row>
    <row r="1783" spans="1:17" x14ac:dyDescent="0.2">
      <c r="A1783" s="7"/>
      <c r="B1783" s="8"/>
      <c r="D1783" s="8"/>
      <c r="E1783" s="8"/>
      <c r="F1783" s="8"/>
      <c r="G1783" s="8"/>
      <c r="H1783" s="8"/>
      <c r="I1783" s="8"/>
      <c r="J1783" s="8"/>
      <c r="K1783" s="8"/>
      <c r="L1783" s="8"/>
      <c r="M1783" s="8"/>
      <c r="N1783" s="8"/>
      <c r="O1783" s="8"/>
      <c r="P1783" s="8"/>
      <c r="Q1783" s="8"/>
    </row>
    <row r="1784" spans="1:17" x14ac:dyDescent="0.2">
      <c r="A1784" s="7"/>
      <c r="B1784" s="8"/>
      <c r="D1784" s="8"/>
      <c r="E1784" s="8"/>
      <c r="F1784" s="8"/>
      <c r="G1784" s="8"/>
      <c r="H1784" s="8"/>
      <c r="I1784" s="8"/>
      <c r="J1784" s="8"/>
      <c r="K1784" s="8"/>
      <c r="L1784" s="8"/>
      <c r="M1784" s="8"/>
      <c r="N1784" s="8"/>
      <c r="O1784" s="8"/>
      <c r="P1784" s="8"/>
      <c r="Q1784" s="8"/>
    </row>
    <row r="1785" spans="1:17" x14ac:dyDescent="0.2">
      <c r="A1785" s="7"/>
      <c r="B1785" s="8"/>
      <c r="D1785" s="8"/>
      <c r="E1785" s="8"/>
      <c r="F1785" s="8"/>
      <c r="G1785" s="8"/>
      <c r="H1785" s="8"/>
      <c r="I1785" s="8"/>
      <c r="J1785" s="8"/>
      <c r="K1785" s="8"/>
      <c r="L1785" s="8"/>
      <c r="M1785" s="8"/>
      <c r="N1785" s="8"/>
      <c r="O1785" s="8"/>
      <c r="P1785" s="8"/>
      <c r="Q1785" s="8"/>
    </row>
    <row r="1786" spans="1:17" x14ac:dyDescent="0.2">
      <c r="A1786" s="7"/>
      <c r="B1786" s="8"/>
      <c r="D1786" s="8"/>
      <c r="E1786" s="8"/>
      <c r="F1786" s="8"/>
      <c r="G1786" s="8"/>
      <c r="H1786" s="8"/>
      <c r="I1786" s="8"/>
      <c r="J1786" s="8"/>
      <c r="K1786" s="8"/>
      <c r="L1786" s="8"/>
      <c r="M1786" s="8"/>
      <c r="N1786" s="8"/>
      <c r="O1786" s="8"/>
      <c r="P1786" s="8"/>
      <c r="Q1786" s="8"/>
    </row>
    <row r="1787" spans="1:17" x14ac:dyDescent="0.2">
      <c r="A1787" s="7"/>
      <c r="B1787" s="8"/>
      <c r="D1787" s="8"/>
      <c r="E1787" s="8"/>
      <c r="F1787" s="8"/>
      <c r="G1787" s="8"/>
      <c r="H1787" s="8"/>
      <c r="I1787" s="8"/>
      <c r="J1787" s="8"/>
      <c r="K1787" s="8"/>
      <c r="L1787" s="8"/>
      <c r="M1787" s="8"/>
      <c r="N1787" s="8"/>
      <c r="O1787" s="8"/>
      <c r="P1787" s="8"/>
      <c r="Q1787" s="8"/>
    </row>
    <row r="1788" spans="1:17" x14ac:dyDescent="0.2">
      <c r="A1788" s="7"/>
      <c r="B1788" s="8"/>
      <c r="D1788" s="8"/>
      <c r="E1788" s="8"/>
      <c r="F1788" s="8"/>
      <c r="G1788" s="8"/>
      <c r="H1788" s="8"/>
      <c r="I1788" s="8"/>
      <c r="J1788" s="8"/>
      <c r="K1788" s="8"/>
      <c r="L1788" s="8"/>
      <c r="M1788" s="8"/>
      <c r="N1788" s="8"/>
      <c r="O1788" s="8"/>
      <c r="P1788" s="8"/>
      <c r="Q1788" s="8"/>
    </row>
    <row r="1789" spans="1:17" x14ac:dyDescent="0.2">
      <c r="A1789" s="7"/>
      <c r="B1789" s="8"/>
      <c r="D1789" s="8"/>
      <c r="E1789" s="8"/>
      <c r="F1789" s="8"/>
      <c r="G1789" s="8"/>
      <c r="H1789" s="8"/>
      <c r="I1789" s="8"/>
      <c r="J1789" s="8"/>
      <c r="K1789" s="8"/>
      <c r="L1789" s="8"/>
      <c r="M1789" s="8"/>
      <c r="N1789" s="8"/>
      <c r="O1789" s="8"/>
      <c r="P1789" s="8"/>
      <c r="Q1789" s="8"/>
    </row>
    <row r="1790" spans="1:17" x14ac:dyDescent="0.2">
      <c r="A1790" s="7"/>
      <c r="B1790" s="8"/>
      <c r="D1790" s="8"/>
      <c r="E1790" s="8"/>
      <c r="F1790" s="8"/>
      <c r="G1790" s="8"/>
      <c r="H1790" s="8"/>
      <c r="I1790" s="8"/>
      <c r="J1790" s="8"/>
      <c r="K1790" s="8"/>
      <c r="L1790" s="8"/>
      <c r="M1790" s="8"/>
      <c r="N1790" s="8"/>
      <c r="O1790" s="8"/>
      <c r="P1790" s="8"/>
      <c r="Q1790" s="8"/>
    </row>
    <row r="1791" spans="1:17" x14ac:dyDescent="0.2">
      <c r="A1791" s="7"/>
      <c r="B1791" s="8"/>
      <c r="D1791" s="8"/>
      <c r="E1791" s="8"/>
      <c r="F1791" s="8"/>
      <c r="G1791" s="8"/>
      <c r="H1791" s="8"/>
      <c r="I1791" s="8"/>
      <c r="J1791" s="8"/>
      <c r="K1791" s="8"/>
      <c r="L1791" s="8"/>
      <c r="M1791" s="8"/>
      <c r="N1791" s="8"/>
      <c r="O1791" s="8"/>
      <c r="P1791" s="8"/>
      <c r="Q1791" s="8"/>
    </row>
    <row r="1792" spans="1:17" x14ac:dyDescent="0.2">
      <c r="A1792" s="7"/>
      <c r="B1792" s="8"/>
      <c r="D1792" s="8"/>
      <c r="E1792" s="8"/>
      <c r="F1792" s="8"/>
      <c r="G1792" s="8"/>
      <c r="H1792" s="8"/>
      <c r="I1792" s="8"/>
      <c r="J1792" s="8"/>
      <c r="K1792" s="8"/>
      <c r="L1792" s="8"/>
      <c r="M1792" s="8"/>
      <c r="N1792" s="8"/>
      <c r="O1792" s="8"/>
      <c r="P1792" s="8"/>
      <c r="Q1792" s="8"/>
    </row>
    <row r="1793" spans="1:17" x14ac:dyDescent="0.2">
      <c r="A1793" s="7"/>
      <c r="B1793" s="8"/>
      <c r="D1793" s="8"/>
      <c r="E1793" s="8"/>
      <c r="F1793" s="8"/>
      <c r="G1793" s="8"/>
      <c r="H1793" s="8"/>
      <c r="I1793" s="8"/>
      <c r="J1793" s="8"/>
      <c r="K1793" s="8"/>
      <c r="L1793" s="8"/>
      <c r="M1793" s="8"/>
      <c r="N1793" s="8"/>
      <c r="O1793" s="8"/>
      <c r="P1793" s="8"/>
      <c r="Q1793" s="8"/>
    </row>
    <row r="1794" spans="1:17" x14ac:dyDescent="0.2">
      <c r="A1794" s="7"/>
      <c r="B1794" s="8"/>
      <c r="D1794" s="8"/>
      <c r="E1794" s="8"/>
      <c r="F1794" s="8"/>
      <c r="G1794" s="8"/>
      <c r="H1794" s="8"/>
      <c r="I1794" s="8"/>
      <c r="J1794" s="8"/>
      <c r="K1794" s="8"/>
      <c r="L1794" s="8"/>
      <c r="M1794" s="8"/>
      <c r="N1794" s="8"/>
      <c r="O1794" s="8"/>
      <c r="P1794" s="8"/>
      <c r="Q1794" s="8"/>
    </row>
    <row r="1795" spans="1:17" x14ac:dyDescent="0.2">
      <c r="A1795" s="7"/>
      <c r="B1795" s="8"/>
      <c r="D1795" s="8"/>
      <c r="E1795" s="8"/>
      <c r="F1795" s="8"/>
      <c r="G1795" s="8"/>
      <c r="H1795" s="8"/>
      <c r="I1795" s="8"/>
      <c r="J1795" s="8"/>
      <c r="K1795" s="8"/>
      <c r="L1795" s="8"/>
      <c r="M1795" s="8"/>
      <c r="N1795" s="8"/>
      <c r="O1795" s="8"/>
      <c r="P1795" s="8"/>
      <c r="Q1795" s="8"/>
    </row>
    <row r="1796" spans="1:17" x14ac:dyDescent="0.2">
      <c r="A1796" s="7"/>
      <c r="B1796" s="8"/>
      <c r="D1796" s="8"/>
      <c r="E1796" s="8"/>
      <c r="F1796" s="8"/>
      <c r="G1796" s="8"/>
      <c r="H1796" s="8"/>
      <c r="I1796" s="8"/>
      <c r="J1796" s="8"/>
      <c r="K1796" s="8"/>
      <c r="L1796" s="8"/>
      <c r="M1796" s="8"/>
      <c r="N1796" s="8"/>
      <c r="O1796" s="8"/>
      <c r="P1796" s="8"/>
      <c r="Q1796" s="8"/>
    </row>
    <row r="1797" spans="1:17" x14ac:dyDescent="0.2">
      <c r="A1797" s="7"/>
      <c r="B1797" s="8"/>
      <c r="D1797" s="8"/>
      <c r="E1797" s="8"/>
      <c r="F1797" s="8"/>
      <c r="G1797" s="8"/>
      <c r="H1797" s="8"/>
      <c r="I1797" s="8"/>
      <c r="J1797" s="8"/>
      <c r="K1797" s="8"/>
      <c r="L1797" s="8"/>
      <c r="M1797" s="8"/>
      <c r="N1797" s="8"/>
      <c r="O1797" s="8"/>
      <c r="P1797" s="8"/>
      <c r="Q1797" s="8"/>
    </row>
    <row r="1798" spans="1:17" x14ac:dyDescent="0.2">
      <c r="A1798" s="7"/>
      <c r="B1798" s="8"/>
      <c r="D1798" s="8"/>
      <c r="E1798" s="8"/>
      <c r="F1798" s="8"/>
      <c r="G1798" s="8"/>
      <c r="H1798" s="8"/>
      <c r="I1798" s="8"/>
      <c r="J1798" s="8"/>
      <c r="K1798" s="8"/>
      <c r="L1798" s="8"/>
      <c r="M1798" s="8"/>
      <c r="N1798" s="8"/>
      <c r="O1798" s="8"/>
      <c r="P1798" s="8"/>
      <c r="Q1798" s="8"/>
    </row>
    <row r="1799" spans="1:17" x14ac:dyDescent="0.2">
      <c r="A1799" s="7"/>
      <c r="B1799" s="8"/>
      <c r="D1799" s="8"/>
      <c r="E1799" s="8"/>
      <c r="F1799" s="8"/>
      <c r="G1799" s="8"/>
      <c r="H1799" s="8"/>
      <c r="I1799" s="8"/>
      <c r="J1799" s="8"/>
      <c r="K1799" s="8"/>
      <c r="L1799" s="8"/>
      <c r="M1799" s="8"/>
      <c r="N1799" s="8"/>
      <c r="O1799" s="8"/>
      <c r="P1799" s="8"/>
      <c r="Q1799" s="8"/>
    </row>
    <row r="1800" spans="1:17" x14ac:dyDescent="0.2">
      <c r="A1800" s="7"/>
      <c r="B1800" s="8"/>
      <c r="D1800" s="8"/>
      <c r="E1800" s="8"/>
      <c r="F1800" s="8"/>
      <c r="G1800" s="8"/>
      <c r="H1800" s="8"/>
      <c r="I1800" s="8"/>
      <c r="J1800" s="8"/>
      <c r="K1800" s="8"/>
      <c r="L1800" s="8"/>
      <c r="M1800" s="8"/>
      <c r="N1800" s="8"/>
      <c r="O1800" s="8"/>
      <c r="P1800" s="8"/>
      <c r="Q1800" s="8"/>
    </row>
    <row r="1801" spans="1:17" x14ac:dyDescent="0.2">
      <c r="A1801" s="7"/>
      <c r="B1801" s="8"/>
      <c r="D1801" s="8"/>
      <c r="E1801" s="8"/>
      <c r="F1801" s="8"/>
      <c r="G1801" s="8"/>
      <c r="H1801" s="8"/>
      <c r="I1801" s="8"/>
      <c r="J1801" s="8"/>
      <c r="K1801" s="8"/>
      <c r="L1801" s="8"/>
      <c r="M1801" s="8"/>
      <c r="N1801" s="8"/>
      <c r="O1801" s="8"/>
      <c r="P1801" s="8"/>
      <c r="Q1801" s="8"/>
    </row>
    <row r="1802" spans="1:17" x14ac:dyDescent="0.2">
      <c r="A1802" s="7"/>
      <c r="B1802" s="8"/>
      <c r="D1802" s="8"/>
      <c r="E1802" s="8"/>
      <c r="F1802" s="8"/>
      <c r="G1802" s="8"/>
      <c r="H1802" s="8"/>
      <c r="I1802" s="8"/>
      <c r="J1802" s="8"/>
      <c r="K1802" s="8"/>
      <c r="L1802" s="8"/>
      <c r="M1802" s="8"/>
      <c r="N1802" s="8"/>
      <c r="O1802" s="8"/>
      <c r="P1802" s="8"/>
      <c r="Q1802" s="8"/>
    </row>
    <row r="1803" spans="1:17" x14ac:dyDescent="0.2">
      <c r="A1803" s="7"/>
      <c r="B1803" s="8"/>
      <c r="D1803" s="8"/>
      <c r="E1803" s="8"/>
      <c r="F1803" s="8"/>
      <c r="G1803" s="8"/>
      <c r="H1803" s="8"/>
      <c r="I1803" s="8"/>
      <c r="J1803" s="8"/>
      <c r="K1803" s="8"/>
      <c r="L1803" s="8"/>
      <c r="M1803" s="8"/>
      <c r="N1803" s="8"/>
      <c r="O1803" s="8"/>
      <c r="P1803" s="8"/>
      <c r="Q1803" s="8"/>
    </row>
    <row r="1804" spans="1:17" x14ac:dyDescent="0.2">
      <c r="A1804" s="7"/>
      <c r="B1804" s="8"/>
      <c r="D1804" s="8"/>
      <c r="E1804" s="8"/>
      <c r="F1804" s="8"/>
      <c r="G1804" s="8"/>
      <c r="H1804" s="8"/>
      <c r="I1804" s="8"/>
      <c r="J1804" s="8"/>
      <c r="K1804" s="8"/>
      <c r="L1804" s="8"/>
      <c r="M1804" s="8"/>
      <c r="N1804" s="8"/>
      <c r="O1804" s="8"/>
      <c r="P1804" s="8"/>
      <c r="Q1804" s="8"/>
    </row>
    <row r="1805" spans="1:17" x14ac:dyDescent="0.2">
      <c r="A1805" s="7"/>
      <c r="B1805" s="8"/>
      <c r="D1805" s="8"/>
      <c r="E1805" s="8"/>
      <c r="F1805" s="8"/>
      <c r="G1805" s="8"/>
      <c r="H1805" s="8"/>
      <c r="I1805" s="8"/>
      <c r="J1805" s="8"/>
      <c r="K1805" s="8"/>
      <c r="L1805" s="8"/>
      <c r="M1805" s="8"/>
      <c r="N1805" s="8"/>
      <c r="O1805" s="8"/>
      <c r="P1805" s="8"/>
      <c r="Q1805" s="8"/>
    </row>
    <row r="1806" spans="1:17" x14ac:dyDescent="0.2">
      <c r="A1806" s="7"/>
      <c r="B1806" s="8"/>
      <c r="D1806" s="8"/>
      <c r="E1806" s="8"/>
      <c r="F1806" s="8"/>
      <c r="G1806" s="8"/>
      <c r="H1806" s="8"/>
      <c r="I1806" s="8"/>
      <c r="J1806" s="8"/>
      <c r="K1806" s="8"/>
      <c r="L1806" s="8"/>
      <c r="M1806" s="8"/>
      <c r="N1806" s="8"/>
      <c r="O1806" s="8"/>
      <c r="P1806" s="8"/>
      <c r="Q1806" s="8"/>
    </row>
    <row r="1807" spans="1:17" x14ac:dyDescent="0.2">
      <c r="A1807" s="7"/>
      <c r="B1807" s="8"/>
      <c r="D1807" s="8"/>
      <c r="E1807" s="8"/>
      <c r="F1807" s="8"/>
      <c r="G1807" s="8"/>
      <c r="H1807" s="8"/>
      <c r="I1807" s="8"/>
      <c r="J1807" s="8"/>
      <c r="K1807" s="8"/>
      <c r="L1807" s="8"/>
      <c r="M1807" s="8"/>
      <c r="N1807" s="8"/>
      <c r="O1807" s="8"/>
      <c r="P1807" s="8"/>
      <c r="Q1807" s="8"/>
    </row>
    <row r="1808" spans="1:17" x14ac:dyDescent="0.2">
      <c r="A1808" s="7"/>
      <c r="B1808" s="8"/>
      <c r="D1808" s="8"/>
      <c r="E1808" s="8"/>
      <c r="F1808" s="8"/>
      <c r="G1808" s="8"/>
      <c r="H1808" s="8"/>
      <c r="I1808" s="8"/>
      <c r="J1808" s="8"/>
      <c r="K1808" s="8"/>
      <c r="L1808" s="8"/>
      <c r="M1808" s="8"/>
      <c r="N1808" s="8"/>
      <c r="O1808" s="8"/>
      <c r="P1808" s="8"/>
      <c r="Q1808" s="8"/>
    </row>
    <row r="1809" spans="1:17" x14ac:dyDescent="0.2">
      <c r="A1809" s="7"/>
      <c r="B1809" s="8"/>
      <c r="D1809" s="8"/>
      <c r="E1809" s="8"/>
      <c r="F1809" s="8"/>
      <c r="G1809" s="8"/>
      <c r="H1809" s="8"/>
      <c r="I1809" s="8"/>
      <c r="J1809" s="8"/>
      <c r="K1809" s="8"/>
      <c r="L1809" s="8"/>
      <c r="M1809" s="8"/>
      <c r="N1809" s="8"/>
      <c r="O1809" s="8"/>
      <c r="P1809" s="8"/>
      <c r="Q1809" s="8"/>
    </row>
    <row r="1810" spans="1:17" x14ac:dyDescent="0.2">
      <c r="A1810" s="7"/>
      <c r="B1810" s="8"/>
      <c r="D1810" s="8"/>
      <c r="E1810" s="8"/>
      <c r="F1810" s="8"/>
      <c r="G1810" s="8"/>
      <c r="H1810" s="8"/>
      <c r="I1810" s="8"/>
      <c r="J1810" s="8"/>
      <c r="K1810" s="8"/>
      <c r="L1810" s="8"/>
      <c r="M1810" s="8"/>
      <c r="N1810" s="8"/>
      <c r="O1810" s="8"/>
      <c r="P1810" s="8"/>
      <c r="Q1810" s="8"/>
    </row>
    <row r="1811" spans="1:17" x14ac:dyDescent="0.2">
      <c r="A1811" s="7"/>
      <c r="B1811" s="8"/>
      <c r="D1811" s="8"/>
      <c r="E1811" s="8"/>
      <c r="F1811" s="8"/>
      <c r="G1811" s="8"/>
      <c r="H1811" s="8"/>
      <c r="I1811" s="8"/>
      <c r="J1811" s="8"/>
      <c r="K1811" s="8"/>
      <c r="L1811" s="8"/>
      <c r="M1811" s="8"/>
      <c r="N1811" s="8"/>
      <c r="O1811" s="8"/>
      <c r="P1811" s="8"/>
      <c r="Q1811" s="8"/>
    </row>
    <row r="1812" spans="1:17" x14ac:dyDescent="0.2">
      <c r="A1812" s="7"/>
      <c r="B1812" s="8"/>
      <c r="D1812" s="8"/>
      <c r="E1812" s="8"/>
      <c r="F1812" s="8"/>
      <c r="G1812" s="8"/>
      <c r="H1812" s="8"/>
      <c r="I1812" s="8"/>
      <c r="J1812" s="8"/>
      <c r="K1812" s="8"/>
      <c r="L1812" s="8"/>
      <c r="M1812" s="8"/>
      <c r="N1812" s="8"/>
      <c r="O1812" s="8"/>
      <c r="P1812" s="8"/>
      <c r="Q1812" s="8"/>
    </row>
    <row r="1813" spans="1:17" x14ac:dyDescent="0.2">
      <c r="A1813" s="7"/>
      <c r="B1813" s="8"/>
      <c r="D1813" s="8"/>
      <c r="E1813" s="8"/>
      <c r="F1813" s="8"/>
      <c r="G1813" s="8"/>
      <c r="H1813" s="8"/>
      <c r="I1813" s="8"/>
      <c r="J1813" s="8"/>
      <c r="K1813" s="8"/>
      <c r="L1813" s="8"/>
      <c r="M1813" s="8"/>
      <c r="N1813" s="8"/>
      <c r="O1813" s="8"/>
      <c r="P1813" s="8"/>
      <c r="Q1813" s="8"/>
    </row>
    <row r="1814" spans="1:17" x14ac:dyDescent="0.2">
      <c r="A1814" s="7"/>
      <c r="B1814" s="8"/>
      <c r="D1814" s="8"/>
      <c r="E1814" s="8"/>
      <c r="F1814" s="8"/>
      <c r="G1814" s="8"/>
      <c r="H1814" s="8"/>
      <c r="I1814" s="8"/>
      <c r="J1814" s="8"/>
      <c r="K1814" s="8"/>
      <c r="L1814" s="8"/>
      <c r="M1814" s="8"/>
      <c r="N1814" s="8"/>
      <c r="O1814" s="8"/>
      <c r="P1814" s="8"/>
      <c r="Q1814" s="8"/>
    </row>
    <row r="1815" spans="1:17" x14ac:dyDescent="0.2">
      <c r="A1815" s="7"/>
      <c r="B1815" s="8"/>
      <c r="D1815" s="8"/>
      <c r="E1815" s="8"/>
      <c r="F1815" s="8"/>
      <c r="G1815" s="8"/>
      <c r="H1815" s="8"/>
      <c r="I1815" s="8"/>
      <c r="J1815" s="8"/>
      <c r="K1815" s="8"/>
      <c r="L1815" s="8"/>
      <c r="M1815" s="8"/>
      <c r="N1815" s="8"/>
      <c r="O1815" s="8"/>
      <c r="P1815" s="8"/>
      <c r="Q1815" s="8"/>
    </row>
    <row r="1816" spans="1:17" x14ac:dyDescent="0.2">
      <c r="A1816" s="7"/>
      <c r="B1816" s="8"/>
      <c r="D1816" s="8"/>
      <c r="E1816" s="8"/>
      <c r="F1816" s="8"/>
      <c r="G1816" s="8"/>
      <c r="H1816" s="8"/>
      <c r="I1816" s="8"/>
      <c r="J1816" s="8"/>
      <c r="K1816" s="8"/>
      <c r="L1816" s="8"/>
      <c r="M1816" s="8"/>
      <c r="N1816" s="8"/>
      <c r="O1816" s="8"/>
      <c r="P1816" s="8"/>
      <c r="Q1816" s="8"/>
    </row>
    <row r="1817" spans="1:17" x14ac:dyDescent="0.2">
      <c r="A1817" s="7"/>
      <c r="B1817" s="8"/>
      <c r="D1817" s="8"/>
      <c r="E1817" s="8"/>
      <c r="F1817" s="8"/>
      <c r="G1817" s="8"/>
      <c r="H1817" s="8"/>
      <c r="I1817" s="8"/>
      <c r="J1817" s="8"/>
      <c r="K1817" s="8"/>
      <c r="L1817" s="8"/>
      <c r="M1817" s="8"/>
      <c r="N1817" s="8"/>
      <c r="O1817" s="8"/>
      <c r="P1817" s="8"/>
      <c r="Q1817" s="8"/>
    </row>
    <row r="1818" spans="1:17" x14ac:dyDescent="0.2">
      <c r="A1818" s="7"/>
      <c r="B1818" s="8"/>
      <c r="D1818" s="8"/>
      <c r="E1818" s="8"/>
      <c r="F1818" s="8"/>
      <c r="G1818" s="8"/>
      <c r="H1818" s="8"/>
      <c r="I1818" s="8"/>
      <c r="J1818" s="8"/>
      <c r="K1818" s="8"/>
      <c r="L1818" s="8"/>
      <c r="M1818" s="8"/>
      <c r="N1818" s="8"/>
      <c r="O1818" s="8"/>
      <c r="P1818" s="8"/>
      <c r="Q1818" s="8"/>
    </row>
    <row r="1819" spans="1:17" x14ac:dyDescent="0.2">
      <c r="A1819" s="7"/>
      <c r="B1819" s="8"/>
      <c r="D1819" s="8"/>
      <c r="E1819" s="8"/>
      <c r="F1819" s="8"/>
      <c r="G1819" s="8"/>
      <c r="H1819" s="8"/>
      <c r="I1819" s="8"/>
      <c r="J1819" s="8"/>
      <c r="K1819" s="8"/>
      <c r="L1819" s="8"/>
      <c r="M1819" s="8"/>
      <c r="N1819" s="8"/>
      <c r="O1819" s="8"/>
      <c r="P1819" s="8"/>
      <c r="Q1819" s="8"/>
    </row>
    <row r="1820" spans="1:17" x14ac:dyDescent="0.2">
      <c r="A1820" s="7"/>
      <c r="B1820" s="8"/>
      <c r="D1820" s="8"/>
      <c r="E1820" s="8"/>
      <c r="F1820" s="8"/>
      <c r="G1820" s="8"/>
      <c r="H1820" s="8"/>
      <c r="I1820" s="8"/>
      <c r="J1820" s="8"/>
      <c r="K1820" s="8"/>
      <c r="L1820" s="8"/>
      <c r="M1820" s="8"/>
      <c r="N1820" s="8"/>
      <c r="O1820" s="8"/>
      <c r="P1820" s="8"/>
      <c r="Q1820" s="8"/>
    </row>
    <row r="1821" spans="1:17" x14ac:dyDescent="0.2">
      <c r="A1821" s="7"/>
      <c r="B1821" s="8"/>
      <c r="D1821" s="8"/>
      <c r="E1821" s="8"/>
      <c r="F1821" s="8"/>
      <c r="G1821" s="8"/>
      <c r="H1821" s="8"/>
      <c r="I1821" s="8"/>
      <c r="J1821" s="8"/>
      <c r="K1821" s="8"/>
      <c r="L1821" s="8"/>
      <c r="M1821" s="8"/>
      <c r="N1821" s="8"/>
      <c r="O1821" s="8"/>
      <c r="P1821" s="8"/>
      <c r="Q1821" s="8"/>
    </row>
    <row r="1822" spans="1:17" x14ac:dyDescent="0.2">
      <c r="A1822" s="7"/>
      <c r="B1822" s="8"/>
      <c r="D1822" s="8"/>
      <c r="E1822" s="8"/>
      <c r="F1822" s="8"/>
      <c r="G1822" s="8"/>
      <c r="H1822" s="8"/>
      <c r="I1822" s="8"/>
      <c r="J1822" s="8"/>
      <c r="K1822" s="8"/>
      <c r="L1822" s="8"/>
      <c r="M1822" s="8"/>
      <c r="N1822" s="8"/>
      <c r="O1822" s="8"/>
      <c r="P1822" s="8"/>
      <c r="Q1822" s="8"/>
    </row>
    <row r="1823" spans="1:17" x14ac:dyDescent="0.2">
      <c r="A1823" s="7"/>
      <c r="B1823" s="8"/>
      <c r="D1823" s="8"/>
      <c r="E1823" s="8"/>
      <c r="F1823" s="8"/>
      <c r="G1823" s="8"/>
      <c r="H1823" s="8"/>
      <c r="I1823" s="8"/>
      <c r="J1823" s="8"/>
      <c r="K1823" s="8"/>
      <c r="L1823" s="8"/>
      <c r="M1823" s="8"/>
      <c r="N1823" s="8"/>
      <c r="O1823" s="8"/>
      <c r="P1823" s="8"/>
      <c r="Q1823" s="8"/>
    </row>
    <row r="1824" spans="1:17" x14ac:dyDescent="0.2">
      <c r="A1824" s="7"/>
      <c r="B1824" s="8"/>
      <c r="D1824" s="8"/>
      <c r="E1824" s="8"/>
      <c r="F1824" s="8"/>
      <c r="G1824" s="8"/>
      <c r="H1824" s="8"/>
      <c r="I1824" s="8"/>
      <c r="J1824" s="8"/>
      <c r="K1824" s="8"/>
      <c r="L1824" s="8"/>
      <c r="M1824" s="8"/>
      <c r="N1824" s="8"/>
      <c r="O1824" s="8"/>
      <c r="P1824" s="8"/>
      <c r="Q1824" s="8"/>
    </row>
    <row r="1825" spans="1:17" x14ac:dyDescent="0.2">
      <c r="A1825" s="7"/>
      <c r="B1825" s="8"/>
      <c r="D1825" s="8"/>
      <c r="E1825" s="8"/>
      <c r="F1825" s="8"/>
      <c r="G1825" s="8"/>
      <c r="H1825" s="8"/>
      <c r="I1825" s="8"/>
      <c r="J1825" s="8"/>
      <c r="K1825" s="8"/>
      <c r="L1825" s="8"/>
      <c r="M1825" s="8"/>
      <c r="N1825" s="8"/>
      <c r="O1825" s="8"/>
      <c r="P1825" s="8"/>
      <c r="Q1825" s="8"/>
    </row>
    <row r="1826" spans="1:17" x14ac:dyDescent="0.2">
      <c r="A1826" s="7"/>
      <c r="B1826" s="8"/>
      <c r="D1826" s="8"/>
      <c r="E1826" s="8"/>
      <c r="F1826" s="8"/>
      <c r="G1826" s="8"/>
      <c r="H1826" s="8"/>
      <c r="I1826" s="8"/>
      <c r="J1826" s="8"/>
      <c r="K1826" s="8"/>
      <c r="L1826" s="8"/>
      <c r="M1826" s="8"/>
      <c r="N1826" s="8"/>
      <c r="O1826" s="8"/>
      <c r="P1826" s="8"/>
      <c r="Q1826" s="8"/>
    </row>
    <row r="1827" spans="1:17" x14ac:dyDescent="0.2">
      <c r="A1827" s="7"/>
      <c r="B1827" s="8"/>
      <c r="D1827" s="8"/>
      <c r="E1827" s="8"/>
      <c r="F1827" s="8"/>
      <c r="G1827" s="8"/>
      <c r="H1827" s="8"/>
      <c r="I1827" s="8"/>
      <c r="J1827" s="8"/>
      <c r="K1827" s="8"/>
      <c r="L1827" s="8"/>
      <c r="M1827" s="8"/>
      <c r="N1827" s="8"/>
      <c r="O1827" s="8"/>
      <c r="P1827" s="8"/>
      <c r="Q1827" s="8"/>
    </row>
    <row r="1828" spans="1:17" x14ac:dyDescent="0.2">
      <c r="A1828" s="7"/>
      <c r="B1828" s="8"/>
      <c r="D1828" s="8"/>
      <c r="E1828" s="8"/>
      <c r="F1828" s="8"/>
      <c r="G1828" s="8"/>
      <c r="H1828" s="8"/>
      <c r="I1828" s="8"/>
      <c r="J1828" s="8"/>
      <c r="K1828" s="8"/>
      <c r="L1828" s="8"/>
      <c r="M1828" s="8"/>
      <c r="N1828" s="8"/>
      <c r="O1828" s="8"/>
      <c r="P1828" s="8"/>
      <c r="Q1828" s="8"/>
    </row>
    <row r="1829" spans="1:17" x14ac:dyDescent="0.2">
      <c r="A1829" s="7"/>
      <c r="B1829" s="8"/>
      <c r="D1829" s="8"/>
      <c r="E1829" s="8"/>
      <c r="F1829" s="8"/>
      <c r="G1829" s="8"/>
      <c r="H1829" s="8"/>
      <c r="I1829" s="8"/>
      <c r="J1829" s="8"/>
      <c r="K1829" s="8"/>
      <c r="L1829" s="8"/>
      <c r="M1829" s="8"/>
      <c r="N1829" s="8"/>
      <c r="O1829" s="8"/>
      <c r="P1829" s="8"/>
      <c r="Q1829" s="8"/>
    </row>
    <row r="1830" spans="1:17" x14ac:dyDescent="0.2">
      <c r="A1830" s="7"/>
      <c r="B1830" s="8"/>
      <c r="D1830" s="8"/>
      <c r="E1830" s="8"/>
      <c r="F1830" s="8"/>
      <c r="G1830" s="8"/>
      <c r="H1830" s="8"/>
      <c r="I1830" s="8"/>
      <c r="J1830" s="8"/>
      <c r="K1830" s="8"/>
      <c r="L1830" s="8"/>
      <c r="M1830" s="8"/>
      <c r="N1830" s="8"/>
      <c r="O1830" s="8"/>
      <c r="P1830" s="8"/>
      <c r="Q1830" s="8"/>
    </row>
    <row r="1831" spans="1:17" x14ac:dyDescent="0.2">
      <c r="A1831" s="7"/>
      <c r="B1831" s="8"/>
      <c r="D1831" s="8"/>
      <c r="E1831" s="8"/>
      <c r="F1831" s="8"/>
      <c r="G1831" s="8"/>
      <c r="H1831" s="8"/>
      <c r="I1831" s="8"/>
      <c r="J1831" s="8"/>
      <c r="K1831" s="8"/>
      <c r="L1831" s="8"/>
      <c r="M1831" s="8"/>
      <c r="N1831" s="8"/>
      <c r="O1831" s="8"/>
      <c r="P1831" s="8"/>
      <c r="Q1831" s="8"/>
    </row>
    <row r="1832" spans="1:17" x14ac:dyDescent="0.2">
      <c r="A1832" s="7"/>
      <c r="B1832" s="8"/>
      <c r="D1832" s="8"/>
      <c r="E1832" s="8"/>
      <c r="F1832" s="8"/>
      <c r="G1832" s="8"/>
      <c r="H1832" s="8"/>
      <c r="I1832" s="8"/>
      <c r="J1832" s="8"/>
      <c r="K1832" s="8"/>
      <c r="L1832" s="8"/>
      <c r="M1832" s="8"/>
      <c r="N1832" s="8"/>
      <c r="O1832" s="8"/>
      <c r="P1832" s="8"/>
      <c r="Q1832" s="8"/>
    </row>
    <row r="1833" spans="1:17" x14ac:dyDescent="0.2">
      <c r="A1833" s="7"/>
      <c r="B1833" s="8"/>
      <c r="D1833" s="8"/>
      <c r="E1833" s="8"/>
      <c r="F1833" s="8"/>
      <c r="G1833" s="8"/>
      <c r="H1833" s="8"/>
      <c r="I1833" s="8"/>
      <c r="J1833" s="8"/>
      <c r="K1833" s="8"/>
      <c r="L1833" s="8"/>
      <c r="M1833" s="8"/>
      <c r="N1833" s="8"/>
      <c r="O1833" s="8"/>
      <c r="P1833" s="8"/>
      <c r="Q1833" s="8"/>
    </row>
    <row r="1834" spans="1:17" x14ac:dyDescent="0.2">
      <c r="A1834" s="7"/>
      <c r="B1834" s="8"/>
      <c r="D1834" s="8"/>
      <c r="E1834" s="8"/>
      <c r="F1834" s="8"/>
      <c r="G1834" s="8"/>
      <c r="H1834" s="8"/>
      <c r="I1834" s="8"/>
      <c r="J1834" s="8"/>
      <c r="K1834" s="8"/>
      <c r="L1834" s="8"/>
      <c r="M1834" s="8"/>
      <c r="N1834" s="8"/>
      <c r="O1834" s="8"/>
      <c r="P1834" s="8"/>
      <c r="Q1834" s="8"/>
    </row>
    <row r="1835" spans="1:17" x14ac:dyDescent="0.2">
      <c r="A1835" s="7"/>
      <c r="B1835" s="8"/>
      <c r="D1835" s="8"/>
      <c r="E1835" s="8"/>
      <c r="F1835" s="8"/>
      <c r="G1835" s="8"/>
      <c r="H1835" s="8"/>
      <c r="I1835" s="8"/>
      <c r="J1835" s="8"/>
      <c r="K1835" s="8"/>
      <c r="L1835" s="8"/>
      <c r="M1835" s="8"/>
      <c r="N1835" s="8"/>
      <c r="O1835" s="8"/>
      <c r="P1835" s="8"/>
      <c r="Q1835" s="8"/>
    </row>
    <row r="1836" spans="1:17" x14ac:dyDescent="0.2">
      <c r="A1836" s="7"/>
      <c r="B1836" s="8"/>
      <c r="D1836" s="8"/>
      <c r="E1836" s="8"/>
      <c r="F1836" s="8"/>
      <c r="G1836" s="8"/>
      <c r="H1836" s="8"/>
      <c r="I1836" s="8"/>
      <c r="J1836" s="8"/>
      <c r="K1836" s="8"/>
      <c r="L1836" s="8"/>
      <c r="M1836" s="8"/>
      <c r="N1836" s="8"/>
      <c r="O1836" s="8"/>
      <c r="P1836" s="8"/>
      <c r="Q1836" s="8"/>
    </row>
    <row r="1837" spans="1:17" x14ac:dyDescent="0.2">
      <c r="A1837" s="7"/>
      <c r="B1837" s="8"/>
      <c r="D1837" s="8"/>
      <c r="E1837" s="8"/>
      <c r="F1837" s="8"/>
      <c r="G1837" s="8"/>
      <c r="H1837" s="8"/>
      <c r="I1837" s="8"/>
      <c r="J1837" s="8"/>
      <c r="K1837" s="8"/>
      <c r="L1837" s="8"/>
      <c r="M1837" s="8"/>
      <c r="N1837" s="8"/>
      <c r="O1837" s="8"/>
      <c r="P1837" s="8"/>
      <c r="Q1837" s="8"/>
    </row>
    <row r="1838" spans="1:17" x14ac:dyDescent="0.2">
      <c r="A1838" s="7"/>
      <c r="B1838" s="8"/>
      <c r="D1838" s="8"/>
      <c r="E1838" s="8"/>
      <c r="F1838" s="8"/>
      <c r="G1838" s="8"/>
      <c r="H1838" s="8"/>
      <c r="I1838" s="8"/>
      <c r="J1838" s="8"/>
      <c r="K1838" s="8"/>
      <c r="L1838" s="8"/>
      <c r="M1838" s="8"/>
      <c r="N1838" s="8"/>
      <c r="O1838" s="8"/>
      <c r="P1838" s="8"/>
      <c r="Q1838" s="8"/>
    </row>
    <row r="1839" spans="1:17" x14ac:dyDescent="0.2">
      <c r="A1839" s="7"/>
      <c r="B1839" s="8"/>
      <c r="D1839" s="8"/>
      <c r="E1839" s="8"/>
      <c r="F1839" s="8"/>
      <c r="G1839" s="8"/>
      <c r="H1839" s="8"/>
      <c r="I1839" s="8"/>
      <c r="J1839" s="8"/>
      <c r="K1839" s="8"/>
      <c r="L1839" s="8"/>
      <c r="M1839" s="8"/>
      <c r="N1839" s="8"/>
      <c r="O1839" s="8"/>
      <c r="P1839" s="8"/>
      <c r="Q1839" s="8"/>
    </row>
    <row r="1840" spans="1:17" x14ac:dyDescent="0.2">
      <c r="A1840" s="7"/>
      <c r="B1840" s="8"/>
      <c r="D1840" s="8"/>
      <c r="E1840" s="8"/>
      <c r="F1840" s="8"/>
      <c r="G1840" s="8"/>
      <c r="H1840" s="8"/>
      <c r="I1840" s="8"/>
      <c r="J1840" s="8"/>
      <c r="K1840" s="8"/>
      <c r="L1840" s="8"/>
      <c r="M1840" s="8"/>
      <c r="N1840" s="8"/>
      <c r="O1840" s="8"/>
      <c r="P1840" s="8"/>
      <c r="Q1840" s="8"/>
    </row>
    <row r="1841" spans="1:17" x14ac:dyDescent="0.2">
      <c r="A1841" s="7"/>
      <c r="B1841" s="8"/>
      <c r="D1841" s="8"/>
      <c r="E1841" s="8"/>
      <c r="F1841" s="8"/>
      <c r="G1841" s="8"/>
      <c r="H1841" s="8"/>
      <c r="I1841" s="8"/>
      <c r="J1841" s="8"/>
      <c r="K1841" s="8"/>
      <c r="L1841" s="8"/>
      <c r="M1841" s="8"/>
      <c r="N1841" s="8"/>
      <c r="O1841" s="8"/>
      <c r="P1841" s="8"/>
      <c r="Q1841" s="8"/>
    </row>
    <row r="1842" spans="1:17" x14ac:dyDescent="0.2">
      <c r="A1842" s="7"/>
      <c r="B1842" s="8"/>
      <c r="D1842" s="8"/>
      <c r="E1842" s="8"/>
      <c r="F1842" s="8"/>
      <c r="G1842" s="8"/>
      <c r="H1842" s="8"/>
      <c r="I1842" s="8"/>
      <c r="J1842" s="8"/>
      <c r="K1842" s="8"/>
      <c r="L1842" s="8"/>
      <c r="M1842" s="8"/>
      <c r="N1842" s="8"/>
      <c r="O1842" s="8"/>
      <c r="P1842" s="8"/>
      <c r="Q1842" s="8"/>
    </row>
    <row r="1843" spans="1:17" x14ac:dyDescent="0.2">
      <c r="A1843" s="7"/>
      <c r="B1843" s="8"/>
      <c r="D1843" s="8"/>
      <c r="E1843" s="8"/>
      <c r="F1843" s="8"/>
      <c r="G1843" s="8"/>
      <c r="H1843" s="8"/>
      <c r="I1843" s="8"/>
      <c r="J1843" s="8"/>
      <c r="K1843" s="8"/>
      <c r="L1843" s="8"/>
      <c r="M1843" s="8"/>
      <c r="N1843" s="8"/>
      <c r="O1843" s="8"/>
      <c r="P1843" s="8"/>
      <c r="Q1843" s="8"/>
    </row>
    <row r="1844" spans="1:17" x14ac:dyDescent="0.2">
      <c r="A1844" s="7"/>
      <c r="B1844" s="8"/>
      <c r="D1844" s="8"/>
      <c r="E1844" s="8"/>
      <c r="F1844" s="8"/>
      <c r="G1844" s="8"/>
      <c r="H1844" s="8"/>
      <c r="I1844" s="8"/>
      <c r="J1844" s="8"/>
      <c r="K1844" s="8"/>
      <c r="L1844" s="8"/>
      <c r="M1844" s="8"/>
      <c r="N1844" s="8"/>
      <c r="O1844" s="8"/>
      <c r="P1844" s="8"/>
      <c r="Q1844" s="8"/>
    </row>
    <row r="1845" spans="1:17" x14ac:dyDescent="0.2">
      <c r="A1845" s="7"/>
      <c r="B1845" s="8"/>
      <c r="D1845" s="8"/>
      <c r="E1845" s="8"/>
      <c r="F1845" s="8"/>
      <c r="G1845" s="8"/>
      <c r="H1845" s="8"/>
      <c r="I1845" s="8"/>
      <c r="J1845" s="8"/>
      <c r="K1845" s="8"/>
      <c r="L1845" s="8"/>
      <c r="M1845" s="8"/>
      <c r="N1845" s="8"/>
      <c r="O1845" s="8"/>
      <c r="P1845" s="8"/>
      <c r="Q1845" s="8"/>
    </row>
    <row r="1846" spans="1:17" x14ac:dyDescent="0.2">
      <c r="A1846" s="7"/>
      <c r="B1846" s="8"/>
      <c r="D1846" s="8"/>
      <c r="E1846" s="8"/>
      <c r="F1846" s="8"/>
      <c r="G1846" s="8"/>
      <c r="H1846" s="8"/>
      <c r="I1846" s="8"/>
      <c r="J1846" s="8"/>
      <c r="K1846" s="8"/>
      <c r="L1846" s="8"/>
      <c r="M1846" s="8"/>
      <c r="N1846" s="8"/>
      <c r="O1846" s="8"/>
      <c r="P1846" s="8"/>
      <c r="Q1846" s="8"/>
    </row>
    <row r="1847" spans="1:17" x14ac:dyDescent="0.2">
      <c r="A1847" s="7"/>
      <c r="B1847" s="8"/>
      <c r="D1847" s="8"/>
      <c r="E1847" s="8"/>
      <c r="F1847" s="8"/>
      <c r="G1847" s="8"/>
      <c r="H1847" s="8"/>
      <c r="I1847" s="8"/>
      <c r="J1847" s="8"/>
      <c r="K1847" s="8"/>
      <c r="L1847" s="8"/>
      <c r="M1847" s="8"/>
      <c r="N1847" s="8"/>
      <c r="O1847" s="8"/>
      <c r="P1847" s="8"/>
      <c r="Q1847" s="8"/>
    </row>
    <row r="1848" spans="1:17" x14ac:dyDescent="0.2">
      <c r="A1848" s="7"/>
      <c r="B1848" s="8"/>
      <c r="D1848" s="8"/>
      <c r="E1848" s="8"/>
      <c r="F1848" s="8"/>
      <c r="G1848" s="8"/>
      <c r="H1848" s="8"/>
      <c r="I1848" s="8"/>
      <c r="J1848" s="8"/>
      <c r="K1848" s="8"/>
      <c r="L1848" s="8"/>
      <c r="M1848" s="8"/>
      <c r="N1848" s="8"/>
      <c r="O1848" s="8"/>
      <c r="P1848" s="8"/>
      <c r="Q1848" s="8"/>
    </row>
    <row r="1849" spans="1:17" x14ac:dyDescent="0.2">
      <c r="A1849" s="7"/>
      <c r="B1849" s="8"/>
      <c r="D1849" s="8"/>
      <c r="E1849" s="8"/>
      <c r="F1849" s="8"/>
      <c r="G1849" s="8"/>
      <c r="H1849" s="8"/>
      <c r="I1849" s="8"/>
      <c r="J1849" s="8"/>
      <c r="K1849" s="8"/>
      <c r="L1849" s="8"/>
      <c r="M1849" s="8"/>
      <c r="N1849" s="8"/>
      <c r="O1849" s="8"/>
      <c r="P1849" s="8"/>
      <c r="Q1849" s="8"/>
    </row>
    <row r="1850" spans="1:17" x14ac:dyDescent="0.2">
      <c r="A1850" s="7"/>
      <c r="B1850" s="8"/>
      <c r="D1850" s="8"/>
      <c r="E1850" s="8"/>
      <c r="F1850" s="8"/>
      <c r="G1850" s="8"/>
      <c r="H1850" s="8"/>
      <c r="I1850" s="8"/>
      <c r="J1850" s="8"/>
      <c r="K1850" s="8"/>
      <c r="L1850" s="8"/>
      <c r="M1850" s="8"/>
      <c r="N1850" s="8"/>
      <c r="O1850" s="8"/>
      <c r="P1850" s="8"/>
      <c r="Q1850" s="8"/>
    </row>
    <row r="1851" spans="1:17" x14ac:dyDescent="0.2">
      <c r="A1851" s="7"/>
      <c r="B1851" s="8"/>
      <c r="D1851" s="8"/>
      <c r="E1851" s="8"/>
      <c r="F1851" s="8"/>
      <c r="G1851" s="8"/>
      <c r="H1851" s="8"/>
      <c r="I1851" s="8"/>
      <c r="J1851" s="8"/>
      <c r="K1851" s="8"/>
      <c r="L1851" s="8"/>
      <c r="M1851" s="8"/>
      <c r="N1851" s="8"/>
      <c r="O1851" s="8"/>
      <c r="P1851" s="8"/>
      <c r="Q1851" s="8"/>
    </row>
    <row r="1852" spans="1:17" x14ac:dyDescent="0.2">
      <c r="A1852" s="7"/>
      <c r="B1852" s="8"/>
      <c r="D1852" s="8"/>
      <c r="E1852" s="8"/>
      <c r="F1852" s="8"/>
      <c r="G1852" s="8"/>
      <c r="H1852" s="8"/>
      <c r="I1852" s="8"/>
      <c r="J1852" s="8"/>
      <c r="K1852" s="8"/>
      <c r="L1852" s="8"/>
      <c r="M1852" s="8"/>
      <c r="N1852" s="8"/>
      <c r="O1852" s="8"/>
      <c r="P1852" s="8"/>
      <c r="Q1852" s="8"/>
    </row>
    <row r="1853" spans="1:17" x14ac:dyDescent="0.2">
      <c r="A1853" s="7"/>
      <c r="B1853" s="8"/>
      <c r="D1853" s="8"/>
      <c r="E1853" s="8"/>
      <c r="F1853" s="8"/>
      <c r="G1853" s="8"/>
      <c r="H1853" s="8"/>
      <c r="I1853" s="8"/>
      <c r="J1853" s="8"/>
      <c r="K1853" s="8"/>
      <c r="L1853" s="8"/>
      <c r="M1853" s="8"/>
      <c r="N1853" s="8"/>
      <c r="O1853" s="8"/>
      <c r="P1853" s="8"/>
      <c r="Q1853" s="8"/>
    </row>
    <row r="1854" spans="1:17" x14ac:dyDescent="0.2">
      <c r="A1854" s="7"/>
      <c r="B1854" s="8"/>
      <c r="D1854" s="8"/>
      <c r="E1854" s="8"/>
      <c r="F1854" s="8"/>
      <c r="G1854" s="8"/>
      <c r="H1854" s="8"/>
      <c r="I1854" s="8"/>
      <c r="J1854" s="8"/>
      <c r="K1854" s="8"/>
      <c r="L1854" s="8"/>
      <c r="M1854" s="8"/>
      <c r="N1854" s="8"/>
      <c r="O1854" s="8"/>
      <c r="P1854" s="8"/>
      <c r="Q1854" s="8"/>
    </row>
    <row r="1855" spans="1:17" x14ac:dyDescent="0.2">
      <c r="A1855" s="7"/>
      <c r="B1855" s="8"/>
      <c r="D1855" s="8"/>
      <c r="E1855" s="8"/>
      <c r="F1855" s="8"/>
      <c r="G1855" s="8"/>
      <c r="H1855" s="8"/>
      <c r="I1855" s="8"/>
      <c r="J1855" s="8"/>
      <c r="K1855" s="8"/>
      <c r="L1855" s="8"/>
      <c r="M1855" s="8"/>
      <c r="N1855" s="8"/>
      <c r="O1855" s="8"/>
      <c r="P1855" s="8"/>
      <c r="Q1855" s="8"/>
    </row>
    <row r="1856" spans="1:17" x14ac:dyDescent="0.2">
      <c r="A1856" s="7"/>
      <c r="B1856" s="8"/>
      <c r="D1856" s="8"/>
      <c r="E1856" s="8"/>
      <c r="F1856" s="8"/>
      <c r="G1856" s="8"/>
      <c r="H1856" s="8"/>
      <c r="I1856" s="8"/>
      <c r="J1856" s="8"/>
      <c r="K1856" s="8"/>
      <c r="L1856" s="8"/>
      <c r="M1856" s="8"/>
      <c r="N1856" s="8"/>
      <c r="O1856" s="8"/>
      <c r="P1856" s="8"/>
      <c r="Q1856" s="8"/>
    </row>
    <row r="1857" spans="1:17" x14ac:dyDescent="0.2">
      <c r="A1857" s="7"/>
      <c r="B1857" s="8"/>
      <c r="D1857" s="8"/>
      <c r="E1857" s="8"/>
      <c r="F1857" s="8"/>
      <c r="G1857" s="8"/>
      <c r="H1857" s="8"/>
      <c r="I1857" s="8"/>
      <c r="J1857" s="8"/>
      <c r="K1857" s="8"/>
      <c r="L1857" s="8"/>
      <c r="M1857" s="8"/>
      <c r="N1857" s="8"/>
      <c r="O1857" s="8"/>
      <c r="P1857" s="8"/>
      <c r="Q1857" s="8"/>
    </row>
    <row r="1858" spans="1:17" x14ac:dyDescent="0.2">
      <c r="A1858" s="7"/>
      <c r="B1858" s="8"/>
      <c r="D1858" s="8"/>
      <c r="E1858" s="8"/>
      <c r="F1858" s="8"/>
      <c r="G1858" s="8"/>
      <c r="H1858" s="8"/>
      <c r="I1858" s="8"/>
      <c r="J1858" s="8"/>
      <c r="K1858" s="8"/>
      <c r="L1858" s="8"/>
      <c r="M1858" s="8"/>
      <c r="N1858" s="8"/>
      <c r="O1858" s="8"/>
      <c r="P1858" s="8"/>
      <c r="Q1858" s="8"/>
    </row>
    <row r="1859" spans="1:17" x14ac:dyDescent="0.2">
      <c r="A1859" s="7"/>
      <c r="B1859" s="8"/>
      <c r="D1859" s="8"/>
      <c r="E1859" s="8"/>
      <c r="F1859" s="8"/>
      <c r="G1859" s="8"/>
      <c r="H1859" s="8"/>
      <c r="I1859" s="8"/>
      <c r="J1859" s="8"/>
      <c r="K1859" s="8"/>
      <c r="L1859" s="8"/>
      <c r="M1859" s="8"/>
      <c r="N1859" s="8"/>
      <c r="O1859" s="8"/>
      <c r="P1859" s="8"/>
      <c r="Q1859" s="8"/>
    </row>
    <row r="1860" spans="1:17" x14ac:dyDescent="0.2">
      <c r="A1860" s="7"/>
      <c r="B1860" s="8"/>
      <c r="D1860" s="8"/>
      <c r="E1860" s="8"/>
      <c r="F1860" s="8"/>
      <c r="G1860" s="8"/>
      <c r="H1860" s="8"/>
      <c r="I1860" s="8"/>
      <c r="J1860" s="8"/>
      <c r="K1860" s="8"/>
      <c r="L1860" s="8"/>
      <c r="M1860" s="8"/>
      <c r="N1860" s="8"/>
      <c r="O1860" s="8"/>
      <c r="P1860" s="8"/>
      <c r="Q1860" s="8"/>
    </row>
    <row r="1861" spans="1:17" x14ac:dyDescent="0.2">
      <c r="A1861" s="7"/>
      <c r="B1861" s="8"/>
      <c r="D1861" s="8"/>
      <c r="E1861" s="8"/>
      <c r="F1861" s="8"/>
      <c r="G1861" s="8"/>
      <c r="H1861" s="8"/>
      <c r="I1861" s="8"/>
      <c r="J1861" s="8"/>
      <c r="K1861" s="8"/>
      <c r="L1861" s="8"/>
      <c r="M1861" s="8"/>
      <c r="N1861" s="8"/>
      <c r="O1861" s="8"/>
      <c r="P1861" s="8"/>
      <c r="Q1861" s="8"/>
    </row>
    <row r="1862" spans="1:17" x14ac:dyDescent="0.2">
      <c r="A1862" s="7"/>
      <c r="B1862" s="8"/>
      <c r="D1862" s="8"/>
      <c r="E1862" s="8"/>
      <c r="F1862" s="8"/>
      <c r="G1862" s="8"/>
      <c r="H1862" s="8"/>
      <c r="I1862" s="8"/>
      <c r="J1862" s="8"/>
      <c r="K1862" s="8"/>
      <c r="L1862" s="8"/>
      <c r="M1862" s="8"/>
      <c r="N1862" s="8"/>
      <c r="O1862" s="8"/>
      <c r="P1862" s="8"/>
      <c r="Q1862" s="8"/>
    </row>
    <row r="1863" spans="1:17" x14ac:dyDescent="0.2">
      <c r="A1863" s="7"/>
      <c r="B1863" s="8"/>
      <c r="D1863" s="8"/>
      <c r="E1863" s="8"/>
      <c r="F1863" s="8"/>
      <c r="G1863" s="8"/>
      <c r="H1863" s="8"/>
      <c r="I1863" s="8"/>
      <c r="J1863" s="8"/>
      <c r="K1863" s="8"/>
      <c r="L1863" s="8"/>
      <c r="M1863" s="8"/>
      <c r="N1863" s="8"/>
      <c r="O1863" s="8"/>
      <c r="P1863" s="8"/>
      <c r="Q1863" s="8"/>
    </row>
    <row r="1864" spans="1:17" x14ac:dyDescent="0.2">
      <c r="A1864" s="7"/>
      <c r="B1864" s="8"/>
      <c r="D1864" s="8"/>
      <c r="E1864" s="8"/>
      <c r="F1864" s="8"/>
      <c r="G1864" s="8"/>
      <c r="H1864" s="8"/>
      <c r="I1864" s="8"/>
      <c r="J1864" s="8"/>
      <c r="K1864" s="8"/>
      <c r="L1864" s="8"/>
      <c r="M1864" s="8"/>
      <c r="N1864" s="8"/>
      <c r="O1864" s="8"/>
      <c r="P1864" s="8"/>
      <c r="Q1864" s="8"/>
    </row>
    <row r="1865" spans="1:17" x14ac:dyDescent="0.2">
      <c r="A1865" s="7"/>
      <c r="B1865" s="8"/>
      <c r="D1865" s="8"/>
      <c r="E1865" s="8"/>
      <c r="F1865" s="8"/>
      <c r="G1865" s="8"/>
      <c r="H1865" s="8"/>
      <c r="I1865" s="8"/>
      <c r="J1865" s="8"/>
      <c r="K1865" s="8"/>
      <c r="L1865" s="8"/>
      <c r="M1865" s="8"/>
      <c r="N1865" s="8"/>
      <c r="O1865" s="8"/>
      <c r="P1865" s="8"/>
      <c r="Q1865" s="8"/>
    </row>
    <row r="1866" spans="1:17" x14ac:dyDescent="0.2">
      <c r="A1866" s="7"/>
      <c r="B1866" s="8"/>
      <c r="D1866" s="8"/>
      <c r="E1866" s="8"/>
      <c r="F1866" s="8"/>
      <c r="G1866" s="8"/>
      <c r="H1866" s="8"/>
      <c r="I1866" s="8"/>
      <c r="J1866" s="8"/>
      <c r="K1866" s="8"/>
      <c r="L1866" s="8"/>
      <c r="M1866" s="8"/>
      <c r="N1866" s="8"/>
      <c r="O1866" s="8"/>
      <c r="P1866" s="8"/>
      <c r="Q1866" s="8"/>
    </row>
    <row r="1867" spans="1:17" x14ac:dyDescent="0.2">
      <c r="A1867" s="7"/>
      <c r="B1867" s="8"/>
      <c r="D1867" s="8"/>
      <c r="E1867" s="8"/>
      <c r="F1867" s="8"/>
      <c r="G1867" s="8"/>
      <c r="H1867" s="8"/>
      <c r="I1867" s="8"/>
      <c r="J1867" s="8"/>
      <c r="K1867" s="8"/>
      <c r="L1867" s="8"/>
      <c r="M1867" s="8"/>
      <c r="N1867" s="8"/>
      <c r="O1867" s="8"/>
      <c r="P1867" s="8"/>
      <c r="Q1867" s="8"/>
    </row>
    <row r="1868" spans="1:17" x14ac:dyDescent="0.2">
      <c r="A1868" s="7"/>
      <c r="B1868" s="8"/>
      <c r="D1868" s="8"/>
      <c r="E1868" s="8"/>
      <c r="F1868" s="8"/>
      <c r="G1868" s="8"/>
      <c r="H1868" s="8"/>
      <c r="I1868" s="8"/>
      <c r="J1868" s="8"/>
      <c r="K1868" s="8"/>
      <c r="L1868" s="8"/>
      <c r="M1868" s="8"/>
      <c r="N1868" s="8"/>
      <c r="O1868" s="8"/>
      <c r="P1868" s="8"/>
      <c r="Q1868" s="8"/>
    </row>
    <row r="1869" spans="1:17" x14ac:dyDescent="0.2">
      <c r="A1869" s="7"/>
      <c r="B1869" s="8"/>
      <c r="D1869" s="8"/>
      <c r="E1869" s="8"/>
      <c r="F1869" s="8"/>
      <c r="G1869" s="8"/>
      <c r="H1869" s="8"/>
      <c r="I1869" s="8"/>
      <c r="J1869" s="8"/>
      <c r="K1869" s="8"/>
      <c r="L1869" s="8"/>
      <c r="M1869" s="8"/>
      <c r="N1869" s="8"/>
      <c r="O1869" s="8"/>
      <c r="P1869" s="8"/>
      <c r="Q1869" s="8"/>
    </row>
    <row r="1870" spans="1:17" x14ac:dyDescent="0.2">
      <c r="A1870" s="7"/>
      <c r="B1870" s="8"/>
      <c r="D1870" s="8"/>
      <c r="E1870" s="8"/>
      <c r="F1870" s="8"/>
      <c r="G1870" s="8"/>
      <c r="H1870" s="8"/>
      <c r="I1870" s="8"/>
      <c r="J1870" s="8"/>
      <c r="K1870" s="8"/>
      <c r="L1870" s="8"/>
      <c r="M1870" s="8"/>
      <c r="N1870" s="8"/>
      <c r="O1870" s="8"/>
      <c r="P1870" s="8"/>
      <c r="Q1870" s="8"/>
    </row>
    <row r="1871" spans="1:17" x14ac:dyDescent="0.2">
      <c r="A1871" s="7"/>
      <c r="B1871" s="8"/>
      <c r="D1871" s="8"/>
      <c r="E1871" s="8"/>
      <c r="F1871" s="8"/>
      <c r="G1871" s="8"/>
      <c r="H1871" s="8"/>
      <c r="I1871" s="8"/>
      <c r="J1871" s="8"/>
      <c r="K1871" s="8"/>
      <c r="L1871" s="8"/>
      <c r="M1871" s="8"/>
      <c r="N1871" s="8"/>
      <c r="O1871" s="8"/>
      <c r="P1871" s="8"/>
      <c r="Q1871" s="8"/>
    </row>
    <row r="1872" spans="1:17" x14ac:dyDescent="0.2">
      <c r="A1872" s="7"/>
      <c r="B1872" s="8"/>
      <c r="D1872" s="8"/>
      <c r="E1872" s="8"/>
      <c r="F1872" s="8"/>
      <c r="G1872" s="8"/>
      <c r="H1872" s="8"/>
      <c r="I1872" s="8"/>
      <c r="J1872" s="8"/>
      <c r="K1872" s="8"/>
      <c r="L1872" s="8"/>
      <c r="M1872" s="8"/>
      <c r="N1872" s="8"/>
      <c r="O1872" s="8"/>
      <c r="P1872" s="8"/>
      <c r="Q1872" s="8"/>
    </row>
    <row r="1873" spans="1:17" x14ac:dyDescent="0.2">
      <c r="A1873" s="7"/>
      <c r="B1873" s="8"/>
      <c r="D1873" s="8"/>
      <c r="E1873" s="8"/>
      <c r="F1873" s="8"/>
      <c r="G1873" s="8"/>
      <c r="H1873" s="8"/>
      <c r="I1873" s="8"/>
      <c r="J1873" s="8"/>
      <c r="K1873" s="8"/>
      <c r="L1873" s="8"/>
      <c r="M1873" s="8"/>
      <c r="N1873" s="8"/>
      <c r="O1873" s="8"/>
      <c r="P1873" s="8"/>
      <c r="Q1873" s="8"/>
    </row>
    <row r="1874" spans="1:17" x14ac:dyDescent="0.2">
      <c r="A1874" s="7"/>
      <c r="B1874" s="8"/>
      <c r="D1874" s="8"/>
      <c r="E1874" s="8"/>
      <c r="F1874" s="8"/>
      <c r="G1874" s="8"/>
      <c r="H1874" s="8"/>
      <c r="I1874" s="8"/>
      <c r="J1874" s="8"/>
      <c r="K1874" s="8"/>
      <c r="L1874" s="8"/>
      <c r="M1874" s="8"/>
      <c r="N1874" s="8"/>
      <c r="O1874" s="8"/>
      <c r="P1874" s="8"/>
      <c r="Q1874" s="8"/>
    </row>
    <row r="1875" spans="1:17" x14ac:dyDescent="0.2">
      <c r="A1875" s="7"/>
      <c r="B1875" s="8"/>
      <c r="D1875" s="8"/>
      <c r="E1875" s="8"/>
      <c r="F1875" s="8"/>
      <c r="G1875" s="8"/>
      <c r="H1875" s="8"/>
      <c r="I1875" s="8"/>
      <c r="J1875" s="8"/>
      <c r="K1875" s="8"/>
      <c r="L1875" s="8"/>
      <c r="M1875" s="8"/>
      <c r="N1875" s="8"/>
      <c r="O1875" s="8"/>
      <c r="P1875" s="8"/>
      <c r="Q1875" s="8"/>
    </row>
    <row r="1876" spans="1:17" x14ac:dyDescent="0.2">
      <c r="A1876" s="7"/>
      <c r="B1876" s="8"/>
      <c r="D1876" s="8"/>
      <c r="E1876" s="8"/>
      <c r="F1876" s="8"/>
      <c r="G1876" s="8"/>
      <c r="H1876" s="8"/>
      <c r="I1876" s="8"/>
      <c r="J1876" s="8"/>
      <c r="K1876" s="8"/>
      <c r="L1876" s="8"/>
      <c r="M1876" s="8"/>
      <c r="N1876" s="8"/>
      <c r="O1876" s="8"/>
      <c r="P1876" s="8"/>
      <c r="Q1876" s="8"/>
    </row>
    <row r="1877" spans="1:17" x14ac:dyDescent="0.2">
      <c r="A1877" s="7"/>
      <c r="B1877" s="8"/>
      <c r="D1877" s="8"/>
      <c r="E1877" s="8"/>
      <c r="F1877" s="8"/>
      <c r="G1877" s="8"/>
      <c r="H1877" s="8"/>
      <c r="I1877" s="8"/>
      <c r="J1877" s="8"/>
      <c r="K1877" s="8"/>
      <c r="L1877" s="8"/>
      <c r="M1877" s="8"/>
      <c r="N1877" s="8"/>
      <c r="O1877" s="8"/>
      <c r="P1877" s="8"/>
      <c r="Q1877" s="8"/>
    </row>
    <row r="1878" spans="1:17" x14ac:dyDescent="0.2">
      <c r="A1878" s="7"/>
      <c r="B1878" s="8"/>
      <c r="D1878" s="8"/>
      <c r="E1878" s="8"/>
      <c r="F1878" s="8"/>
      <c r="G1878" s="8"/>
      <c r="H1878" s="8"/>
      <c r="I1878" s="8"/>
      <c r="J1878" s="8"/>
      <c r="K1878" s="8"/>
      <c r="L1878" s="8"/>
      <c r="M1878" s="8"/>
      <c r="N1878" s="8"/>
      <c r="O1878" s="8"/>
      <c r="P1878" s="8"/>
      <c r="Q1878" s="8"/>
    </row>
    <row r="1879" spans="1:17" x14ac:dyDescent="0.2">
      <c r="A1879" s="7"/>
      <c r="B1879" s="8"/>
      <c r="D1879" s="8"/>
      <c r="E1879" s="8"/>
      <c r="F1879" s="8"/>
      <c r="G1879" s="8"/>
      <c r="H1879" s="8"/>
      <c r="I1879" s="8"/>
      <c r="J1879" s="8"/>
      <c r="K1879" s="8"/>
      <c r="L1879" s="8"/>
      <c r="M1879" s="8"/>
      <c r="N1879" s="8"/>
      <c r="O1879" s="8"/>
      <c r="P1879" s="8"/>
      <c r="Q1879" s="8"/>
    </row>
    <row r="1880" spans="1:17" x14ac:dyDescent="0.2">
      <c r="A1880" s="7"/>
      <c r="B1880" s="8"/>
      <c r="D1880" s="8"/>
      <c r="E1880" s="8"/>
      <c r="F1880" s="8"/>
      <c r="G1880" s="8"/>
      <c r="H1880" s="8"/>
      <c r="I1880" s="8"/>
      <c r="J1880" s="8"/>
      <c r="K1880" s="8"/>
      <c r="L1880" s="8"/>
      <c r="M1880" s="8"/>
      <c r="N1880" s="8"/>
      <c r="O1880" s="8"/>
      <c r="P1880" s="8"/>
      <c r="Q1880" s="8"/>
    </row>
    <row r="1881" spans="1:17" x14ac:dyDescent="0.2">
      <c r="A1881" s="7"/>
      <c r="B1881" s="8"/>
      <c r="D1881" s="8"/>
      <c r="E1881" s="8"/>
      <c r="F1881" s="8"/>
      <c r="G1881" s="8"/>
      <c r="H1881" s="8"/>
      <c r="I1881" s="8"/>
      <c r="J1881" s="8"/>
      <c r="K1881" s="8"/>
      <c r="L1881" s="8"/>
      <c r="M1881" s="8"/>
      <c r="N1881" s="8"/>
      <c r="O1881" s="8"/>
      <c r="P1881" s="8"/>
      <c r="Q1881" s="8"/>
    </row>
    <row r="1882" spans="1:17" x14ac:dyDescent="0.2">
      <c r="A1882" s="7"/>
      <c r="B1882" s="8"/>
      <c r="D1882" s="8"/>
      <c r="E1882" s="8"/>
      <c r="F1882" s="8"/>
      <c r="G1882" s="8"/>
      <c r="H1882" s="8"/>
      <c r="I1882" s="8"/>
      <c r="J1882" s="8"/>
      <c r="K1882" s="8"/>
      <c r="L1882" s="8"/>
      <c r="M1882" s="8"/>
      <c r="N1882" s="8"/>
      <c r="O1882" s="8"/>
      <c r="P1882" s="8"/>
      <c r="Q1882" s="8"/>
    </row>
    <row r="1883" spans="1:17" x14ac:dyDescent="0.2">
      <c r="A1883" s="7"/>
      <c r="B1883" s="8"/>
      <c r="D1883" s="8"/>
      <c r="E1883" s="8"/>
      <c r="F1883" s="8"/>
      <c r="G1883" s="8"/>
      <c r="H1883" s="8"/>
      <c r="I1883" s="8"/>
      <c r="J1883" s="8"/>
      <c r="K1883" s="8"/>
      <c r="L1883" s="8"/>
      <c r="M1883" s="8"/>
      <c r="N1883" s="8"/>
      <c r="O1883" s="8"/>
      <c r="P1883" s="8"/>
      <c r="Q1883" s="8"/>
    </row>
    <row r="1884" spans="1:17" x14ac:dyDescent="0.2">
      <c r="A1884" s="7"/>
      <c r="B1884" s="8"/>
      <c r="D1884" s="8"/>
      <c r="E1884" s="8"/>
      <c r="F1884" s="8"/>
      <c r="G1884" s="8"/>
      <c r="H1884" s="8"/>
      <c r="I1884" s="8"/>
      <c r="J1884" s="8"/>
      <c r="K1884" s="8"/>
      <c r="L1884" s="8"/>
      <c r="M1884" s="8"/>
      <c r="N1884" s="8"/>
      <c r="O1884" s="8"/>
      <c r="P1884" s="8"/>
      <c r="Q1884" s="8"/>
    </row>
    <row r="1885" spans="1:17" x14ac:dyDescent="0.2">
      <c r="A1885" s="7"/>
      <c r="B1885" s="8"/>
      <c r="D1885" s="8"/>
      <c r="E1885" s="8"/>
      <c r="F1885" s="8"/>
      <c r="G1885" s="8"/>
      <c r="H1885" s="8"/>
      <c r="I1885" s="8"/>
      <c r="J1885" s="8"/>
      <c r="K1885" s="8"/>
      <c r="L1885" s="8"/>
      <c r="M1885" s="8"/>
      <c r="N1885" s="8"/>
      <c r="O1885" s="8"/>
      <c r="P1885" s="8"/>
      <c r="Q1885" s="8"/>
    </row>
    <row r="1886" spans="1:17" x14ac:dyDescent="0.2">
      <c r="A1886" s="7"/>
      <c r="B1886" s="8"/>
      <c r="D1886" s="8"/>
      <c r="E1886" s="8"/>
      <c r="F1886" s="8"/>
      <c r="G1886" s="8"/>
      <c r="H1886" s="8"/>
      <c r="I1886" s="8"/>
      <c r="J1886" s="8"/>
      <c r="K1886" s="8"/>
      <c r="L1886" s="8"/>
      <c r="M1886" s="8"/>
      <c r="N1886" s="8"/>
      <c r="O1886" s="8"/>
      <c r="P1886" s="8"/>
      <c r="Q1886" s="8"/>
    </row>
    <row r="1887" spans="1:17" x14ac:dyDescent="0.2">
      <c r="A1887" s="7"/>
      <c r="B1887" s="8"/>
      <c r="D1887" s="8"/>
      <c r="E1887" s="8"/>
      <c r="F1887" s="8"/>
      <c r="G1887" s="8"/>
      <c r="H1887" s="8"/>
      <c r="I1887" s="8"/>
      <c r="J1887" s="8"/>
      <c r="K1887" s="8"/>
      <c r="L1887" s="8"/>
      <c r="M1887" s="8"/>
      <c r="N1887" s="8"/>
      <c r="O1887" s="8"/>
      <c r="P1887" s="8"/>
      <c r="Q1887" s="8"/>
    </row>
    <row r="1888" spans="1:17" x14ac:dyDescent="0.2">
      <c r="A1888" s="7"/>
      <c r="B1888" s="8"/>
      <c r="D1888" s="8"/>
      <c r="E1888" s="8"/>
      <c r="F1888" s="8"/>
      <c r="G1888" s="8"/>
      <c r="H1888" s="8"/>
      <c r="I1888" s="8"/>
      <c r="J1888" s="8"/>
      <c r="K1888" s="8"/>
      <c r="L1888" s="8"/>
      <c r="M1888" s="8"/>
      <c r="N1888" s="8"/>
      <c r="O1888" s="8"/>
      <c r="P1888" s="8"/>
      <c r="Q1888" s="8"/>
    </row>
    <row r="1889" spans="1:17" x14ac:dyDescent="0.2">
      <c r="A1889" s="7"/>
      <c r="B1889" s="8"/>
      <c r="D1889" s="8"/>
      <c r="E1889" s="8"/>
      <c r="F1889" s="8"/>
      <c r="G1889" s="8"/>
      <c r="H1889" s="8"/>
      <c r="I1889" s="8"/>
      <c r="J1889" s="8"/>
      <c r="K1889" s="8"/>
      <c r="L1889" s="8"/>
      <c r="M1889" s="8"/>
      <c r="N1889" s="8"/>
      <c r="O1889" s="8"/>
      <c r="P1889" s="8"/>
      <c r="Q1889" s="8"/>
    </row>
    <row r="1890" spans="1:17" x14ac:dyDescent="0.2">
      <c r="A1890" s="7"/>
      <c r="B1890" s="8"/>
      <c r="D1890" s="8"/>
      <c r="E1890" s="8"/>
      <c r="F1890" s="8"/>
      <c r="G1890" s="8"/>
      <c r="H1890" s="8"/>
      <c r="I1890" s="8"/>
      <c r="J1890" s="8"/>
      <c r="K1890" s="8"/>
      <c r="L1890" s="8"/>
      <c r="M1890" s="8"/>
      <c r="N1890" s="8"/>
      <c r="O1890" s="8"/>
      <c r="P1890" s="8"/>
      <c r="Q1890" s="8"/>
    </row>
    <row r="1891" spans="1:17" x14ac:dyDescent="0.2">
      <c r="A1891" s="7"/>
      <c r="B1891" s="8"/>
      <c r="D1891" s="8"/>
      <c r="E1891" s="8"/>
      <c r="F1891" s="8"/>
      <c r="G1891" s="8"/>
      <c r="H1891" s="8"/>
      <c r="I1891" s="8"/>
      <c r="J1891" s="8"/>
      <c r="K1891" s="8"/>
      <c r="L1891" s="8"/>
      <c r="M1891" s="8"/>
      <c r="N1891" s="8"/>
      <c r="O1891" s="8"/>
      <c r="P1891" s="8"/>
      <c r="Q1891" s="8"/>
    </row>
    <row r="1892" spans="1:17" x14ac:dyDescent="0.2">
      <c r="A1892" s="7"/>
      <c r="B1892" s="8"/>
      <c r="D1892" s="8"/>
      <c r="E1892" s="8"/>
      <c r="F1892" s="8"/>
      <c r="G1892" s="8"/>
      <c r="H1892" s="8"/>
      <c r="I1892" s="8"/>
      <c r="J1892" s="8"/>
      <c r="K1892" s="8"/>
      <c r="L1892" s="8"/>
      <c r="M1892" s="8"/>
      <c r="N1892" s="8"/>
      <c r="O1892" s="8"/>
      <c r="P1892" s="8"/>
      <c r="Q1892" s="8"/>
    </row>
    <row r="1893" spans="1:17" x14ac:dyDescent="0.2">
      <c r="A1893" s="7"/>
      <c r="B1893" s="8"/>
      <c r="D1893" s="8"/>
      <c r="E1893" s="8"/>
      <c r="F1893" s="8"/>
      <c r="G1893" s="8"/>
      <c r="H1893" s="8"/>
      <c r="I1893" s="8"/>
      <c r="J1893" s="8"/>
      <c r="K1893" s="8"/>
      <c r="L1893" s="8"/>
      <c r="M1893" s="8"/>
      <c r="N1893" s="8"/>
      <c r="O1893" s="8"/>
      <c r="P1893" s="8"/>
      <c r="Q1893" s="8"/>
    </row>
    <row r="1894" spans="1:17" x14ac:dyDescent="0.2">
      <c r="A1894" s="7"/>
      <c r="B1894" s="8"/>
      <c r="D1894" s="8"/>
      <c r="E1894" s="8"/>
      <c r="F1894" s="8"/>
      <c r="G1894" s="8"/>
      <c r="H1894" s="8"/>
      <c r="I1894" s="8"/>
      <c r="J1894" s="8"/>
      <c r="K1894" s="8"/>
      <c r="L1894" s="8"/>
      <c r="M1894" s="8"/>
      <c r="N1894" s="8"/>
      <c r="O1894" s="8"/>
      <c r="P1894" s="8"/>
      <c r="Q1894" s="8"/>
    </row>
    <row r="1895" spans="1:17" x14ac:dyDescent="0.2">
      <c r="A1895" s="7"/>
      <c r="B1895" s="8"/>
      <c r="D1895" s="8"/>
      <c r="E1895" s="8"/>
      <c r="F1895" s="8"/>
      <c r="G1895" s="8"/>
      <c r="H1895" s="8"/>
      <c r="I1895" s="8"/>
      <c r="J1895" s="8"/>
      <c r="K1895" s="8"/>
      <c r="L1895" s="8"/>
      <c r="M1895" s="8"/>
      <c r="N1895" s="8"/>
      <c r="O1895" s="8"/>
      <c r="P1895" s="8"/>
      <c r="Q1895" s="8"/>
    </row>
    <row r="1896" spans="1:17" x14ac:dyDescent="0.2">
      <c r="A1896" s="7"/>
      <c r="B1896" s="8"/>
      <c r="D1896" s="8"/>
      <c r="E1896" s="8"/>
      <c r="F1896" s="8"/>
      <c r="G1896" s="8"/>
      <c r="H1896" s="8"/>
      <c r="I1896" s="8"/>
      <c r="J1896" s="8"/>
      <c r="K1896" s="8"/>
      <c r="L1896" s="8"/>
      <c r="M1896" s="8"/>
      <c r="N1896" s="8"/>
      <c r="O1896" s="8"/>
      <c r="P1896" s="8"/>
      <c r="Q1896" s="8"/>
    </row>
    <row r="1897" spans="1:17" x14ac:dyDescent="0.2">
      <c r="A1897" s="7"/>
      <c r="B1897" s="8"/>
      <c r="D1897" s="8"/>
      <c r="E1897" s="8"/>
      <c r="F1897" s="8"/>
      <c r="G1897" s="8"/>
      <c r="H1897" s="8"/>
      <c r="I1897" s="8"/>
      <c r="J1897" s="8"/>
      <c r="K1897" s="8"/>
      <c r="L1897" s="8"/>
      <c r="M1897" s="8"/>
      <c r="N1897" s="8"/>
      <c r="O1897" s="8"/>
      <c r="P1897" s="8"/>
      <c r="Q1897" s="8"/>
    </row>
    <row r="1898" spans="1:17" x14ac:dyDescent="0.2">
      <c r="A1898" s="7"/>
      <c r="B1898" s="8"/>
      <c r="D1898" s="8"/>
      <c r="E1898" s="8"/>
      <c r="F1898" s="8"/>
      <c r="G1898" s="8"/>
      <c r="H1898" s="8"/>
      <c r="I1898" s="8"/>
      <c r="J1898" s="8"/>
      <c r="K1898" s="8"/>
      <c r="L1898" s="8"/>
      <c r="M1898" s="8"/>
      <c r="N1898" s="8"/>
      <c r="O1898" s="8"/>
      <c r="P1898" s="8"/>
      <c r="Q1898" s="8"/>
    </row>
    <row r="1899" spans="1:17" x14ac:dyDescent="0.2">
      <c r="A1899" s="7"/>
      <c r="B1899" s="8"/>
      <c r="D1899" s="8"/>
      <c r="E1899" s="8"/>
      <c r="F1899" s="8"/>
      <c r="G1899" s="8"/>
      <c r="H1899" s="8"/>
      <c r="I1899" s="8"/>
      <c r="J1899" s="8"/>
      <c r="K1899" s="8"/>
      <c r="L1899" s="8"/>
      <c r="M1899" s="8"/>
      <c r="N1899" s="8"/>
      <c r="O1899" s="8"/>
      <c r="P1899" s="8"/>
      <c r="Q1899" s="8"/>
    </row>
    <row r="1900" spans="1:17" x14ac:dyDescent="0.2">
      <c r="A1900" s="7"/>
      <c r="B1900" s="8"/>
      <c r="D1900" s="8"/>
      <c r="E1900" s="8"/>
      <c r="F1900" s="8"/>
      <c r="G1900" s="8"/>
      <c r="H1900" s="8"/>
      <c r="I1900" s="8"/>
      <c r="J1900" s="8"/>
      <c r="K1900" s="8"/>
      <c r="L1900" s="8"/>
      <c r="M1900" s="8"/>
      <c r="N1900" s="8"/>
      <c r="O1900" s="8"/>
      <c r="P1900" s="8"/>
      <c r="Q1900" s="8"/>
    </row>
    <row r="1901" spans="1:17" x14ac:dyDescent="0.2">
      <c r="A1901" s="7"/>
      <c r="B1901" s="8"/>
      <c r="D1901" s="8"/>
      <c r="E1901" s="8"/>
      <c r="F1901" s="8"/>
      <c r="G1901" s="8"/>
      <c r="H1901" s="8"/>
      <c r="I1901" s="8"/>
      <c r="J1901" s="8"/>
      <c r="K1901" s="8"/>
      <c r="L1901" s="8"/>
      <c r="M1901" s="8"/>
      <c r="N1901" s="8"/>
      <c r="O1901" s="8"/>
      <c r="P1901" s="8"/>
      <c r="Q1901" s="8"/>
    </row>
    <row r="1902" spans="1:17" x14ac:dyDescent="0.2">
      <c r="A1902" s="7"/>
      <c r="B1902" s="8"/>
      <c r="D1902" s="8"/>
      <c r="E1902" s="8"/>
      <c r="F1902" s="8"/>
      <c r="G1902" s="8"/>
      <c r="H1902" s="8"/>
      <c r="I1902" s="8"/>
      <c r="J1902" s="8"/>
      <c r="K1902" s="8"/>
      <c r="L1902" s="8"/>
      <c r="M1902" s="8"/>
      <c r="N1902" s="8"/>
      <c r="O1902" s="8"/>
      <c r="P1902" s="8"/>
      <c r="Q1902" s="8"/>
    </row>
    <row r="1903" spans="1:17" x14ac:dyDescent="0.2">
      <c r="A1903" s="7"/>
      <c r="B1903" s="8"/>
      <c r="D1903" s="8"/>
      <c r="E1903" s="8"/>
      <c r="F1903" s="8"/>
      <c r="G1903" s="8"/>
      <c r="H1903" s="8"/>
      <c r="I1903" s="8"/>
      <c r="J1903" s="8"/>
      <c r="K1903" s="8"/>
      <c r="L1903" s="8"/>
      <c r="M1903" s="8"/>
      <c r="N1903" s="8"/>
      <c r="O1903" s="8"/>
      <c r="P1903" s="8"/>
      <c r="Q1903" s="8"/>
    </row>
    <row r="1904" spans="1:17" x14ac:dyDescent="0.2">
      <c r="A1904" s="7"/>
      <c r="B1904" s="8"/>
      <c r="D1904" s="8"/>
      <c r="E1904" s="8"/>
      <c r="F1904" s="8"/>
      <c r="G1904" s="8"/>
      <c r="H1904" s="8"/>
      <c r="I1904" s="8"/>
      <c r="J1904" s="8"/>
      <c r="K1904" s="8"/>
      <c r="L1904" s="8"/>
      <c r="M1904" s="8"/>
      <c r="N1904" s="8"/>
      <c r="O1904" s="8"/>
      <c r="P1904" s="8"/>
      <c r="Q1904" s="8"/>
    </row>
    <row r="1905" spans="1:17" x14ac:dyDescent="0.2">
      <c r="A1905" s="7"/>
      <c r="B1905" s="8"/>
      <c r="D1905" s="8"/>
      <c r="E1905" s="8"/>
      <c r="F1905" s="8"/>
      <c r="G1905" s="8"/>
      <c r="H1905" s="8"/>
      <c r="I1905" s="8"/>
      <c r="J1905" s="8"/>
      <c r="K1905" s="8"/>
      <c r="L1905" s="8"/>
      <c r="M1905" s="8"/>
      <c r="N1905" s="8"/>
      <c r="O1905" s="8"/>
      <c r="P1905" s="8"/>
      <c r="Q1905" s="8"/>
    </row>
    <row r="1906" spans="1:17" x14ac:dyDescent="0.2">
      <c r="A1906" s="7"/>
      <c r="B1906" s="8"/>
      <c r="D1906" s="8"/>
      <c r="E1906" s="8"/>
      <c r="F1906" s="8"/>
      <c r="G1906" s="8"/>
      <c r="H1906" s="8"/>
      <c r="I1906" s="8"/>
      <c r="J1906" s="8"/>
      <c r="K1906" s="8"/>
      <c r="L1906" s="8"/>
      <c r="M1906" s="8"/>
      <c r="N1906" s="8"/>
      <c r="O1906" s="8"/>
      <c r="P1906" s="8"/>
      <c r="Q1906" s="8"/>
    </row>
    <row r="1907" spans="1:17" x14ac:dyDescent="0.2">
      <c r="A1907" s="7"/>
      <c r="B1907" s="8"/>
      <c r="D1907" s="8"/>
      <c r="E1907" s="8"/>
      <c r="F1907" s="8"/>
      <c r="G1907" s="8"/>
      <c r="H1907" s="8"/>
      <c r="I1907" s="8"/>
      <c r="J1907" s="8"/>
      <c r="K1907" s="8"/>
      <c r="L1907" s="8"/>
      <c r="M1907" s="8"/>
      <c r="N1907" s="8"/>
      <c r="O1907" s="8"/>
      <c r="P1907" s="8"/>
      <c r="Q1907" s="8"/>
    </row>
    <row r="1908" spans="1:17" x14ac:dyDescent="0.2">
      <c r="A1908" s="7"/>
      <c r="B1908" s="8"/>
      <c r="D1908" s="8"/>
      <c r="E1908" s="8"/>
      <c r="F1908" s="8"/>
      <c r="G1908" s="8"/>
      <c r="H1908" s="8"/>
      <c r="I1908" s="8"/>
      <c r="J1908" s="8"/>
      <c r="K1908" s="8"/>
      <c r="L1908" s="8"/>
      <c r="M1908" s="8"/>
      <c r="N1908" s="8"/>
      <c r="O1908" s="8"/>
      <c r="P1908" s="8"/>
      <c r="Q1908" s="8"/>
    </row>
    <row r="1909" spans="1:17" x14ac:dyDescent="0.2">
      <c r="A1909" s="7"/>
      <c r="B1909" s="8"/>
      <c r="D1909" s="8"/>
      <c r="E1909" s="8"/>
      <c r="F1909" s="8"/>
      <c r="G1909" s="8"/>
      <c r="H1909" s="8"/>
      <c r="I1909" s="8"/>
      <c r="J1909" s="8"/>
      <c r="K1909" s="8"/>
      <c r="L1909" s="8"/>
      <c r="M1909" s="8"/>
      <c r="N1909" s="8"/>
      <c r="O1909" s="8"/>
      <c r="P1909" s="8"/>
      <c r="Q1909" s="8"/>
    </row>
    <row r="1910" spans="1:17" x14ac:dyDescent="0.2">
      <c r="A1910" s="7"/>
      <c r="B1910" s="8"/>
      <c r="D1910" s="8"/>
      <c r="E1910" s="8"/>
      <c r="F1910" s="8"/>
      <c r="G1910" s="8"/>
      <c r="H1910" s="8"/>
      <c r="I1910" s="8"/>
      <c r="J1910" s="8"/>
      <c r="K1910" s="8"/>
      <c r="L1910" s="8"/>
      <c r="M1910" s="8"/>
      <c r="N1910" s="8"/>
      <c r="O1910" s="8"/>
      <c r="P1910" s="8"/>
      <c r="Q1910" s="8"/>
    </row>
    <row r="1911" spans="1:17" x14ac:dyDescent="0.2">
      <c r="A1911" s="7"/>
      <c r="B1911" s="8"/>
      <c r="D1911" s="8"/>
      <c r="E1911" s="8"/>
      <c r="F1911" s="8"/>
      <c r="G1911" s="8"/>
      <c r="H1911" s="8"/>
      <c r="I1911" s="8"/>
      <c r="J1911" s="8"/>
      <c r="K1911" s="8"/>
      <c r="L1911" s="8"/>
      <c r="M1911" s="8"/>
      <c r="N1911" s="8"/>
      <c r="O1911" s="8"/>
      <c r="P1911" s="8"/>
      <c r="Q1911" s="8"/>
    </row>
    <row r="1912" spans="1:17" x14ac:dyDescent="0.2">
      <c r="A1912" s="7"/>
      <c r="B1912" s="8"/>
      <c r="D1912" s="8"/>
      <c r="E1912" s="8"/>
      <c r="F1912" s="8"/>
      <c r="G1912" s="8"/>
      <c r="H1912" s="8"/>
      <c r="I1912" s="8"/>
      <c r="J1912" s="8"/>
      <c r="K1912" s="8"/>
      <c r="L1912" s="8"/>
      <c r="M1912" s="8"/>
      <c r="N1912" s="8"/>
      <c r="O1912" s="8"/>
      <c r="P1912" s="8"/>
      <c r="Q1912" s="8"/>
    </row>
    <row r="1913" spans="1:17" x14ac:dyDescent="0.2">
      <c r="A1913" s="7"/>
      <c r="B1913" s="8"/>
      <c r="D1913" s="8"/>
      <c r="E1913" s="8"/>
      <c r="F1913" s="8"/>
      <c r="G1913" s="8"/>
      <c r="H1913" s="8"/>
      <c r="I1913" s="8"/>
      <c r="J1913" s="8"/>
      <c r="K1913" s="8"/>
      <c r="L1913" s="8"/>
      <c r="M1913" s="8"/>
      <c r="N1913" s="8"/>
      <c r="O1913" s="8"/>
      <c r="P1913" s="8"/>
      <c r="Q1913" s="8"/>
    </row>
    <row r="1914" spans="1:17" x14ac:dyDescent="0.2">
      <c r="A1914" s="7"/>
      <c r="B1914" s="8"/>
      <c r="D1914" s="8"/>
      <c r="E1914" s="8"/>
      <c r="F1914" s="8"/>
      <c r="G1914" s="8"/>
      <c r="H1914" s="8"/>
      <c r="I1914" s="8"/>
      <c r="J1914" s="8"/>
      <c r="K1914" s="8"/>
      <c r="L1914" s="8"/>
      <c r="M1914" s="8"/>
      <c r="N1914" s="8"/>
      <c r="O1914" s="8"/>
      <c r="P1914" s="8"/>
      <c r="Q1914" s="8"/>
    </row>
    <row r="1915" spans="1:17" x14ac:dyDescent="0.2">
      <c r="A1915" s="7"/>
      <c r="B1915" s="8"/>
      <c r="D1915" s="8"/>
      <c r="E1915" s="8"/>
      <c r="F1915" s="8"/>
      <c r="G1915" s="8"/>
      <c r="H1915" s="8"/>
      <c r="I1915" s="8"/>
      <c r="J1915" s="8"/>
      <c r="K1915" s="8"/>
      <c r="L1915" s="8"/>
      <c r="M1915" s="8"/>
      <c r="N1915" s="8"/>
      <c r="O1915" s="8"/>
      <c r="P1915" s="8"/>
      <c r="Q1915" s="8"/>
    </row>
    <row r="1916" spans="1:17" x14ac:dyDescent="0.2">
      <c r="A1916" s="7"/>
      <c r="B1916" s="8"/>
      <c r="D1916" s="8"/>
      <c r="E1916" s="8"/>
      <c r="F1916" s="8"/>
      <c r="G1916" s="8"/>
      <c r="H1916" s="8"/>
      <c r="I1916" s="8"/>
      <c r="J1916" s="8"/>
      <c r="K1916" s="8"/>
      <c r="L1916" s="8"/>
      <c r="M1916" s="8"/>
      <c r="N1916" s="8"/>
      <c r="O1916" s="8"/>
      <c r="P1916" s="8"/>
      <c r="Q1916" s="8"/>
    </row>
    <row r="1917" spans="1:17" x14ac:dyDescent="0.2">
      <c r="A1917" s="7"/>
      <c r="B1917" s="8"/>
      <c r="D1917" s="8"/>
      <c r="E1917" s="8"/>
      <c r="F1917" s="8"/>
      <c r="G1917" s="8"/>
      <c r="H1917" s="8"/>
      <c r="I1917" s="8"/>
      <c r="J1917" s="8"/>
      <c r="K1917" s="8"/>
      <c r="L1917" s="8"/>
      <c r="M1917" s="8"/>
      <c r="N1917" s="8"/>
      <c r="O1917" s="8"/>
      <c r="P1917" s="8"/>
      <c r="Q1917" s="8"/>
    </row>
    <row r="1918" spans="1:17" x14ac:dyDescent="0.2">
      <c r="A1918" s="7"/>
      <c r="B1918" s="8"/>
      <c r="D1918" s="8"/>
      <c r="E1918" s="8"/>
      <c r="F1918" s="8"/>
      <c r="G1918" s="8"/>
      <c r="H1918" s="8"/>
      <c r="I1918" s="8"/>
      <c r="J1918" s="8"/>
      <c r="K1918" s="8"/>
      <c r="L1918" s="8"/>
      <c r="M1918" s="8"/>
      <c r="N1918" s="8"/>
      <c r="O1918" s="8"/>
      <c r="P1918" s="8"/>
      <c r="Q1918" s="8"/>
    </row>
    <row r="1919" spans="1:17" x14ac:dyDescent="0.2">
      <c r="A1919" s="7"/>
      <c r="B1919" s="8"/>
      <c r="D1919" s="8"/>
      <c r="E1919" s="8"/>
      <c r="F1919" s="8"/>
      <c r="G1919" s="8"/>
      <c r="H1919" s="8"/>
      <c r="I1919" s="8"/>
      <c r="J1919" s="8"/>
      <c r="K1919" s="8"/>
      <c r="L1919" s="8"/>
      <c r="M1919" s="8"/>
      <c r="N1919" s="8"/>
      <c r="O1919" s="8"/>
      <c r="P1919" s="8"/>
      <c r="Q1919" s="8"/>
    </row>
    <row r="1920" spans="1:17" x14ac:dyDescent="0.2">
      <c r="A1920" s="7"/>
      <c r="B1920" s="8"/>
      <c r="D1920" s="8"/>
      <c r="E1920" s="8"/>
      <c r="F1920" s="8"/>
      <c r="G1920" s="8"/>
      <c r="H1920" s="8"/>
      <c r="I1920" s="8"/>
      <c r="J1920" s="8"/>
      <c r="K1920" s="8"/>
      <c r="L1920" s="8"/>
      <c r="M1920" s="8"/>
      <c r="N1920" s="8"/>
      <c r="O1920" s="8"/>
      <c r="P1920" s="8"/>
      <c r="Q1920" s="8"/>
    </row>
    <row r="1921" spans="1:17" x14ac:dyDescent="0.2">
      <c r="A1921" s="7"/>
      <c r="B1921" s="8"/>
      <c r="D1921" s="8"/>
      <c r="E1921" s="8"/>
      <c r="F1921" s="8"/>
      <c r="G1921" s="8"/>
      <c r="H1921" s="8"/>
      <c r="I1921" s="8"/>
      <c r="J1921" s="8"/>
      <c r="K1921" s="8"/>
      <c r="L1921" s="8"/>
      <c r="M1921" s="8"/>
      <c r="N1921" s="8"/>
      <c r="O1921" s="8"/>
      <c r="P1921" s="8"/>
      <c r="Q1921" s="8"/>
    </row>
    <row r="1922" spans="1:17" x14ac:dyDescent="0.2">
      <c r="A1922" s="7"/>
      <c r="B1922" s="8"/>
      <c r="D1922" s="8"/>
      <c r="E1922" s="8"/>
      <c r="F1922" s="8"/>
      <c r="G1922" s="8"/>
      <c r="H1922" s="8"/>
      <c r="I1922" s="8"/>
      <c r="J1922" s="8"/>
      <c r="K1922" s="8"/>
      <c r="L1922" s="8"/>
      <c r="M1922" s="8"/>
      <c r="N1922" s="8"/>
      <c r="O1922" s="8"/>
      <c r="P1922" s="8"/>
      <c r="Q1922" s="8"/>
    </row>
    <row r="1923" spans="1:17" x14ac:dyDescent="0.2">
      <c r="A1923" s="7"/>
      <c r="B1923" s="8"/>
      <c r="D1923" s="8"/>
      <c r="E1923" s="8"/>
      <c r="F1923" s="8"/>
      <c r="G1923" s="8"/>
      <c r="H1923" s="8"/>
      <c r="I1923" s="8"/>
      <c r="J1923" s="8"/>
      <c r="K1923" s="8"/>
      <c r="L1923" s="8"/>
      <c r="M1923" s="8"/>
      <c r="N1923" s="8"/>
      <c r="O1923" s="8"/>
      <c r="P1923" s="8"/>
      <c r="Q1923" s="8"/>
    </row>
    <row r="1924" spans="1:17" x14ac:dyDescent="0.2">
      <c r="A1924" s="7"/>
      <c r="B1924" s="8"/>
      <c r="D1924" s="8"/>
      <c r="E1924" s="8"/>
      <c r="F1924" s="8"/>
      <c r="G1924" s="8"/>
      <c r="H1924" s="8"/>
      <c r="I1924" s="8"/>
      <c r="J1924" s="8"/>
      <c r="K1924" s="8"/>
      <c r="L1924" s="8"/>
      <c r="M1924" s="8"/>
      <c r="N1924" s="8"/>
      <c r="O1924" s="8"/>
      <c r="P1924" s="8"/>
      <c r="Q1924" s="8"/>
    </row>
    <row r="1925" spans="1:17" x14ac:dyDescent="0.2">
      <c r="A1925" s="7"/>
      <c r="B1925" s="8"/>
      <c r="D1925" s="8"/>
      <c r="E1925" s="8"/>
      <c r="F1925" s="8"/>
      <c r="G1925" s="8"/>
      <c r="H1925" s="8"/>
      <c r="I1925" s="8"/>
      <c r="J1925" s="8"/>
      <c r="K1925" s="8"/>
      <c r="L1925" s="8"/>
      <c r="M1925" s="8"/>
      <c r="N1925" s="8"/>
      <c r="O1925" s="8"/>
      <c r="P1925" s="8"/>
      <c r="Q1925" s="8"/>
    </row>
    <row r="1926" spans="1:17" x14ac:dyDescent="0.2">
      <c r="A1926" s="7"/>
      <c r="B1926" s="8"/>
      <c r="D1926" s="8"/>
      <c r="E1926" s="8"/>
      <c r="F1926" s="8"/>
      <c r="G1926" s="8"/>
      <c r="H1926" s="8"/>
      <c r="I1926" s="8"/>
      <c r="J1926" s="8"/>
      <c r="K1926" s="8"/>
      <c r="L1926" s="8"/>
      <c r="M1926" s="8"/>
      <c r="N1926" s="8"/>
      <c r="O1926" s="8"/>
      <c r="P1926" s="8"/>
      <c r="Q1926" s="8"/>
    </row>
    <row r="1927" spans="1:17" x14ac:dyDescent="0.2">
      <c r="A1927" s="7"/>
      <c r="B1927" s="8"/>
      <c r="D1927" s="8"/>
      <c r="E1927" s="8"/>
      <c r="F1927" s="8"/>
      <c r="G1927" s="8"/>
      <c r="H1927" s="8"/>
      <c r="I1927" s="8"/>
      <c r="J1927" s="8"/>
      <c r="K1927" s="8"/>
      <c r="L1927" s="8"/>
      <c r="M1927" s="8"/>
      <c r="N1927" s="8"/>
      <c r="O1927" s="8"/>
      <c r="P1927" s="8"/>
      <c r="Q1927" s="8"/>
    </row>
    <row r="1928" spans="1:17" x14ac:dyDescent="0.2">
      <c r="A1928" s="7"/>
      <c r="B1928" s="8"/>
      <c r="D1928" s="8"/>
      <c r="E1928" s="8"/>
      <c r="F1928" s="8"/>
      <c r="G1928" s="8"/>
      <c r="H1928" s="8"/>
      <c r="I1928" s="8"/>
      <c r="J1928" s="8"/>
      <c r="K1928" s="8"/>
      <c r="L1928" s="8"/>
      <c r="M1928" s="8"/>
      <c r="N1928" s="8"/>
      <c r="O1928" s="8"/>
      <c r="P1928" s="8"/>
      <c r="Q1928" s="8"/>
    </row>
    <row r="1929" spans="1:17" x14ac:dyDescent="0.2">
      <c r="A1929" s="7"/>
      <c r="B1929" s="8"/>
      <c r="D1929" s="8"/>
      <c r="E1929" s="8"/>
      <c r="F1929" s="8"/>
      <c r="G1929" s="8"/>
      <c r="H1929" s="8"/>
      <c r="I1929" s="8"/>
      <c r="J1929" s="8"/>
      <c r="K1929" s="8"/>
      <c r="L1929" s="8"/>
      <c r="M1929" s="8"/>
      <c r="N1929" s="8"/>
      <c r="O1929" s="8"/>
      <c r="P1929" s="8"/>
      <c r="Q1929" s="8"/>
    </row>
    <row r="1930" spans="1:17" x14ac:dyDescent="0.2">
      <c r="A1930" s="7"/>
      <c r="B1930" s="8"/>
      <c r="D1930" s="8"/>
      <c r="E1930" s="8"/>
      <c r="F1930" s="8"/>
      <c r="G1930" s="8"/>
      <c r="H1930" s="8"/>
      <c r="I1930" s="8"/>
      <c r="J1930" s="8"/>
      <c r="K1930" s="8"/>
      <c r="L1930" s="8"/>
      <c r="M1930" s="8"/>
      <c r="N1930" s="8"/>
      <c r="O1930" s="8"/>
      <c r="P1930" s="8"/>
      <c r="Q1930" s="8"/>
    </row>
    <row r="1931" spans="1:17" x14ac:dyDescent="0.2">
      <c r="A1931" s="7"/>
      <c r="B1931" s="8"/>
      <c r="D1931" s="8"/>
      <c r="E1931" s="8"/>
      <c r="F1931" s="8"/>
      <c r="G1931" s="8"/>
      <c r="H1931" s="8"/>
      <c r="I1931" s="8"/>
      <c r="J1931" s="8"/>
      <c r="K1931" s="8"/>
      <c r="L1931" s="8"/>
      <c r="M1931" s="8"/>
      <c r="N1931" s="8"/>
      <c r="O1931" s="8"/>
      <c r="P1931" s="8"/>
      <c r="Q1931" s="8"/>
    </row>
    <row r="1932" spans="1:17" x14ac:dyDescent="0.2">
      <c r="A1932" s="7"/>
      <c r="B1932" s="8"/>
      <c r="D1932" s="8"/>
      <c r="E1932" s="8"/>
      <c r="F1932" s="8"/>
      <c r="G1932" s="8"/>
      <c r="H1932" s="8"/>
      <c r="I1932" s="8"/>
      <c r="J1932" s="8"/>
      <c r="K1932" s="8"/>
      <c r="L1932" s="8"/>
      <c r="M1932" s="8"/>
      <c r="N1932" s="8"/>
      <c r="O1932" s="8"/>
      <c r="P1932" s="8"/>
      <c r="Q1932" s="8"/>
    </row>
    <row r="1933" spans="1:17" x14ac:dyDescent="0.2">
      <c r="A1933" s="7"/>
      <c r="B1933" s="8"/>
      <c r="D1933" s="8"/>
      <c r="E1933" s="8"/>
      <c r="F1933" s="8"/>
      <c r="G1933" s="8"/>
      <c r="H1933" s="8"/>
      <c r="I1933" s="8"/>
      <c r="J1933" s="8"/>
      <c r="K1933" s="8"/>
      <c r="L1933" s="8"/>
      <c r="M1933" s="8"/>
      <c r="N1933" s="8"/>
      <c r="O1933" s="8"/>
      <c r="P1933" s="8"/>
      <c r="Q1933" s="8"/>
    </row>
    <row r="1934" spans="1:17" x14ac:dyDescent="0.2">
      <c r="A1934" s="7"/>
      <c r="B1934" s="8"/>
      <c r="D1934" s="8"/>
      <c r="E1934" s="8"/>
      <c r="F1934" s="8"/>
      <c r="G1934" s="8"/>
      <c r="H1934" s="8"/>
      <c r="I1934" s="8"/>
      <c r="J1934" s="8"/>
      <c r="K1934" s="8"/>
      <c r="L1934" s="8"/>
      <c r="M1934" s="8"/>
      <c r="N1934" s="8"/>
      <c r="O1934" s="8"/>
      <c r="P1934" s="8"/>
      <c r="Q1934" s="8"/>
    </row>
    <row r="1935" spans="1:17" x14ac:dyDescent="0.2">
      <c r="A1935" s="7"/>
      <c r="B1935" s="8"/>
      <c r="D1935" s="8"/>
      <c r="E1935" s="8"/>
      <c r="F1935" s="8"/>
      <c r="G1935" s="8"/>
      <c r="H1935" s="8"/>
      <c r="I1935" s="8"/>
      <c r="J1935" s="8"/>
      <c r="K1935" s="8"/>
      <c r="L1935" s="8"/>
      <c r="M1935" s="8"/>
      <c r="N1935" s="8"/>
      <c r="O1935" s="8"/>
      <c r="P1935" s="8"/>
      <c r="Q1935" s="8"/>
    </row>
    <row r="1936" spans="1:17" x14ac:dyDescent="0.2">
      <c r="A1936" s="7"/>
      <c r="B1936" s="8"/>
      <c r="D1936" s="8"/>
      <c r="E1936" s="8"/>
      <c r="F1936" s="8"/>
      <c r="G1936" s="8"/>
      <c r="H1936" s="8"/>
      <c r="I1936" s="8"/>
      <c r="J1936" s="8"/>
      <c r="K1936" s="8"/>
      <c r="L1936" s="8"/>
      <c r="M1936" s="8"/>
      <c r="N1936" s="8"/>
      <c r="O1936" s="8"/>
      <c r="P1936" s="8"/>
      <c r="Q1936" s="8"/>
    </row>
    <row r="1937" spans="1:17" x14ac:dyDescent="0.2">
      <c r="A1937" s="7"/>
      <c r="B1937" s="8"/>
      <c r="D1937" s="8"/>
      <c r="E1937" s="8"/>
      <c r="F1937" s="8"/>
      <c r="G1937" s="8"/>
      <c r="H1937" s="8"/>
      <c r="I1937" s="8"/>
      <c r="J1937" s="8"/>
      <c r="K1937" s="8"/>
      <c r="L1937" s="8"/>
      <c r="M1937" s="8"/>
      <c r="N1937" s="8"/>
      <c r="O1937" s="8"/>
      <c r="P1937" s="8"/>
      <c r="Q1937" s="8"/>
    </row>
    <row r="1938" spans="1:17" x14ac:dyDescent="0.2">
      <c r="A1938" s="7"/>
      <c r="B1938" s="8"/>
      <c r="D1938" s="8"/>
      <c r="E1938" s="8"/>
      <c r="F1938" s="8"/>
      <c r="G1938" s="8"/>
      <c r="H1938" s="8"/>
      <c r="I1938" s="8"/>
      <c r="J1938" s="8"/>
      <c r="K1938" s="8"/>
      <c r="L1938" s="8"/>
      <c r="M1938" s="8"/>
      <c r="N1938" s="8"/>
      <c r="O1938" s="8"/>
      <c r="P1938" s="8"/>
      <c r="Q1938" s="8"/>
    </row>
    <row r="1939" spans="1:17" x14ac:dyDescent="0.2">
      <c r="A1939" s="7"/>
      <c r="B1939" s="8"/>
      <c r="D1939" s="8"/>
      <c r="E1939" s="8"/>
      <c r="F1939" s="8"/>
      <c r="G1939" s="8"/>
      <c r="H1939" s="8"/>
      <c r="I1939" s="8"/>
      <c r="J1939" s="8"/>
      <c r="K1939" s="8"/>
      <c r="L1939" s="8"/>
      <c r="M1939" s="8"/>
      <c r="N1939" s="8"/>
      <c r="O1939" s="8"/>
      <c r="P1939" s="8"/>
      <c r="Q1939" s="8"/>
    </row>
    <row r="1940" spans="1:17" x14ac:dyDescent="0.2">
      <c r="A1940" s="7"/>
      <c r="B1940" s="8"/>
      <c r="D1940" s="8"/>
      <c r="E1940" s="8"/>
      <c r="F1940" s="8"/>
      <c r="G1940" s="8"/>
      <c r="H1940" s="8"/>
      <c r="I1940" s="8"/>
      <c r="J1940" s="8"/>
      <c r="K1940" s="8"/>
      <c r="L1940" s="8"/>
      <c r="M1940" s="8"/>
      <c r="N1940" s="8"/>
      <c r="O1940" s="8"/>
      <c r="P1940" s="8"/>
      <c r="Q1940" s="8"/>
    </row>
    <row r="1941" spans="1:17" x14ac:dyDescent="0.2">
      <c r="A1941" s="7"/>
      <c r="B1941" s="8"/>
      <c r="D1941" s="8"/>
      <c r="E1941" s="8"/>
      <c r="F1941" s="8"/>
      <c r="G1941" s="8"/>
      <c r="H1941" s="8"/>
      <c r="I1941" s="8"/>
      <c r="J1941" s="8"/>
      <c r="K1941" s="8"/>
      <c r="L1941" s="8"/>
      <c r="M1941" s="8"/>
      <c r="N1941" s="8"/>
      <c r="O1941" s="8"/>
      <c r="P1941" s="8"/>
      <c r="Q1941" s="8"/>
    </row>
    <row r="1942" spans="1:17" x14ac:dyDescent="0.2">
      <c r="A1942" s="7"/>
      <c r="B1942" s="8"/>
      <c r="D1942" s="8"/>
      <c r="E1942" s="8"/>
      <c r="F1942" s="8"/>
      <c r="G1942" s="8"/>
      <c r="H1942" s="8"/>
      <c r="I1942" s="8"/>
      <c r="J1942" s="8"/>
      <c r="K1942" s="8"/>
      <c r="L1942" s="8"/>
      <c r="M1942" s="8"/>
      <c r="N1942" s="8"/>
      <c r="O1942" s="8"/>
      <c r="P1942" s="8"/>
      <c r="Q1942" s="8"/>
    </row>
    <row r="1943" spans="1:17" x14ac:dyDescent="0.2">
      <c r="A1943" s="7"/>
      <c r="B1943" s="8"/>
      <c r="D1943" s="8"/>
      <c r="E1943" s="8"/>
      <c r="F1943" s="8"/>
      <c r="G1943" s="8"/>
      <c r="H1943" s="8"/>
      <c r="I1943" s="8"/>
      <c r="J1943" s="8"/>
      <c r="K1943" s="8"/>
      <c r="L1943" s="8"/>
      <c r="M1943" s="8"/>
      <c r="N1943" s="8"/>
      <c r="O1943" s="8"/>
      <c r="P1943" s="8"/>
      <c r="Q1943" s="8"/>
    </row>
    <row r="1944" spans="1:17" x14ac:dyDescent="0.2">
      <c r="A1944" s="7"/>
      <c r="B1944" s="8"/>
      <c r="D1944" s="8"/>
      <c r="E1944" s="8"/>
      <c r="F1944" s="8"/>
      <c r="G1944" s="8"/>
      <c r="H1944" s="8"/>
      <c r="I1944" s="8"/>
      <c r="J1944" s="8"/>
      <c r="K1944" s="8"/>
      <c r="L1944" s="8"/>
      <c r="M1944" s="8"/>
      <c r="N1944" s="8"/>
      <c r="O1944" s="8"/>
      <c r="P1944" s="8"/>
      <c r="Q1944" s="8"/>
    </row>
    <row r="1945" spans="1:17" x14ac:dyDescent="0.2">
      <c r="A1945" s="7"/>
      <c r="B1945" s="8"/>
      <c r="D1945" s="8"/>
      <c r="E1945" s="8"/>
      <c r="F1945" s="8"/>
      <c r="G1945" s="8"/>
      <c r="H1945" s="8"/>
      <c r="I1945" s="8"/>
      <c r="J1945" s="8"/>
      <c r="K1945" s="8"/>
      <c r="L1945" s="8"/>
      <c r="M1945" s="8"/>
      <c r="N1945" s="8"/>
      <c r="O1945" s="8"/>
      <c r="P1945" s="8"/>
      <c r="Q1945" s="8"/>
    </row>
    <row r="1946" spans="1:17" x14ac:dyDescent="0.2">
      <c r="A1946" s="7"/>
      <c r="B1946" s="8"/>
      <c r="D1946" s="8"/>
      <c r="E1946" s="8"/>
      <c r="F1946" s="8"/>
      <c r="G1946" s="8"/>
      <c r="H1946" s="8"/>
      <c r="I1946" s="8"/>
      <c r="J1946" s="8"/>
      <c r="K1946" s="8"/>
      <c r="L1946" s="8"/>
      <c r="M1946" s="8"/>
      <c r="N1946" s="8"/>
      <c r="O1946" s="8"/>
      <c r="P1946" s="8"/>
      <c r="Q1946" s="8"/>
    </row>
    <row r="1947" spans="1:17" x14ac:dyDescent="0.2">
      <c r="A1947" s="7"/>
      <c r="B1947" s="8"/>
      <c r="D1947" s="8"/>
      <c r="E1947" s="8"/>
      <c r="F1947" s="8"/>
      <c r="G1947" s="8"/>
      <c r="H1947" s="8"/>
      <c r="I1947" s="8"/>
      <c r="J1947" s="8"/>
      <c r="K1947" s="8"/>
      <c r="L1947" s="8"/>
      <c r="M1947" s="8"/>
      <c r="N1947" s="8"/>
      <c r="O1947" s="8"/>
      <c r="P1947" s="8"/>
      <c r="Q1947" s="8"/>
    </row>
    <row r="1948" spans="1:17" x14ac:dyDescent="0.2">
      <c r="A1948" s="7"/>
      <c r="B1948" s="8"/>
      <c r="D1948" s="8"/>
      <c r="E1948" s="8"/>
      <c r="F1948" s="8"/>
      <c r="G1948" s="8"/>
      <c r="H1948" s="8"/>
      <c r="I1948" s="8"/>
      <c r="J1948" s="8"/>
      <c r="K1948" s="8"/>
      <c r="L1948" s="8"/>
      <c r="M1948" s="8"/>
      <c r="N1948" s="8"/>
      <c r="O1948" s="8"/>
      <c r="P1948" s="8"/>
      <c r="Q1948" s="8"/>
    </row>
    <row r="1949" spans="1:17" x14ac:dyDescent="0.2">
      <c r="A1949" s="7"/>
      <c r="B1949" s="8"/>
      <c r="D1949" s="8"/>
      <c r="E1949" s="8"/>
      <c r="F1949" s="8"/>
      <c r="G1949" s="8"/>
      <c r="H1949" s="8"/>
      <c r="I1949" s="8"/>
      <c r="J1949" s="8"/>
      <c r="K1949" s="8"/>
      <c r="L1949" s="8"/>
      <c r="M1949" s="8"/>
      <c r="N1949" s="8"/>
      <c r="O1949" s="8"/>
      <c r="P1949" s="8"/>
      <c r="Q1949" s="8"/>
    </row>
    <row r="1950" spans="1:17" x14ac:dyDescent="0.2">
      <c r="A1950" s="7"/>
      <c r="B1950" s="8"/>
      <c r="D1950" s="8"/>
      <c r="E1950" s="8"/>
      <c r="F1950" s="8"/>
      <c r="G1950" s="8"/>
      <c r="H1950" s="8"/>
      <c r="I1950" s="8"/>
      <c r="J1950" s="8"/>
      <c r="K1950" s="8"/>
      <c r="L1950" s="8"/>
      <c r="M1950" s="8"/>
      <c r="N1950" s="8"/>
      <c r="O1950" s="8"/>
      <c r="P1950" s="8"/>
      <c r="Q1950" s="8"/>
    </row>
    <row r="1951" spans="1:17" x14ac:dyDescent="0.2">
      <c r="A1951" s="7"/>
      <c r="B1951" s="8"/>
      <c r="D1951" s="8"/>
      <c r="E1951" s="8"/>
      <c r="F1951" s="8"/>
      <c r="G1951" s="8"/>
      <c r="H1951" s="8"/>
      <c r="I1951" s="8"/>
      <c r="J1951" s="8"/>
      <c r="K1951" s="8"/>
      <c r="L1951" s="8"/>
      <c r="M1951" s="8"/>
      <c r="N1951" s="8"/>
      <c r="O1951" s="8"/>
      <c r="P1951" s="8"/>
      <c r="Q1951" s="8"/>
    </row>
    <row r="1952" spans="1:17" x14ac:dyDescent="0.2">
      <c r="A1952" s="7"/>
      <c r="B1952" s="8"/>
      <c r="D1952" s="8"/>
      <c r="E1952" s="8"/>
      <c r="F1952" s="8"/>
      <c r="G1952" s="8"/>
      <c r="H1952" s="8"/>
      <c r="I1952" s="8"/>
      <c r="J1952" s="8"/>
      <c r="K1952" s="8"/>
      <c r="L1952" s="8"/>
      <c r="M1952" s="8"/>
      <c r="N1952" s="8"/>
      <c r="O1952" s="8"/>
      <c r="P1952" s="8"/>
      <c r="Q1952" s="8"/>
    </row>
    <row r="1953" spans="1:17" x14ac:dyDescent="0.2">
      <c r="A1953" s="7"/>
      <c r="B1953" s="8"/>
      <c r="D1953" s="8"/>
      <c r="E1953" s="8"/>
      <c r="F1953" s="8"/>
      <c r="G1953" s="8"/>
      <c r="H1953" s="8"/>
      <c r="I1953" s="8"/>
      <c r="J1953" s="8"/>
      <c r="K1953" s="8"/>
      <c r="L1953" s="8"/>
      <c r="M1953" s="8"/>
      <c r="N1953" s="8"/>
      <c r="O1953" s="8"/>
      <c r="P1953" s="8"/>
      <c r="Q1953" s="8"/>
    </row>
    <row r="1954" spans="1:17" x14ac:dyDescent="0.2">
      <c r="A1954" s="7"/>
      <c r="B1954" s="8"/>
      <c r="D1954" s="8"/>
      <c r="E1954" s="8"/>
      <c r="F1954" s="8"/>
      <c r="G1954" s="8"/>
      <c r="H1954" s="8"/>
      <c r="I1954" s="8"/>
      <c r="J1954" s="8"/>
      <c r="K1954" s="8"/>
      <c r="L1954" s="8"/>
      <c r="M1954" s="8"/>
      <c r="N1954" s="8"/>
      <c r="O1954" s="8"/>
      <c r="P1954" s="8"/>
      <c r="Q1954" s="8"/>
    </row>
    <row r="1955" spans="1:17" x14ac:dyDescent="0.2">
      <c r="A1955" s="7"/>
      <c r="B1955" s="8"/>
      <c r="D1955" s="8"/>
      <c r="E1955" s="8"/>
      <c r="F1955" s="8"/>
      <c r="G1955" s="8"/>
      <c r="H1955" s="8"/>
      <c r="I1955" s="8"/>
      <c r="J1955" s="8"/>
      <c r="K1955" s="8"/>
      <c r="L1955" s="8"/>
      <c r="M1955" s="8"/>
      <c r="N1955" s="8"/>
      <c r="O1955" s="8"/>
      <c r="P1955" s="8"/>
      <c r="Q1955" s="8"/>
    </row>
    <row r="1956" spans="1:17" x14ac:dyDescent="0.2">
      <c r="A1956" s="7"/>
      <c r="B1956" s="8"/>
      <c r="D1956" s="8"/>
      <c r="E1956" s="8"/>
      <c r="F1956" s="8"/>
      <c r="G1956" s="8"/>
      <c r="H1956" s="8"/>
      <c r="I1956" s="8"/>
      <c r="J1956" s="8"/>
      <c r="K1956" s="8"/>
      <c r="L1956" s="8"/>
      <c r="M1956" s="8"/>
      <c r="N1956" s="8"/>
      <c r="O1956" s="8"/>
      <c r="P1956" s="8"/>
      <c r="Q1956" s="8"/>
    </row>
    <row r="1957" spans="1:17" x14ac:dyDescent="0.2">
      <c r="A1957" s="7"/>
      <c r="B1957" s="8"/>
      <c r="D1957" s="8"/>
      <c r="E1957" s="8"/>
      <c r="F1957" s="8"/>
      <c r="G1957" s="8"/>
      <c r="H1957" s="8"/>
      <c r="I1957" s="8"/>
      <c r="J1957" s="8"/>
      <c r="K1957" s="8"/>
      <c r="L1957" s="8"/>
      <c r="M1957" s="8"/>
      <c r="N1957" s="8"/>
      <c r="O1957" s="8"/>
      <c r="P1957" s="8"/>
      <c r="Q1957" s="8"/>
    </row>
    <row r="1958" spans="1:17" x14ac:dyDescent="0.2">
      <c r="A1958" s="7"/>
      <c r="B1958" s="8"/>
      <c r="D1958" s="8"/>
      <c r="E1958" s="8"/>
      <c r="F1958" s="8"/>
      <c r="G1958" s="8"/>
      <c r="H1958" s="8"/>
      <c r="I1958" s="8"/>
      <c r="J1958" s="8"/>
      <c r="K1958" s="8"/>
      <c r="L1958" s="8"/>
      <c r="M1958" s="8"/>
      <c r="N1958" s="8"/>
      <c r="O1958" s="8"/>
      <c r="P1958" s="8"/>
      <c r="Q1958" s="8"/>
    </row>
    <row r="1959" spans="1:17" x14ac:dyDescent="0.2">
      <c r="A1959" s="7"/>
      <c r="B1959" s="8"/>
      <c r="D1959" s="8"/>
      <c r="E1959" s="8"/>
      <c r="F1959" s="8"/>
      <c r="G1959" s="8"/>
      <c r="H1959" s="8"/>
      <c r="I1959" s="8"/>
      <c r="J1959" s="8"/>
      <c r="K1959" s="8"/>
      <c r="L1959" s="8"/>
      <c r="M1959" s="8"/>
      <c r="N1959" s="8"/>
      <c r="O1959" s="8"/>
      <c r="P1959" s="8"/>
      <c r="Q1959" s="8"/>
    </row>
    <row r="1960" spans="1:17" x14ac:dyDescent="0.2">
      <c r="A1960" s="7"/>
      <c r="B1960" s="8"/>
      <c r="D1960" s="8"/>
      <c r="E1960" s="8"/>
      <c r="F1960" s="8"/>
      <c r="G1960" s="8"/>
      <c r="H1960" s="8"/>
      <c r="I1960" s="8"/>
      <c r="J1960" s="8"/>
      <c r="K1960" s="8"/>
      <c r="L1960" s="8"/>
      <c r="M1960" s="8"/>
      <c r="N1960" s="8"/>
      <c r="O1960" s="8"/>
      <c r="P1960" s="8"/>
      <c r="Q1960" s="8"/>
    </row>
    <row r="1961" spans="1:17" x14ac:dyDescent="0.2">
      <c r="A1961" s="7"/>
      <c r="B1961" s="8"/>
      <c r="D1961" s="8"/>
      <c r="E1961" s="8"/>
      <c r="F1961" s="8"/>
      <c r="G1961" s="8"/>
      <c r="H1961" s="8"/>
      <c r="I1961" s="8"/>
      <c r="J1961" s="8"/>
      <c r="K1961" s="8"/>
      <c r="L1961" s="8"/>
      <c r="M1961" s="8"/>
      <c r="N1961" s="8"/>
      <c r="O1961" s="8"/>
      <c r="P1961" s="8"/>
      <c r="Q1961" s="8"/>
    </row>
    <row r="1962" spans="1:17" x14ac:dyDescent="0.2">
      <c r="A1962" s="7"/>
      <c r="B1962" s="8"/>
      <c r="D1962" s="8"/>
      <c r="E1962" s="8"/>
      <c r="F1962" s="8"/>
      <c r="G1962" s="8"/>
      <c r="H1962" s="8"/>
      <c r="I1962" s="8"/>
      <c r="J1962" s="8"/>
      <c r="K1962" s="8"/>
      <c r="L1962" s="8"/>
      <c r="M1962" s="8"/>
      <c r="N1962" s="8"/>
      <c r="O1962" s="8"/>
      <c r="P1962" s="8"/>
      <c r="Q1962" s="8"/>
    </row>
    <row r="1963" spans="1:17" x14ac:dyDescent="0.2">
      <c r="A1963" s="7"/>
      <c r="B1963" s="8"/>
      <c r="D1963" s="8"/>
      <c r="E1963" s="8"/>
      <c r="F1963" s="8"/>
      <c r="G1963" s="8"/>
      <c r="H1963" s="8"/>
      <c r="I1963" s="8"/>
      <c r="J1963" s="8"/>
      <c r="K1963" s="8"/>
      <c r="L1963" s="8"/>
      <c r="M1963" s="8"/>
      <c r="N1963" s="8"/>
      <c r="O1963" s="8"/>
      <c r="P1963" s="8"/>
      <c r="Q1963" s="8"/>
    </row>
    <row r="1964" spans="1:17" x14ac:dyDescent="0.2">
      <c r="A1964" s="7"/>
      <c r="B1964" s="8"/>
      <c r="D1964" s="8"/>
      <c r="E1964" s="8"/>
      <c r="F1964" s="8"/>
      <c r="G1964" s="8"/>
      <c r="H1964" s="8"/>
      <c r="I1964" s="8"/>
      <c r="J1964" s="8"/>
      <c r="K1964" s="8"/>
      <c r="L1964" s="8"/>
      <c r="M1964" s="8"/>
      <c r="N1964" s="8"/>
      <c r="O1964" s="8"/>
      <c r="P1964" s="8"/>
      <c r="Q1964" s="8"/>
    </row>
    <row r="1965" spans="1:17" x14ac:dyDescent="0.2">
      <c r="A1965" s="7"/>
      <c r="B1965" s="8"/>
      <c r="D1965" s="8"/>
      <c r="E1965" s="8"/>
      <c r="F1965" s="8"/>
      <c r="G1965" s="8"/>
      <c r="H1965" s="8"/>
      <c r="I1965" s="8"/>
      <c r="J1965" s="8"/>
      <c r="K1965" s="8"/>
      <c r="L1965" s="8"/>
      <c r="M1965" s="8"/>
      <c r="N1965" s="8"/>
      <c r="O1965" s="8"/>
      <c r="P1965" s="8"/>
      <c r="Q1965" s="8"/>
    </row>
    <row r="1966" spans="1:17" x14ac:dyDescent="0.2">
      <c r="A1966" s="7"/>
      <c r="B1966" s="8"/>
      <c r="D1966" s="8"/>
      <c r="E1966" s="8"/>
      <c r="F1966" s="8"/>
      <c r="G1966" s="8"/>
      <c r="H1966" s="8"/>
      <c r="I1966" s="8"/>
      <c r="J1966" s="8"/>
      <c r="K1966" s="8"/>
      <c r="L1966" s="8"/>
      <c r="M1966" s="8"/>
      <c r="N1966" s="8"/>
      <c r="O1966" s="8"/>
      <c r="P1966" s="8"/>
      <c r="Q1966" s="8"/>
    </row>
    <row r="1967" spans="1:17" x14ac:dyDescent="0.2">
      <c r="A1967" s="7"/>
      <c r="B1967" s="8"/>
      <c r="D1967" s="8"/>
      <c r="E1967" s="8"/>
      <c r="F1967" s="8"/>
      <c r="G1967" s="8"/>
      <c r="H1967" s="8"/>
      <c r="I1967" s="8"/>
      <c r="J1967" s="8"/>
      <c r="K1967" s="8"/>
      <c r="L1967" s="8"/>
      <c r="M1967" s="8"/>
      <c r="N1967" s="8"/>
      <c r="O1967" s="8"/>
      <c r="P1967" s="8"/>
      <c r="Q1967" s="8"/>
    </row>
    <row r="1968" spans="1:17" x14ac:dyDescent="0.2">
      <c r="A1968" s="7"/>
      <c r="B1968" s="8"/>
      <c r="D1968" s="8"/>
      <c r="E1968" s="8"/>
      <c r="F1968" s="8"/>
      <c r="G1968" s="8"/>
      <c r="H1968" s="8"/>
      <c r="I1968" s="8"/>
      <c r="J1968" s="8"/>
      <c r="K1968" s="8"/>
      <c r="L1968" s="8"/>
      <c r="M1968" s="8"/>
      <c r="N1968" s="8"/>
      <c r="O1968" s="8"/>
      <c r="P1968" s="8"/>
      <c r="Q1968" s="8"/>
    </row>
    <row r="1969" spans="1:17" x14ac:dyDescent="0.2">
      <c r="A1969" s="7"/>
      <c r="B1969" s="8"/>
      <c r="D1969" s="8"/>
      <c r="E1969" s="8"/>
      <c r="F1969" s="8"/>
      <c r="G1969" s="8"/>
      <c r="H1969" s="8"/>
      <c r="I1969" s="8"/>
      <c r="J1969" s="8"/>
      <c r="K1969" s="8"/>
      <c r="L1969" s="8"/>
      <c r="M1969" s="8"/>
      <c r="N1969" s="8"/>
      <c r="O1969" s="8"/>
      <c r="P1969" s="8"/>
      <c r="Q1969" s="8"/>
    </row>
    <row r="1970" spans="1:17" x14ac:dyDescent="0.2">
      <c r="A1970" s="7"/>
      <c r="B1970" s="8"/>
      <c r="D1970" s="8"/>
      <c r="E1970" s="8"/>
      <c r="F1970" s="8"/>
      <c r="G1970" s="8"/>
      <c r="H1970" s="8"/>
      <c r="I1970" s="8"/>
      <c r="J1970" s="8"/>
      <c r="K1970" s="8"/>
      <c r="L1970" s="8"/>
      <c r="M1970" s="8"/>
      <c r="N1970" s="8"/>
      <c r="O1970" s="8"/>
      <c r="P1970" s="8"/>
      <c r="Q1970" s="8"/>
    </row>
    <row r="1971" spans="1:17" x14ac:dyDescent="0.2">
      <c r="A1971" s="7"/>
      <c r="B1971" s="8"/>
      <c r="D1971" s="8"/>
      <c r="E1971" s="8"/>
      <c r="F1971" s="8"/>
      <c r="G1971" s="8"/>
      <c r="H1971" s="8"/>
      <c r="I1971" s="8"/>
      <c r="J1971" s="8"/>
      <c r="K1971" s="8"/>
      <c r="L1971" s="8"/>
      <c r="M1971" s="8"/>
      <c r="N1971" s="8"/>
      <c r="O1971" s="8"/>
      <c r="P1971" s="8"/>
      <c r="Q1971" s="8"/>
    </row>
    <row r="1972" spans="1:17" x14ac:dyDescent="0.2">
      <c r="A1972" s="7"/>
      <c r="B1972" s="8"/>
      <c r="D1972" s="8"/>
      <c r="E1972" s="8"/>
      <c r="F1972" s="8"/>
      <c r="G1972" s="8"/>
      <c r="H1972" s="8"/>
      <c r="I1972" s="8"/>
      <c r="J1972" s="8"/>
      <c r="K1972" s="8"/>
      <c r="L1972" s="8"/>
      <c r="M1972" s="8"/>
      <c r="N1972" s="8"/>
      <c r="O1972" s="8"/>
      <c r="P1972" s="8"/>
      <c r="Q1972" s="8"/>
    </row>
    <row r="1973" spans="1:17" x14ac:dyDescent="0.2">
      <c r="A1973" s="7"/>
      <c r="B1973" s="8"/>
      <c r="D1973" s="8"/>
      <c r="E1973" s="8"/>
      <c r="F1973" s="8"/>
      <c r="G1973" s="8"/>
      <c r="H1973" s="8"/>
      <c r="I1973" s="8"/>
      <c r="J1973" s="8"/>
      <c r="K1973" s="8"/>
      <c r="L1973" s="8"/>
      <c r="M1973" s="8"/>
      <c r="N1973" s="8"/>
      <c r="O1973" s="8"/>
      <c r="P1973" s="8"/>
      <c r="Q1973" s="8"/>
    </row>
    <row r="1974" spans="1:17" x14ac:dyDescent="0.2">
      <c r="A1974" s="7"/>
      <c r="B1974" s="8"/>
      <c r="D1974" s="8"/>
      <c r="E1974" s="8"/>
      <c r="F1974" s="8"/>
      <c r="G1974" s="8"/>
      <c r="H1974" s="8"/>
      <c r="I1974" s="8"/>
      <c r="J1974" s="8"/>
      <c r="K1974" s="8"/>
      <c r="L1974" s="8"/>
      <c r="M1974" s="8"/>
      <c r="N1974" s="8"/>
      <c r="O1974" s="8"/>
      <c r="P1974" s="8"/>
      <c r="Q1974" s="8"/>
    </row>
    <row r="1975" spans="1:17" x14ac:dyDescent="0.2">
      <c r="A1975" s="7"/>
      <c r="B1975" s="8"/>
      <c r="D1975" s="8"/>
      <c r="E1975" s="8"/>
      <c r="F1975" s="8"/>
      <c r="G1975" s="8"/>
      <c r="H1975" s="8"/>
      <c r="I1975" s="8"/>
      <c r="J1975" s="8"/>
      <c r="K1975" s="8"/>
      <c r="L1975" s="8"/>
      <c r="M1975" s="8"/>
      <c r="N1975" s="8"/>
      <c r="O1975" s="8"/>
      <c r="P1975" s="8"/>
      <c r="Q1975" s="8"/>
    </row>
    <row r="1976" spans="1:17" x14ac:dyDescent="0.2">
      <c r="A1976" s="7"/>
      <c r="B1976" s="8"/>
      <c r="D1976" s="8"/>
      <c r="E1976" s="8"/>
      <c r="F1976" s="8"/>
      <c r="G1976" s="8"/>
      <c r="H1976" s="8"/>
      <c r="I1976" s="8"/>
      <c r="J1976" s="8"/>
      <c r="K1976" s="8"/>
      <c r="L1976" s="8"/>
      <c r="M1976" s="8"/>
      <c r="N1976" s="8"/>
      <c r="O1976" s="8"/>
      <c r="P1976" s="8"/>
      <c r="Q1976" s="8"/>
    </row>
    <row r="1977" spans="1:17" x14ac:dyDescent="0.2">
      <c r="A1977" s="7"/>
      <c r="B1977" s="8"/>
      <c r="D1977" s="8"/>
      <c r="E1977" s="8"/>
      <c r="F1977" s="8"/>
      <c r="G1977" s="8"/>
      <c r="H1977" s="8"/>
      <c r="I1977" s="8"/>
      <c r="J1977" s="8"/>
      <c r="K1977" s="8"/>
      <c r="L1977" s="8"/>
      <c r="M1977" s="8"/>
      <c r="N1977" s="8"/>
      <c r="O1977" s="8"/>
      <c r="P1977" s="8"/>
      <c r="Q1977" s="8"/>
    </row>
    <row r="1978" spans="1:17" x14ac:dyDescent="0.2">
      <c r="A1978" s="7"/>
      <c r="B1978" s="8"/>
      <c r="D1978" s="8"/>
      <c r="E1978" s="8"/>
      <c r="F1978" s="8"/>
      <c r="G1978" s="8"/>
      <c r="H1978" s="8"/>
      <c r="I1978" s="8"/>
      <c r="J1978" s="8"/>
      <c r="K1978" s="8"/>
      <c r="L1978" s="8"/>
      <c r="M1978" s="8"/>
      <c r="N1978" s="8"/>
      <c r="O1978" s="8"/>
      <c r="P1978" s="8"/>
      <c r="Q1978" s="8"/>
    </row>
    <row r="1979" spans="1:17" x14ac:dyDescent="0.2">
      <c r="A1979" s="7"/>
      <c r="B1979" s="8"/>
      <c r="D1979" s="8"/>
      <c r="E1979" s="8"/>
      <c r="F1979" s="8"/>
      <c r="G1979" s="8"/>
      <c r="H1979" s="8"/>
      <c r="I1979" s="8"/>
      <c r="J1979" s="8"/>
      <c r="K1979" s="8"/>
      <c r="L1979" s="8"/>
      <c r="M1979" s="8"/>
      <c r="N1979" s="8"/>
      <c r="O1979" s="8"/>
      <c r="P1979" s="8"/>
      <c r="Q1979" s="8"/>
    </row>
    <row r="1980" spans="1:17" x14ac:dyDescent="0.2">
      <c r="A1980" s="7"/>
      <c r="B1980" s="8"/>
      <c r="D1980" s="8"/>
      <c r="E1980" s="8"/>
      <c r="F1980" s="8"/>
      <c r="G1980" s="8"/>
      <c r="H1980" s="8"/>
      <c r="I1980" s="8"/>
      <c r="J1980" s="8"/>
      <c r="K1980" s="8"/>
      <c r="L1980" s="8"/>
      <c r="M1980" s="8"/>
      <c r="N1980" s="8"/>
      <c r="O1980" s="8"/>
      <c r="P1980" s="8"/>
      <c r="Q1980" s="8"/>
    </row>
    <row r="1981" spans="1:17" x14ac:dyDescent="0.2">
      <c r="A1981" s="7"/>
      <c r="B1981" s="8"/>
      <c r="D1981" s="8"/>
      <c r="E1981" s="8"/>
      <c r="F1981" s="8"/>
      <c r="G1981" s="8"/>
      <c r="H1981" s="8"/>
      <c r="I1981" s="8"/>
      <c r="J1981" s="8"/>
      <c r="K1981" s="8"/>
      <c r="L1981" s="8"/>
      <c r="M1981" s="8"/>
      <c r="N1981" s="8"/>
      <c r="O1981" s="8"/>
      <c r="P1981" s="8"/>
      <c r="Q1981" s="8"/>
    </row>
    <row r="1982" spans="1:17" x14ac:dyDescent="0.2">
      <c r="A1982" s="7"/>
      <c r="B1982" s="8"/>
      <c r="D1982" s="8"/>
      <c r="E1982" s="8"/>
      <c r="F1982" s="8"/>
      <c r="G1982" s="8"/>
      <c r="H1982" s="8"/>
      <c r="I1982" s="8"/>
      <c r="J1982" s="8"/>
      <c r="K1982" s="8"/>
      <c r="L1982" s="8"/>
      <c r="M1982" s="8"/>
      <c r="N1982" s="8"/>
      <c r="O1982" s="8"/>
      <c r="P1982" s="8"/>
      <c r="Q1982" s="8"/>
    </row>
    <row r="1983" spans="1:17" x14ac:dyDescent="0.2">
      <c r="A1983" s="7"/>
      <c r="B1983" s="8"/>
      <c r="D1983" s="8"/>
      <c r="E1983" s="8"/>
      <c r="F1983" s="8"/>
      <c r="G1983" s="8"/>
      <c r="H1983" s="8"/>
      <c r="I1983" s="8"/>
      <c r="J1983" s="8"/>
      <c r="K1983" s="8"/>
      <c r="L1983" s="8"/>
      <c r="M1983" s="8"/>
      <c r="N1983" s="8"/>
      <c r="O1983" s="8"/>
      <c r="P1983" s="8"/>
      <c r="Q1983" s="8"/>
    </row>
    <row r="1984" spans="1:17" x14ac:dyDescent="0.2">
      <c r="A1984" s="7"/>
      <c r="B1984" s="8"/>
      <c r="D1984" s="8"/>
      <c r="E1984" s="8"/>
      <c r="F1984" s="8"/>
      <c r="G1984" s="8"/>
      <c r="H1984" s="8"/>
      <c r="I1984" s="8"/>
      <c r="J1984" s="8"/>
      <c r="K1984" s="8"/>
      <c r="L1984" s="8"/>
      <c r="M1984" s="8"/>
      <c r="N1984" s="8"/>
      <c r="O1984" s="8"/>
      <c r="P1984" s="8"/>
      <c r="Q1984" s="8"/>
    </row>
    <row r="1985" spans="1:17" x14ac:dyDescent="0.2">
      <c r="A1985" s="7"/>
      <c r="B1985" s="8"/>
      <c r="D1985" s="8"/>
      <c r="E1985" s="8"/>
      <c r="F1985" s="8"/>
      <c r="G1985" s="8"/>
      <c r="H1985" s="8"/>
      <c r="I1985" s="8"/>
      <c r="J1985" s="8"/>
      <c r="K1985" s="8"/>
      <c r="L1985" s="8"/>
      <c r="M1985" s="8"/>
      <c r="N1985" s="8"/>
      <c r="O1985" s="8"/>
      <c r="P1985" s="8"/>
      <c r="Q1985" s="8"/>
    </row>
    <row r="1986" spans="1:17" x14ac:dyDescent="0.2">
      <c r="A1986" s="7"/>
      <c r="B1986" s="8"/>
      <c r="D1986" s="8"/>
      <c r="E1986" s="8"/>
      <c r="F1986" s="8"/>
      <c r="G1986" s="8"/>
      <c r="H1986" s="8"/>
      <c r="I1986" s="8"/>
      <c r="J1986" s="8"/>
      <c r="K1986" s="8"/>
      <c r="L1986" s="8"/>
      <c r="M1986" s="8"/>
      <c r="N1986" s="8"/>
      <c r="O1986" s="8"/>
      <c r="P1986" s="8"/>
      <c r="Q1986" s="8"/>
    </row>
    <row r="1987" spans="1:17" x14ac:dyDescent="0.2">
      <c r="A1987" s="7"/>
      <c r="B1987" s="8"/>
      <c r="D1987" s="8"/>
      <c r="E1987" s="8"/>
      <c r="F1987" s="8"/>
      <c r="G1987" s="8"/>
      <c r="H1987" s="8"/>
      <c r="I1987" s="8"/>
      <c r="J1987" s="8"/>
      <c r="K1987" s="8"/>
      <c r="L1987" s="8"/>
      <c r="M1987" s="8"/>
      <c r="N1987" s="8"/>
      <c r="O1987" s="8"/>
      <c r="P1987" s="8"/>
      <c r="Q1987" s="8"/>
    </row>
    <row r="1988" spans="1:17" x14ac:dyDescent="0.2">
      <c r="A1988" s="7"/>
      <c r="B1988" s="8"/>
      <c r="D1988" s="8"/>
      <c r="E1988" s="8"/>
      <c r="F1988" s="8"/>
      <c r="G1988" s="8"/>
      <c r="H1988" s="8"/>
      <c r="I1988" s="8"/>
      <c r="J1988" s="8"/>
      <c r="K1988" s="8"/>
      <c r="L1988" s="8"/>
      <c r="M1988" s="8"/>
      <c r="N1988" s="8"/>
      <c r="O1988" s="8"/>
      <c r="P1988" s="8"/>
      <c r="Q1988" s="8"/>
    </row>
    <row r="1989" spans="1:17" x14ac:dyDescent="0.2">
      <c r="A1989" s="7"/>
      <c r="B1989" s="8"/>
      <c r="D1989" s="8"/>
      <c r="E1989" s="8"/>
      <c r="F1989" s="8"/>
      <c r="G1989" s="8"/>
      <c r="H1989" s="8"/>
      <c r="I1989" s="8"/>
      <c r="J1989" s="8"/>
      <c r="K1989" s="8"/>
      <c r="L1989" s="8"/>
      <c r="M1989" s="8"/>
      <c r="N1989" s="8"/>
      <c r="O1989" s="8"/>
      <c r="P1989" s="8"/>
      <c r="Q1989" s="8"/>
    </row>
    <row r="1990" spans="1:17" x14ac:dyDescent="0.2">
      <c r="A1990" s="7"/>
      <c r="B1990" s="8"/>
      <c r="D1990" s="8"/>
      <c r="E1990" s="8"/>
      <c r="F1990" s="8"/>
      <c r="G1990" s="8"/>
      <c r="H1990" s="8"/>
      <c r="I1990" s="8"/>
      <c r="J1990" s="8"/>
      <c r="K1990" s="8"/>
      <c r="L1990" s="8"/>
      <c r="M1990" s="8"/>
      <c r="N1990" s="8"/>
      <c r="O1990" s="8"/>
      <c r="P1990" s="8"/>
      <c r="Q1990" s="8"/>
    </row>
    <row r="1991" spans="1:17" x14ac:dyDescent="0.2">
      <c r="A1991" s="7"/>
      <c r="B1991" s="8"/>
      <c r="D1991" s="8"/>
      <c r="E1991" s="8"/>
      <c r="F1991" s="8"/>
      <c r="G1991" s="8"/>
      <c r="H1991" s="8"/>
      <c r="I1991" s="8"/>
      <c r="J1991" s="8"/>
      <c r="K1991" s="8"/>
      <c r="L1991" s="8"/>
      <c r="M1991" s="8"/>
      <c r="N1991" s="8"/>
      <c r="O1991" s="8"/>
      <c r="P1991" s="8"/>
      <c r="Q1991" s="8"/>
    </row>
    <row r="1992" spans="1:17" x14ac:dyDescent="0.2">
      <c r="A1992" s="7"/>
      <c r="B1992" s="8"/>
      <c r="D1992" s="8"/>
      <c r="E1992" s="8"/>
      <c r="F1992" s="8"/>
      <c r="G1992" s="8"/>
      <c r="H1992" s="8"/>
      <c r="I1992" s="8"/>
      <c r="J1992" s="8"/>
      <c r="K1992" s="8"/>
      <c r="L1992" s="8"/>
      <c r="M1992" s="8"/>
      <c r="N1992" s="8"/>
      <c r="O1992" s="8"/>
      <c r="P1992" s="8"/>
      <c r="Q1992" s="8"/>
    </row>
    <row r="1993" spans="1:17" x14ac:dyDescent="0.2">
      <c r="A1993" s="7"/>
      <c r="B1993" s="8"/>
      <c r="D1993" s="8"/>
      <c r="E1993" s="8"/>
      <c r="F1993" s="8"/>
      <c r="G1993" s="8"/>
      <c r="H1993" s="8"/>
      <c r="I1993" s="8"/>
      <c r="J1993" s="8"/>
      <c r="K1993" s="8"/>
      <c r="L1993" s="8"/>
      <c r="M1993" s="8"/>
      <c r="N1993" s="8"/>
      <c r="O1993" s="8"/>
      <c r="P1993" s="8"/>
      <c r="Q1993" s="8"/>
    </row>
    <row r="1994" spans="1:17" x14ac:dyDescent="0.2">
      <c r="A1994" s="7"/>
      <c r="B1994" s="8"/>
      <c r="D1994" s="8"/>
      <c r="E1994" s="8"/>
      <c r="F1994" s="8"/>
      <c r="G1994" s="8"/>
      <c r="H1994" s="8"/>
      <c r="I1994" s="8"/>
      <c r="J1994" s="8"/>
      <c r="K1994" s="8"/>
      <c r="L1994" s="8"/>
      <c r="M1994" s="8"/>
      <c r="N1994" s="8"/>
      <c r="O1994" s="8"/>
      <c r="P1994" s="8"/>
      <c r="Q1994" s="8"/>
    </row>
    <row r="1995" spans="1:17" x14ac:dyDescent="0.2">
      <c r="A1995" s="7"/>
      <c r="B1995" s="8"/>
      <c r="D1995" s="8"/>
      <c r="E1995" s="8"/>
      <c r="F1995" s="8"/>
      <c r="G1995" s="8"/>
      <c r="H1995" s="8"/>
      <c r="I1995" s="8"/>
      <c r="J1995" s="8"/>
      <c r="K1995" s="8"/>
      <c r="L1995" s="8"/>
      <c r="M1995" s="8"/>
      <c r="N1995" s="8"/>
      <c r="O1995" s="8"/>
      <c r="P1995" s="8"/>
      <c r="Q1995" s="8"/>
    </row>
    <row r="1996" spans="1:17" x14ac:dyDescent="0.2">
      <c r="A1996" s="7"/>
      <c r="B1996" s="8"/>
      <c r="D1996" s="8"/>
      <c r="E1996" s="8"/>
      <c r="F1996" s="8"/>
      <c r="G1996" s="8"/>
      <c r="H1996" s="8"/>
      <c r="I1996" s="8"/>
      <c r="J1996" s="8"/>
      <c r="K1996" s="8"/>
      <c r="L1996" s="8"/>
      <c r="M1996" s="8"/>
      <c r="N1996" s="8"/>
      <c r="O1996" s="8"/>
      <c r="P1996" s="8"/>
      <c r="Q1996" s="8"/>
    </row>
    <row r="1997" spans="1:17" x14ac:dyDescent="0.2">
      <c r="A1997" s="7"/>
      <c r="B1997" s="8"/>
      <c r="D1997" s="8"/>
      <c r="E1997" s="8"/>
      <c r="F1997" s="8"/>
      <c r="G1997" s="8"/>
      <c r="H1997" s="8"/>
      <c r="I1997" s="8"/>
      <c r="J1997" s="8"/>
      <c r="K1997" s="8"/>
      <c r="L1997" s="8"/>
      <c r="M1997" s="8"/>
      <c r="N1997" s="8"/>
      <c r="O1997" s="8"/>
      <c r="P1997" s="8"/>
      <c r="Q1997" s="8"/>
    </row>
    <row r="1998" spans="1:17" x14ac:dyDescent="0.2">
      <c r="A1998" s="7"/>
      <c r="B1998" s="8"/>
      <c r="D1998" s="8"/>
      <c r="E1998" s="8"/>
      <c r="F1998" s="8"/>
      <c r="G1998" s="8"/>
      <c r="H1998" s="8"/>
      <c r="I1998" s="8"/>
      <c r="J1998" s="8"/>
      <c r="K1998" s="8"/>
      <c r="L1998" s="8"/>
      <c r="M1998" s="8"/>
      <c r="N1998" s="8"/>
      <c r="O1998" s="8"/>
      <c r="P1998" s="8"/>
      <c r="Q1998" s="8"/>
    </row>
    <row r="1999" spans="1:17" x14ac:dyDescent="0.2">
      <c r="A1999" s="7"/>
      <c r="B1999" s="8"/>
      <c r="D1999" s="8"/>
      <c r="E1999" s="8"/>
      <c r="F1999" s="8"/>
      <c r="G1999" s="8"/>
      <c r="H1999" s="8"/>
      <c r="I1999" s="8"/>
      <c r="J1999" s="8"/>
      <c r="K1999" s="8"/>
      <c r="L1999" s="8"/>
      <c r="M1999" s="8"/>
      <c r="N1999" s="8"/>
      <c r="O1999" s="8"/>
      <c r="P1999" s="8"/>
      <c r="Q1999" s="8"/>
    </row>
    <row r="2000" spans="1:17" x14ac:dyDescent="0.2">
      <c r="A2000" s="7"/>
      <c r="B2000" s="8"/>
      <c r="D2000" s="8"/>
      <c r="E2000" s="8"/>
      <c r="F2000" s="8"/>
      <c r="G2000" s="8"/>
      <c r="H2000" s="8"/>
      <c r="I2000" s="8"/>
      <c r="J2000" s="8"/>
      <c r="K2000" s="8"/>
      <c r="L2000" s="8"/>
      <c r="M2000" s="8"/>
      <c r="N2000" s="8"/>
      <c r="O2000" s="8"/>
      <c r="P2000" s="8"/>
      <c r="Q2000" s="8"/>
    </row>
    <row r="2001" spans="1:17" x14ac:dyDescent="0.2">
      <c r="A2001" s="7"/>
      <c r="B2001" s="8"/>
      <c r="D2001" s="8"/>
      <c r="E2001" s="8"/>
      <c r="F2001" s="8"/>
      <c r="G2001" s="8"/>
      <c r="H2001" s="8"/>
      <c r="I2001" s="8"/>
      <c r="J2001" s="8"/>
      <c r="K2001" s="8"/>
      <c r="L2001" s="8"/>
      <c r="M2001" s="8"/>
      <c r="N2001" s="8"/>
      <c r="O2001" s="8"/>
      <c r="P2001" s="8"/>
      <c r="Q2001" s="8"/>
    </row>
    <row r="2002" spans="1:17" x14ac:dyDescent="0.2">
      <c r="A2002" s="7"/>
      <c r="B2002" s="8"/>
      <c r="D2002" s="8"/>
      <c r="E2002" s="8"/>
      <c r="F2002" s="8"/>
      <c r="G2002" s="8"/>
      <c r="H2002" s="8"/>
      <c r="I2002" s="8"/>
      <c r="J2002" s="8"/>
      <c r="K2002" s="8"/>
      <c r="L2002" s="8"/>
      <c r="M2002" s="8"/>
      <c r="N2002" s="8"/>
      <c r="O2002" s="8"/>
      <c r="P2002" s="8"/>
      <c r="Q2002" s="8"/>
    </row>
    <row r="2003" spans="1:17" x14ac:dyDescent="0.2">
      <c r="A2003" s="7"/>
      <c r="B2003" s="8"/>
      <c r="D2003" s="8"/>
      <c r="E2003" s="8"/>
      <c r="F2003" s="8"/>
      <c r="G2003" s="8"/>
      <c r="H2003" s="8"/>
      <c r="I2003" s="8"/>
      <c r="J2003" s="8"/>
      <c r="K2003" s="8"/>
      <c r="L2003" s="8"/>
      <c r="M2003" s="8"/>
      <c r="N2003" s="8"/>
      <c r="O2003" s="8"/>
      <c r="P2003" s="8"/>
      <c r="Q2003" s="8"/>
    </row>
    <row r="2004" spans="1:17" x14ac:dyDescent="0.2">
      <c r="A2004" s="7"/>
      <c r="B2004" s="8"/>
      <c r="D2004" s="8"/>
      <c r="E2004" s="8"/>
      <c r="F2004" s="8"/>
      <c r="G2004" s="8"/>
      <c r="H2004" s="8"/>
      <c r="I2004" s="8"/>
      <c r="J2004" s="8"/>
      <c r="K2004" s="8"/>
      <c r="L2004" s="8"/>
      <c r="M2004" s="8"/>
      <c r="N2004" s="8"/>
      <c r="O2004" s="8"/>
      <c r="P2004" s="8"/>
      <c r="Q2004" s="8"/>
    </row>
    <row r="2005" spans="1:17" x14ac:dyDescent="0.2">
      <c r="A2005" s="7"/>
      <c r="B2005" s="8"/>
      <c r="D2005" s="8"/>
      <c r="E2005" s="8"/>
      <c r="F2005" s="8"/>
      <c r="G2005" s="8"/>
      <c r="H2005" s="8"/>
      <c r="I2005" s="8"/>
      <c r="J2005" s="8"/>
      <c r="K2005" s="8"/>
      <c r="L2005" s="8"/>
      <c r="M2005" s="8"/>
      <c r="N2005" s="8"/>
      <c r="O2005" s="8"/>
      <c r="P2005" s="8"/>
      <c r="Q2005" s="8"/>
    </row>
    <row r="2006" spans="1:17" x14ac:dyDescent="0.2">
      <c r="A2006" s="7"/>
      <c r="B2006" s="8"/>
      <c r="D2006" s="8"/>
      <c r="E2006" s="8"/>
      <c r="F2006" s="8"/>
      <c r="G2006" s="8"/>
      <c r="H2006" s="8"/>
      <c r="I2006" s="8"/>
      <c r="J2006" s="8"/>
      <c r="K2006" s="8"/>
      <c r="L2006" s="8"/>
      <c r="M2006" s="8"/>
      <c r="N2006" s="8"/>
      <c r="O2006" s="8"/>
      <c r="P2006" s="8"/>
      <c r="Q2006" s="8"/>
    </row>
    <row r="2007" spans="1:17" x14ac:dyDescent="0.2">
      <c r="A2007" s="7"/>
      <c r="B2007" s="8"/>
      <c r="D2007" s="8"/>
      <c r="E2007" s="8"/>
      <c r="F2007" s="8"/>
      <c r="G2007" s="8"/>
      <c r="H2007" s="8"/>
      <c r="I2007" s="8"/>
      <c r="J2007" s="8"/>
      <c r="K2007" s="8"/>
      <c r="L2007" s="8"/>
      <c r="M2007" s="8"/>
      <c r="N2007" s="8"/>
      <c r="O2007" s="8"/>
      <c r="P2007" s="8"/>
      <c r="Q2007" s="8"/>
    </row>
    <row r="2008" spans="1:17" x14ac:dyDescent="0.2">
      <c r="A2008" s="7"/>
      <c r="B2008" s="8"/>
      <c r="D2008" s="8"/>
      <c r="E2008" s="8"/>
      <c r="F2008" s="8"/>
      <c r="G2008" s="8"/>
      <c r="H2008" s="8"/>
      <c r="I2008" s="8"/>
      <c r="J2008" s="8"/>
      <c r="K2008" s="8"/>
      <c r="L2008" s="8"/>
      <c r="M2008" s="8"/>
      <c r="N2008" s="8"/>
      <c r="O2008" s="8"/>
      <c r="P2008" s="8"/>
      <c r="Q2008" s="8"/>
    </row>
    <row r="2009" spans="1:17" x14ac:dyDescent="0.2">
      <c r="A2009" s="7"/>
      <c r="B2009" s="8"/>
      <c r="D2009" s="8"/>
      <c r="E2009" s="8"/>
      <c r="F2009" s="8"/>
      <c r="G2009" s="8"/>
      <c r="H2009" s="8"/>
      <c r="I2009" s="8"/>
      <c r="J2009" s="8"/>
      <c r="K2009" s="8"/>
      <c r="L2009" s="8"/>
      <c r="M2009" s="8"/>
      <c r="N2009" s="8"/>
      <c r="O2009" s="8"/>
      <c r="P2009" s="8"/>
      <c r="Q2009" s="8"/>
    </row>
    <row r="2010" spans="1:17" x14ac:dyDescent="0.2">
      <c r="A2010" s="7"/>
      <c r="B2010" s="8"/>
      <c r="D2010" s="8"/>
      <c r="E2010" s="8"/>
      <c r="F2010" s="8"/>
      <c r="G2010" s="8"/>
      <c r="H2010" s="8"/>
      <c r="I2010" s="8"/>
      <c r="J2010" s="8"/>
      <c r="K2010" s="8"/>
      <c r="L2010" s="8"/>
      <c r="M2010" s="8"/>
      <c r="N2010" s="8"/>
      <c r="O2010" s="8"/>
      <c r="P2010" s="8"/>
      <c r="Q2010" s="8"/>
    </row>
    <row r="2011" spans="1:17" x14ac:dyDescent="0.2">
      <c r="A2011" s="7"/>
      <c r="B2011" s="8"/>
      <c r="D2011" s="8"/>
      <c r="E2011" s="8"/>
      <c r="F2011" s="8"/>
      <c r="G2011" s="8"/>
      <c r="H2011" s="8"/>
      <c r="I2011" s="8"/>
      <c r="J2011" s="8"/>
      <c r="K2011" s="8"/>
      <c r="L2011" s="8"/>
      <c r="M2011" s="8"/>
      <c r="N2011" s="8"/>
      <c r="O2011" s="8"/>
      <c r="P2011" s="8"/>
      <c r="Q2011" s="8"/>
    </row>
    <row r="2012" spans="1:17" x14ac:dyDescent="0.2">
      <c r="A2012" s="7"/>
      <c r="B2012" s="8"/>
      <c r="D2012" s="8"/>
      <c r="E2012" s="8"/>
      <c r="F2012" s="8"/>
      <c r="G2012" s="8"/>
      <c r="H2012" s="8"/>
      <c r="I2012" s="8"/>
      <c r="J2012" s="8"/>
      <c r="K2012" s="8"/>
      <c r="L2012" s="8"/>
      <c r="M2012" s="8"/>
      <c r="N2012" s="8"/>
      <c r="O2012" s="8"/>
      <c r="P2012" s="8"/>
      <c r="Q2012" s="8"/>
    </row>
    <row r="2013" spans="1:17" x14ac:dyDescent="0.2">
      <c r="A2013" s="7"/>
      <c r="B2013" s="8"/>
      <c r="D2013" s="8"/>
      <c r="E2013" s="8"/>
      <c r="F2013" s="8"/>
      <c r="G2013" s="8"/>
      <c r="H2013" s="8"/>
      <c r="I2013" s="8"/>
      <c r="J2013" s="8"/>
      <c r="K2013" s="8"/>
      <c r="L2013" s="8"/>
      <c r="M2013" s="8"/>
      <c r="N2013" s="8"/>
      <c r="O2013" s="8"/>
      <c r="P2013" s="8"/>
      <c r="Q2013" s="8"/>
    </row>
    <row r="2014" spans="1:17" x14ac:dyDescent="0.2">
      <c r="A2014" s="7"/>
      <c r="B2014" s="8"/>
      <c r="D2014" s="8"/>
      <c r="E2014" s="8"/>
      <c r="F2014" s="8"/>
      <c r="G2014" s="8"/>
      <c r="H2014" s="8"/>
      <c r="I2014" s="8"/>
      <c r="J2014" s="8"/>
      <c r="K2014" s="8"/>
      <c r="L2014" s="8"/>
      <c r="M2014" s="8"/>
      <c r="N2014" s="8"/>
      <c r="O2014" s="8"/>
      <c r="P2014" s="8"/>
      <c r="Q2014" s="8"/>
    </row>
    <row r="2015" spans="1:17" x14ac:dyDescent="0.2">
      <c r="A2015" s="7"/>
      <c r="B2015" s="8"/>
      <c r="D2015" s="8"/>
      <c r="E2015" s="8"/>
      <c r="F2015" s="8"/>
      <c r="G2015" s="8"/>
      <c r="H2015" s="8"/>
      <c r="I2015" s="8"/>
      <c r="J2015" s="8"/>
      <c r="K2015" s="8"/>
      <c r="L2015" s="8"/>
      <c r="M2015" s="8"/>
      <c r="N2015" s="8"/>
      <c r="O2015" s="8"/>
      <c r="P2015" s="8"/>
      <c r="Q2015" s="8"/>
    </row>
    <row r="2016" spans="1:17" x14ac:dyDescent="0.2">
      <c r="A2016" s="7"/>
      <c r="B2016" s="8"/>
      <c r="D2016" s="8"/>
      <c r="E2016" s="8"/>
      <c r="F2016" s="8"/>
      <c r="G2016" s="8"/>
      <c r="H2016" s="8"/>
      <c r="I2016" s="8"/>
      <c r="J2016" s="8"/>
      <c r="K2016" s="8"/>
      <c r="L2016" s="8"/>
      <c r="M2016" s="8"/>
      <c r="N2016" s="8"/>
      <c r="O2016" s="8"/>
      <c r="P2016" s="8"/>
      <c r="Q2016" s="8"/>
    </row>
    <row r="2017" spans="1:17" x14ac:dyDescent="0.2">
      <c r="A2017" s="7"/>
      <c r="B2017" s="8"/>
      <c r="D2017" s="8"/>
      <c r="E2017" s="8"/>
      <c r="F2017" s="8"/>
      <c r="G2017" s="8"/>
      <c r="H2017" s="8"/>
      <c r="I2017" s="8"/>
      <c r="J2017" s="8"/>
      <c r="K2017" s="8"/>
      <c r="L2017" s="8"/>
      <c r="M2017" s="8"/>
      <c r="N2017" s="8"/>
      <c r="O2017" s="8"/>
      <c r="P2017" s="8"/>
      <c r="Q2017" s="8"/>
    </row>
    <row r="2018" spans="1:17" x14ac:dyDescent="0.2">
      <c r="A2018" s="7"/>
      <c r="B2018" s="8"/>
      <c r="D2018" s="8"/>
      <c r="E2018" s="8"/>
      <c r="F2018" s="8"/>
      <c r="G2018" s="8"/>
      <c r="H2018" s="8"/>
      <c r="I2018" s="8"/>
      <c r="J2018" s="8"/>
      <c r="K2018" s="8"/>
      <c r="L2018" s="8"/>
      <c r="M2018" s="8"/>
      <c r="N2018" s="8"/>
      <c r="O2018" s="8"/>
      <c r="P2018" s="8"/>
      <c r="Q2018" s="8"/>
    </row>
    <row r="2019" spans="1:17" x14ac:dyDescent="0.2">
      <c r="A2019" s="7"/>
      <c r="B2019" s="8"/>
      <c r="D2019" s="8"/>
      <c r="E2019" s="8"/>
      <c r="F2019" s="8"/>
      <c r="G2019" s="8"/>
      <c r="H2019" s="8"/>
      <c r="I2019" s="8"/>
      <c r="J2019" s="8"/>
      <c r="K2019" s="8"/>
      <c r="L2019" s="8"/>
      <c r="M2019" s="8"/>
      <c r="N2019" s="8"/>
      <c r="O2019" s="8"/>
      <c r="P2019" s="8"/>
      <c r="Q2019" s="8"/>
    </row>
    <row r="2020" spans="1:17" x14ac:dyDescent="0.2">
      <c r="A2020" s="7"/>
      <c r="B2020" s="8"/>
      <c r="D2020" s="8"/>
      <c r="E2020" s="8"/>
      <c r="F2020" s="8"/>
      <c r="G2020" s="8"/>
      <c r="H2020" s="8"/>
      <c r="I2020" s="8"/>
      <c r="J2020" s="8"/>
      <c r="K2020" s="8"/>
      <c r="L2020" s="8"/>
      <c r="M2020" s="8"/>
      <c r="N2020" s="8"/>
      <c r="O2020" s="8"/>
      <c r="P2020" s="8"/>
      <c r="Q2020" s="8"/>
    </row>
    <row r="2021" spans="1:17" x14ac:dyDescent="0.2">
      <c r="A2021" s="7"/>
      <c r="B2021" s="8"/>
      <c r="D2021" s="8"/>
      <c r="E2021" s="8"/>
      <c r="F2021" s="8"/>
      <c r="G2021" s="8"/>
      <c r="H2021" s="8"/>
      <c r="I2021" s="8"/>
      <c r="J2021" s="8"/>
      <c r="K2021" s="8"/>
      <c r="L2021" s="8"/>
      <c r="M2021" s="8"/>
      <c r="N2021" s="8"/>
      <c r="O2021" s="8"/>
      <c r="P2021" s="8"/>
      <c r="Q2021" s="8"/>
    </row>
    <row r="2022" spans="1:17" x14ac:dyDescent="0.2">
      <c r="A2022" s="7"/>
      <c r="B2022" s="8"/>
      <c r="D2022" s="8"/>
      <c r="E2022" s="8"/>
      <c r="F2022" s="8"/>
      <c r="G2022" s="8"/>
      <c r="H2022" s="8"/>
      <c r="I2022" s="8"/>
      <c r="J2022" s="8"/>
      <c r="K2022" s="8"/>
      <c r="L2022" s="8"/>
      <c r="M2022" s="8"/>
      <c r="N2022" s="8"/>
      <c r="O2022" s="8"/>
      <c r="P2022" s="8"/>
      <c r="Q2022" s="8"/>
    </row>
    <row r="2023" spans="1:17" x14ac:dyDescent="0.2">
      <c r="A2023" s="7"/>
      <c r="B2023" s="8"/>
      <c r="D2023" s="8"/>
      <c r="E2023" s="8"/>
      <c r="F2023" s="8"/>
      <c r="G2023" s="8"/>
      <c r="H2023" s="8"/>
      <c r="I2023" s="8"/>
      <c r="J2023" s="8"/>
      <c r="K2023" s="8"/>
      <c r="L2023" s="8"/>
      <c r="M2023" s="8"/>
      <c r="N2023" s="8"/>
      <c r="O2023" s="8"/>
      <c r="P2023" s="8"/>
      <c r="Q2023" s="8"/>
    </row>
    <row r="2024" spans="1:17" x14ac:dyDescent="0.2">
      <c r="A2024" s="7"/>
      <c r="B2024" s="8"/>
      <c r="D2024" s="8"/>
      <c r="E2024" s="8"/>
      <c r="F2024" s="8"/>
      <c r="G2024" s="8"/>
      <c r="H2024" s="8"/>
      <c r="I2024" s="8"/>
      <c r="J2024" s="8"/>
      <c r="K2024" s="8"/>
      <c r="L2024" s="8"/>
      <c r="M2024" s="8"/>
      <c r="N2024" s="8"/>
      <c r="O2024" s="8"/>
      <c r="P2024" s="8"/>
      <c r="Q2024" s="8"/>
    </row>
    <row r="2025" spans="1:17" x14ac:dyDescent="0.2">
      <c r="A2025" s="7"/>
      <c r="B2025" s="8"/>
      <c r="D2025" s="8"/>
      <c r="E2025" s="8"/>
      <c r="F2025" s="8"/>
      <c r="G2025" s="8"/>
      <c r="H2025" s="8"/>
      <c r="I2025" s="8"/>
      <c r="J2025" s="8"/>
      <c r="K2025" s="8"/>
      <c r="L2025" s="8"/>
      <c r="M2025" s="8"/>
      <c r="N2025" s="8"/>
      <c r="O2025" s="8"/>
      <c r="P2025" s="8"/>
      <c r="Q2025" s="8"/>
    </row>
    <row r="2026" spans="1:17" x14ac:dyDescent="0.2">
      <c r="A2026" s="7"/>
      <c r="B2026" s="8"/>
      <c r="D2026" s="8"/>
      <c r="E2026" s="8"/>
      <c r="F2026" s="8"/>
      <c r="G2026" s="8"/>
      <c r="H2026" s="8"/>
      <c r="I2026" s="8"/>
      <c r="J2026" s="8"/>
      <c r="K2026" s="8"/>
      <c r="L2026" s="8"/>
      <c r="M2026" s="8"/>
      <c r="N2026" s="8"/>
      <c r="O2026" s="8"/>
      <c r="P2026" s="8"/>
      <c r="Q2026" s="8"/>
    </row>
    <row r="2027" spans="1:17" x14ac:dyDescent="0.2">
      <c r="A2027" s="7"/>
      <c r="B2027" s="8"/>
      <c r="D2027" s="8"/>
      <c r="E2027" s="8"/>
      <c r="F2027" s="8"/>
      <c r="G2027" s="8"/>
      <c r="H2027" s="8"/>
      <c r="I2027" s="8"/>
      <c r="J2027" s="8"/>
      <c r="K2027" s="8"/>
      <c r="L2027" s="8"/>
      <c r="M2027" s="8"/>
      <c r="N2027" s="8"/>
      <c r="O2027" s="8"/>
      <c r="P2027" s="8"/>
      <c r="Q2027" s="8"/>
    </row>
    <row r="2028" spans="1:17" x14ac:dyDescent="0.2">
      <c r="A2028" s="7"/>
      <c r="B2028" s="8"/>
      <c r="D2028" s="8"/>
      <c r="E2028" s="8"/>
      <c r="F2028" s="8"/>
      <c r="G2028" s="8"/>
      <c r="H2028" s="8"/>
      <c r="I2028" s="8"/>
      <c r="J2028" s="8"/>
      <c r="K2028" s="8"/>
      <c r="L2028" s="8"/>
      <c r="M2028" s="8"/>
      <c r="N2028" s="8"/>
      <c r="O2028" s="8"/>
      <c r="P2028" s="8"/>
      <c r="Q2028" s="8"/>
    </row>
    <row r="2029" spans="1:17" x14ac:dyDescent="0.2">
      <c r="A2029" s="7"/>
      <c r="B2029" s="8"/>
      <c r="D2029" s="8"/>
      <c r="E2029" s="8"/>
      <c r="F2029" s="8"/>
      <c r="G2029" s="8"/>
      <c r="H2029" s="8"/>
      <c r="I2029" s="8"/>
      <c r="J2029" s="8"/>
      <c r="K2029" s="8"/>
      <c r="L2029" s="8"/>
      <c r="M2029" s="8"/>
      <c r="N2029" s="8"/>
      <c r="O2029" s="8"/>
      <c r="P2029" s="8"/>
      <c r="Q2029" s="8"/>
    </row>
    <row r="2030" spans="1:17" x14ac:dyDescent="0.2">
      <c r="A2030" s="7"/>
      <c r="B2030" s="8"/>
      <c r="D2030" s="8"/>
      <c r="E2030" s="8"/>
      <c r="F2030" s="8"/>
      <c r="G2030" s="8"/>
      <c r="H2030" s="8"/>
      <c r="I2030" s="8"/>
      <c r="J2030" s="8"/>
      <c r="K2030" s="8"/>
      <c r="L2030" s="8"/>
      <c r="M2030" s="8"/>
      <c r="N2030" s="8"/>
      <c r="O2030" s="8"/>
      <c r="P2030" s="8"/>
      <c r="Q2030" s="8"/>
    </row>
    <row r="2031" spans="1:17" x14ac:dyDescent="0.2">
      <c r="A2031" s="7"/>
      <c r="B2031" s="8"/>
      <c r="D2031" s="8"/>
      <c r="E2031" s="8"/>
      <c r="F2031" s="8"/>
      <c r="G2031" s="8"/>
      <c r="H2031" s="8"/>
      <c r="I2031" s="8"/>
      <c r="J2031" s="8"/>
      <c r="K2031" s="8"/>
      <c r="L2031" s="8"/>
      <c r="M2031" s="8"/>
      <c r="N2031" s="8"/>
      <c r="O2031" s="8"/>
      <c r="P2031" s="8"/>
      <c r="Q2031" s="8"/>
    </row>
    <row r="2032" spans="1:17" x14ac:dyDescent="0.2">
      <c r="A2032" s="7"/>
      <c r="B2032" s="8"/>
      <c r="D2032" s="8"/>
      <c r="E2032" s="8"/>
      <c r="F2032" s="8"/>
      <c r="G2032" s="8"/>
      <c r="H2032" s="8"/>
      <c r="I2032" s="8"/>
      <c r="J2032" s="8"/>
      <c r="K2032" s="8"/>
      <c r="L2032" s="8"/>
      <c r="M2032" s="8"/>
      <c r="N2032" s="8"/>
      <c r="O2032" s="8"/>
      <c r="P2032" s="8"/>
      <c r="Q2032" s="8"/>
    </row>
    <row r="2033" spans="1:17" x14ac:dyDescent="0.2">
      <c r="A2033" s="7"/>
      <c r="B2033" s="8"/>
      <c r="D2033" s="8"/>
      <c r="E2033" s="8"/>
      <c r="F2033" s="8"/>
      <c r="G2033" s="8"/>
      <c r="H2033" s="8"/>
      <c r="I2033" s="8"/>
      <c r="J2033" s="8"/>
      <c r="K2033" s="8"/>
      <c r="L2033" s="8"/>
      <c r="M2033" s="8"/>
      <c r="N2033" s="8"/>
      <c r="O2033" s="8"/>
      <c r="P2033" s="8"/>
      <c r="Q2033" s="8"/>
    </row>
    <row r="2034" spans="1:17" x14ac:dyDescent="0.2">
      <c r="A2034" s="7"/>
      <c r="B2034" s="8"/>
      <c r="D2034" s="8"/>
      <c r="E2034" s="8"/>
      <c r="F2034" s="8"/>
      <c r="G2034" s="8"/>
      <c r="H2034" s="8"/>
      <c r="I2034" s="8"/>
      <c r="J2034" s="8"/>
      <c r="K2034" s="8"/>
      <c r="L2034" s="8"/>
      <c r="M2034" s="8"/>
      <c r="N2034" s="8"/>
      <c r="O2034" s="8"/>
      <c r="P2034" s="8"/>
      <c r="Q2034" s="8"/>
    </row>
    <row r="2035" spans="1:17" x14ac:dyDescent="0.2">
      <c r="A2035" s="7"/>
      <c r="B2035" s="8"/>
      <c r="D2035" s="8"/>
      <c r="E2035" s="8"/>
      <c r="F2035" s="8"/>
      <c r="G2035" s="8"/>
      <c r="H2035" s="8"/>
      <c r="I2035" s="8"/>
      <c r="J2035" s="8"/>
      <c r="K2035" s="8"/>
      <c r="L2035" s="8"/>
      <c r="M2035" s="8"/>
      <c r="N2035" s="8"/>
      <c r="O2035" s="8"/>
      <c r="P2035" s="8"/>
      <c r="Q2035" s="8"/>
    </row>
    <row r="2036" spans="1:17" x14ac:dyDescent="0.2">
      <c r="A2036" s="7"/>
      <c r="B2036" s="8"/>
      <c r="D2036" s="8"/>
      <c r="E2036" s="8"/>
      <c r="F2036" s="8"/>
      <c r="G2036" s="8"/>
      <c r="H2036" s="8"/>
      <c r="I2036" s="8"/>
      <c r="J2036" s="8"/>
      <c r="K2036" s="8"/>
      <c r="L2036" s="8"/>
      <c r="M2036" s="8"/>
      <c r="N2036" s="8"/>
      <c r="O2036" s="8"/>
      <c r="P2036" s="8"/>
      <c r="Q2036" s="8"/>
    </row>
    <row r="2037" spans="1:17" x14ac:dyDescent="0.2">
      <c r="A2037" s="7"/>
      <c r="B2037" s="8"/>
      <c r="D2037" s="8"/>
      <c r="E2037" s="8"/>
      <c r="F2037" s="8"/>
      <c r="G2037" s="8"/>
      <c r="H2037" s="8"/>
      <c r="I2037" s="8"/>
      <c r="J2037" s="8"/>
      <c r="K2037" s="8"/>
      <c r="L2037" s="8"/>
      <c r="M2037" s="8"/>
      <c r="N2037" s="8"/>
      <c r="O2037" s="8"/>
      <c r="P2037" s="8"/>
      <c r="Q2037" s="8"/>
    </row>
    <row r="2038" spans="1:17" x14ac:dyDescent="0.2">
      <c r="A2038" s="7"/>
      <c r="B2038" s="8"/>
      <c r="D2038" s="8"/>
      <c r="E2038" s="8"/>
      <c r="F2038" s="8"/>
      <c r="G2038" s="8"/>
      <c r="H2038" s="8"/>
      <c r="I2038" s="8"/>
      <c r="J2038" s="8"/>
      <c r="K2038" s="8"/>
      <c r="L2038" s="8"/>
      <c r="M2038" s="8"/>
      <c r="N2038" s="8"/>
      <c r="O2038" s="8"/>
      <c r="P2038" s="8"/>
      <c r="Q2038" s="8"/>
    </row>
    <row r="2039" spans="1:17" x14ac:dyDescent="0.2">
      <c r="A2039" s="7"/>
      <c r="B2039" s="8"/>
      <c r="D2039" s="8"/>
      <c r="E2039" s="8"/>
      <c r="F2039" s="8"/>
      <c r="G2039" s="8"/>
      <c r="H2039" s="8"/>
      <c r="I2039" s="8"/>
      <c r="J2039" s="8"/>
      <c r="K2039" s="8"/>
      <c r="L2039" s="8"/>
      <c r="M2039" s="8"/>
      <c r="N2039" s="8"/>
      <c r="O2039" s="8"/>
      <c r="P2039" s="8"/>
      <c r="Q2039" s="8"/>
    </row>
    <row r="2040" spans="1:17" x14ac:dyDescent="0.2">
      <c r="A2040" s="7"/>
      <c r="B2040" s="8"/>
      <c r="D2040" s="8"/>
      <c r="E2040" s="8"/>
      <c r="F2040" s="8"/>
      <c r="G2040" s="8"/>
      <c r="H2040" s="8"/>
      <c r="I2040" s="8"/>
      <c r="J2040" s="8"/>
      <c r="K2040" s="8"/>
      <c r="L2040" s="8"/>
      <c r="M2040" s="8"/>
      <c r="N2040" s="8"/>
      <c r="O2040" s="8"/>
      <c r="P2040" s="8"/>
      <c r="Q2040" s="8"/>
    </row>
    <row r="2041" spans="1:17" x14ac:dyDescent="0.2">
      <c r="A2041" s="7"/>
      <c r="B2041" s="8"/>
      <c r="D2041" s="8"/>
      <c r="E2041" s="8"/>
      <c r="F2041" s="8"/>
      <c r="G2041" s="8"/>
      <c r="H2041" s="8"/>
      <c r="I2041" s="8"/>
      <c r="J2041" s="8"/>
      <c r="K2041" s="8"/>
      <c r="L2041" s="8"/>
      <c r="M2041" s="8"/>
      <c r="N2041" s="8"/>
      <c r="O2041" s="8"/>
      <c r="P2041" s="8"/>
      <c r="Q2041" s="8"/>
    </row>
    <row r="2042" spans="1:17" x14ac:dyDescent="0.2">
      <c r="A2042" s="7"/>
      <c r="B2042" s="8"/>
      <c r="D2042" s="8"/>
      <c r="E2042" s="8"/>
      <c r="F2042" s="8"/>
      <c r="G2042" s="8"/>
      <c r="H2042" s="8"/>
      <c r="I2042" s="8"/>
      <c r="J2042" s="8"/>
      <c r="K2042" s="8"/>
      <c r="L2042" s="8"/>
      <c r="M2042" s="8"/>
      <c r="N2042" s="8"/>
      <c r="O2042" s="8"/>
      <c r="P2042" s="8"/>
      <c r="Q2042" s="8"/>
    </row>
    <row r="2043" spans="1:17" x14ac:dyDescent="0.2">
      <c r="A2043" s="7"/>
      <c r="B2043" s="8"/>
      <c r="D2043" s="8"/>
      <c r="E2043" s="8"/>
      <c r="F2043" s="8"/>
      <c r="G2043" s="8"/>
      <c r="H2043" s="8"/>
      <c r="I2043" s="8"/>
      <c r="J2043" s="8"/>
      <c r="K2043" s="8"/>
      <c r="L2043" s="8"/>
      <c r="M2043" s="8"/>
      <c r="N2043" s="8"/>
      <c r="O2043" s="8"/>
      <c r="P2043" s="8"/>
      <c r="Q2043" s="8"/>
    </row>
    <row r="2044" spans="1:17" x14ac:dyDescent="0.2">
      <c r="A2044" s="7"/>
      <c r="B2044" s="8"/>
      <c r="D2044" s="8"/>
      <c r="E2044" s="8"/>
      <c r="F2044" s="8"/>
      <c r="G2044" s="8"/>
      <c r="H2044" s="8"/>
      <c r="I2044" s="8"/>
      <c r="J2044" s="8"/>
      <c r="K2044" s="8"/>
      <c r="L2044" s="8"/>
      <c r="M2044" s="8"/>
      <c r="N2044" s="8"/>
      <c r="O2044" s="8"/>
      <c r="P2044" s="8"/>
      <c r="Q2044" s="8"/>
    </row>
    <row r="2045" spans="1:17" x14ac:dyDescent="0.2">
      <c r="A2045" s="7"/>
      <c r="B2045" s="8"/>
      <c r="D2045" s="8"/>
      <c r="E2045" s="8"/>
      <c r="F2045" s="8"/>
      <c r="G2045" s="8"/>
      <c r="H2045" s="8"/>
      <c r="I2045" s="8"/>
      <c r="J2045" s="8"/>
      <c r="K2045" s="8"/>
      <c r="L2045" s="8"/>
      <c r="M2045" s="8"/>
      <c r="N2045" s="8"/>
      <c r="O2045" s="8"/>
      <c r="P2045" s="8"/>
      <c r="Q2045" s="8"/>
    </row>
    <row r="2046" spans="1:17" x14ac:dyDescent="0.2">
      <c r="A2046" s="7"/>
      <c r="B2046" s="8"/>
      <c r="D2046" s="8"/>
      <c r="E2046" s="8"/>
      <c r="F2046" s="8"/>
      <c r="G2046" s="8"/>
      <c r="H2046" s="8"/>
      <c r="I2046" s="8"/>
      <c r="J2046" s="8"/>
      <c r="K2046" s="8"/>
      <c r="L2046" s="8"/>
      <c r="M2046" s="8"/>
      <c r="N2046" s="8"/>
      <c r="O2046" s="8"/>
      <c r="P2046" s="8"/>
      <c r="Q2046" s="8"/>
    </row>
    <row r="2047" spans="1:17" x14ac:dyDescent="0.2">
      <c r="A2047" s="7"/>
      <c r="B2047" s="8"/>
      <c r="D2047" s="8"/>
      <c r="E2047" s="8"/>
      <c r="F2047" s="8"/>
      <c r="G2047" s="8"/>
      <c r="H2047" s="8"/>
      <c r="I2047" s="8"/>
      <c r="J2047" s="8"/>
      <c r="K2047" s="8"/>
      <c r="L2047" s="8"/>
      <c r="M2047" s="8"/>
      <c r="N2047" s="8"/>
      <c r="O2047" s="8"/>
      <c r="P2047" s="8"/>
      <c r="Q2047" s="8"/>
    </row>
    <row r="2048" spans="1:17" x14ac:dyDescent="0.2">
      <c r="A2048" s="7"/>
      <c r="B2048" s="8"/>
      <c r="D2048" s="8"/>
      <c r="E2048" s="8"/>
      <c r="F2048" s="8"/>
      <c r="G2048" s="8"/>
      <c r="H2048" s="8"/>
      <c r="I2048" s="8"/>
      <c r="J2048" s="8"/>
      <c r="K2048" s="8"/>
      <c r="L2048" s="8"/>
      <c r="M2048" s="8"/>
      <c r="N2048" s="8"/>
      <c r="O2048" s="8"/>
      <c r="P2048" s="8"/>
      <c r="Q2048" s="8"/>
    </row>
    <row r="2049" spans="1:17" x14ac:dyDescent="0.2">
      <c r="A2049" s="7"/>
      <c r="B2049" s="8"/>
      <c r="D2049" s="8"/>
      <c r="E2049" s="8"/>
      <c r="F2049" s="8"/>
      <c r="G2049" s="8"/>
      <c r="H2049" s="8"/>
      <c r="I2049" s="8"/>
      <c r="J2049" s="8"/>
      <c r="K2049" s="8"/>
      <c r="L2049" s="8"/>
      <c r="M2049" s="8"/>
      <c r="N2049" s="8"/>
      <c r="O2049" s="8"/>
      <c r="P2049" s="8"/>
      <c r="Q2049" s="8"/>
    </row>
    <row r="2050" spans="1:17" x14ac:dyDescent="0.2">
      <c r="A2050" s="7"/>
      <c r="B2050" s="8"/>
      <c r="D2050" s="8"/>
      <c r="E2050" s="8"/>
      <c r="F2050" s="8"/>
      <c r="G2050" s="8"/>
      <c r="H2050" s="8"/>
      <c r="I2050" s="8"/>
      <c r="J2050" s="8"/>
      <c r="K2050" s="8"/>
      <c r="L2050" s="8"/>
      <c r="M2050" s="8"/>
      <c r="N2050" s="8"/>
      <c r="O2050" s="8"/>
      <c r="P2050" s="8"/>
      <c r="Q2050" s="8"/>
    </row>
    <row r="2051" spans="1:17" x14ac:dyDescent="0.2">
      <c r="A2051" s="7"/>
      <c r="B2051" s="8"/>
      <c r="D2051" s="8"/>
      <c r="E2051" s="8"/>
      <c r="F2051" s="8"/>
      <c r="G2051" s="8"/>
      <c r="H2051" s="8"/>
      <c r="I2051" s="8"/>
      <c r="J2051" s="8"/>
      <c r="K2051" s="8"/>
      <c r="L2051" s="8"/>
      <c r="M2051" s="8"/>
      <c r="N2051" s="8"/>
      <c r="O2051" s="8"/>
      <c r="P2051" s="8"/>
      <c r="Q2051" s="8"/>
    </row>
    <row r="2052" spans="1:17" x14ac:dyDescent="0.2">
      <c r="A2052" s="7"/>
      <c r="B2052" s="8"/>
      <c r="D2052" s="8"/>
      <c r="E2052" s="8"/>
      <c r="F2052" s="8"/>
      <c r="G2052" s="8"/>
      <c r="H2052" s="8"/>
      <c r="I2052" s="8"/>
      <c r="J2052" s="8"/>
      <c r="K2052" s="8"/>
      <c r="L2052" s="8"/>
      <c r="M2052" s="8"/>
      <c r="N2052" s="8"/>
      <c r="O2052" s="8"/>
      <c r="P2052" s="8"/>
      <c r="Q2052" s="8"/>
    </row>
    <row r="2053" spans="1:17" x14ac:dyDescent="0.2">
      <c r="A2053" s="7"/>
      <c r="B2053" s="8"/>
      <c r="D2053" s="8"/>
      <c r="E2053" s="8"/>
      <c r="F2053" s="8"/>
      <c r="G2053" s="8"/>
      <c r="H2053" s="8"/>
      <c r="I2053" s="8"/>
      <c r="J2053" s="8"/>
      <c r="K2053" s="8"/>
      <c r="L2053" s="8"/>
      <c r="M2053" s="8"/>
      <c r="N2053" s="8"/>
      <c r="O2053" s="8"/>
      <c r="P2053" s="8"/>
      <c r="Q2053" s="8"/>
    </row>
    <row r="2054" spans="1:17" x14ac:dyDescent="0.2">
      <c r="A2054" s="7"/>
      <c r="B2054" s="8"/>
      <c r="D2054" s="8"/>
      <c r="E2054" s="8"/>
      <c r="F2054" s="8"/>
      <c r="G2054" s="8"/>
      <c r="H2054" s="8"/>
      <c r="I2054" s="8"/>
      <c r="J2054" s="8"/>
      <c r="K2054" s="8"/>
      <c r="L2054" s="8"/>
      <c r="M2054" s="8"/>
      <c r="N2054" s="8"/>
      <c r="O2054" s="8"/>
      <c r="P2054" s="8"/>
      <c r="Q2054" s="8"/>
    </row>
    <row r="2055" spans="1:17" x14ac:dyDescent="0.2">
      <c r="A2055" s="7"/>
      <c r="B2055" s="8"/>
      <c r="D2055" s="8"/>
      <c r="E2055" s="8"/>
      <c r="F2055" s="8"/>
      <c r="G2055" s="8"/>
      <c r="H2055" s="8"/>
      <c r="I2055" s="8"/>
      <c r="J2055" s="8"/>
      <c r="K2055" s="8"/>
      <c r="L2055" s="8"/>
      <c r="M2055" s="8"/>
      <c r="N2055" s="8"/>
      <c r="O2055" s="8"/>
      <c r="P2055" s="8"/>
      <c r="Q2055" s="8"/>
    </row>
    <row r="2056" spans="1:17" x14ac:dyDescent="0.2">
      <c r="A2056" s="7"/>
      <c r="B2056" s="8"/>
      <c r="D2056" s="8"/>
      <c r="E2056" s="8"/>
      <c r="F2056" s="8"/>
      <c r="G2056" s="8"/>
      <c r="H2056" s="8"/>
      <c r="I2056" s="8"/>
      <c r="J2056" s="8"/>
      <c r="K2056" s="8"/>
      <c r="L2056" s="8"/>
      <c r="M2056" s="8"/>
      <c r="N2056" s="8"/>
      <c r="O2056" s="8"/>
      <c r="P2056" s="8"/>
      <c r="Q2056" s="8"/>
    </row>
    <row r="2057" spans="1:17" x14ac:dyDescent="0.2">
      <c r="A2057" s="7"/>
      <c r="B2057" s="8"/>
      <c r="D2057" s="8"/>
      <c r="E2057" s="8"/>
      <c r="F2057" s="8"/>
      <c r="G2057" s="8"/>
      <c r="H2057" s="8"/>
      <c r="I2057" s="8"/>
      <c r="J2057" s="8"/>
      <c r="K2057" s="8"/>
      <c r="L2057" s="8"/>
      <c r="M2057" s="8"/>
      <c r="N2057" s="8"/>
      <c r="O2057" s="8"/>
      <c r="P2057" s="8"/>
      <c r="Q2057" s="8"/>
    </row>
    <row r="2058" spans="1:17" x14ac:dyDescent="0.2">
      <c r="A2058" s="7"/>
      <c r="B2058" s="8"/>
      <c r="D2058" s="8"/>
      <c r="E2058" s="8"/>
      <c r="F2058" s="8"/>
      <c r="G2058" s="8"/>
      <c r="H2058" s="8"/>
      <c r="I2058" s="8"/>
      <c r="J2058" s="8"/>
      <c r="K2058" s="8"/>
      <c r="L2058" s="8"/>
      <c r="M2058" s="8"/>
      <c r="N2058" s="8"/>
      <c r="O2058" s="8"/>
      <c r="P2058" s="8"/>
      <c r="Q2058" s="8"/>
    </row>
    <row r="2059" spans="1:17" x14ac:dyDescent="0.2">
      <c r="A2059" s="7"/>
      <c r="B2059" s="8"/>
      <c r="D2059" s="8"/>
      <c r="E2059" s="8"/>
      <c r="F2059" s="8"/>
      <c r="G2059" s="8"/>
      <c r="H2059" s="8"/>
      <c r="I2059" s="8"/>
      <c r="J2059" s="8"/>
      <c r="K2059" s="8"/>
      <c r="L2059" s="8"/>
      <c r="M2059" s="8"/>
      <c r="N2059" s="8"/>
      <c r="O2059" s="8"/>
      <c r="P2059" s="8"/>
      <c r="Q2059" s="8"/>
    </row>
    <row r="2060" spans="1:17" x14ac:dyDescent="0.2">
      <c r="A2060" s="7"/>
      <c r="B2060" s="8"/>
      <c r="D2060" s="8"/>
      <c r="E2060" s="8"/>
      <c r="F2060" s="8"/>
      <c r="G2060" s="8"/>
      <c r="H2060" s="8"/>
      <c r="I2060" s="8"/>
      <c r="J2060" s="8"/>
      <c r="K2060" s="8"/>
      <c r="L2060" s="8"/>
      <c r="M2060" s="8"/>
      <c r="N2060" s="8"/>
      <c r="O2060" s="8"/>
      <c r="P2060" s="8"/>
      <c r="Q2060" s="8"/>
    </row>
    <row r="2061" spans="1:17" x14ac:dyDescent="0.2">
      <c r="A2061" s="7"/>
      <c r="B2061" s="8"/>
      <c r="D2061" s="8"/>
      <c r="E2061" s="8"/>
      <c r="F2061" s="8"/>
      <c r="G2061" s="8"/>
      <c r="H2061" s="8"/>
      <c r="I2061" s="8"/>
      <c r="J2061" s="8"/>
      <c r="K2061" s="8"/>
      <c r="L2061" s="8"/>
      <c r="M2061" s="8"/>
      <c r="N2061" s="8"/>
      <c r="O2061" s="8"/>
      <c r="P2061" s="8"/>
      <c r="Q2061" s="8"/>
    </row>
    <row r="2062" spans="1:17" x14ac:dyDescent="0.2">
      <c r="A2062" s="7"/>
      <c r="B2062" s="8"/>
      <c r="D2062" s="8"/>
      <c r="E2062" s="8"/>
      <c r="F2062" s="8"/>
      <c r="G2062" s="8"/>
      <c r="H2062" s="8"/>
      <c r="I2062" s="8"/>
      <c r="J2062" s="8"/>
      <c r="K2062" s="8"/>
      <c r="L2062" s="8"/>
      <c r="M2062" s="8"/>
      <c r="N2062" s="8"/>
      <c r="O2062" s="8"/>
      <c r="P2062" s="8"/>
      <c r="Q2062" s="8"/>
    </row>
    <row r="2063" spans="1:17" x14ac:dyDescent="0.2">
      <c r="A2063" s="7"/>
      <c r="B2063" s="8"/>
      <c r="D2063" s="8"/>
      <c r="E2063" s="8"/>
      <c r="F2063" s="8"/>
      <c r="G2063" s="8"/>
      <c r="H2063" s="8"/>
      <c r="I2063" s="8"/>
      <c r="J2063" s="8"/>
      <c r="K2063" s="8"/>
      <c r="L2063" s="8"/>
      <c r="M2063" s="8"/>
      <c r="N2063" s="8"/>
      <c r="O2063" s="8"/>
      <c r="P2063" s="8"/>
      <c r="Q2063" s="8"/>
    </row>
    <row r="2064" spans="1:17" x14ac:dyDescent="0.2">
      <c r="A2064" s="7"/>
      <c r="B2064" s="8"/>
      <c r="D2064" s="8"/>
      <c r="E2064" s="8"/>
      <c r="F2064" s="8"/>
      <c r="G2064" s="8"/>
      <c r="H2064" s="8"/>
      <c r="I2064" s="8"/>
      <c r="J2064" s="8"/>
      <c r="K2064" s="8"/>
      <c r="L2064" s="8"/>
      <c r="M2064" s="8"/>
      <c r="N2064" s="8"/>
      <c r="O2064" s="8"/>
      <c r="P2064" s="8"/>
      <c r="Q2064" s="8"/>
    </row>
    <row r="2065" spans="1:17" x14ac:dyDescent="0.2">
      <c r="A2065" s="7"/>
      <c r="B2065" s="8"/>
      <c r="D2065" s="8"/>
      <c r="E2065" s="8"/>
      <c r="F2065" s="8"/>
      <c r="G2065" s="8"/>
      <c r="H2065" s="8"/>
      <c r="I2065" s="8"/>
      <c r="J2065" s="8"/>
      <c r="K2065" s="8"/>
      <c r="L2065" s="8"/>
      <c r="M2065" s="8"/>
      <c r="N2065" s="8"/>
      <c r="O2065" s="8"/>
      <c r="P2065" s="8"/>
      <c r="Q2065" s="8"/>
    </row>
    <row r="2066" spans="1:17" x14ac:dyDescent="0.2">
      <c r="A2066" s="7"/>
      <c r="B2066" s="8"/>
      <c r="D2066" s="8"/>
      <c r="E2066" s="8"/>
      <c r="F2066" s="8"/>
      <c r="G2066" s="8"/>
      <c r="H2066" s="8"/>
      <c r="I2066" s="8"/>
      <c r="J2066" s="8"/>
      <c r="K2066" s="8"/>
      <c r="L2066" s="8"/>
      <c r="M2066" s="8"/>
      <c r="N2066" s="8"/>
      <c r="O2066" s="8"/>
      <c r="P2066" s="8"/>
      <c r="Q2066" s="8"/>
    </row>
    <row r="2067" spans="1:17" x14ac:dyDescent="0.2">
      <c r="A2067" s="7"/>
      <c r="B2067" s="8"/>
      <c r="D2067" s="8"/>
      <c r="E2067" s="8"/>
      <c r="F2067" s="8"/>
      <c r="G2067" s="8"/>
      <c r="H2067" s="8"/>
      <c r="I2067" s="8"/>
      <c r="J2067" s="8"/>
      <c r="K2067" s="8"/>
      <c r="L2067" s="8"/>
      <c r="M2067" s="8"/>
      <c r="N2067" s="8"/>
      <c r="O2067" s="8"/>
      <c r="P2067" s="8"/>
      <c r="Q2067" s="8"/>
    </row>
    <row r="2068" spans="1:17" x14ac:dyDescent="0.2">
      <c r="A2068" s="7"/>
      <c r="B2068" s="8"/>
      <c r="D2068" s="8"/>
      <c r="E2068" s="8"/>
      <c r="F2068" s="8"/>
      <c r="G2068" s="8"/>
      <c r="H2068" s="8"/>
      <c r="I2068" s="8"/>
      <c r="J2068" s="8"/>
      <c r="K2068" s="8"/>
      <c r="L2068" s="8"/>
      <c r="M2068" s="8"/>
      <c r="N2068" s="8"/>
      <c r="O2068" s="8"/>
      <c r="P2068" s="8"/>
      <c r="Q2068" s="8"/>
    </row>
    <row r="2069" spans="1:17" x14ac:dyDescent="0.2">
      <c r="A2069" s="7"/>
      <c r="B2069" s="8"/>
      <c r="D2069" s="8"/>
      <c r="E2069" s="8"/>
      <c r="F2069" s="8"/>
      <c r="G2069" s="8"/>
      <c r="H2069" s="8"/>
      <c r="I2069" s="8"/>
      <c r="J2069" s="8"/>
      <c r="K2069" s="8"/>
      <c r="L2069" s="8"/>
      <c r="M2069" s="8"/>
      <c r="N2069" s="8"/>
      <c r="O2069" s="8"/>
      <c r="P2069" s="8"/>
      <c r="Q2069" s="8"/>
    </row>
    <row r="2070" spans="1:17" x14ac:dyDescent="0.2">
      <c r="A2070" s="7"/>
      <c r="B2070" s="8"/>
      <c r="D2070" s="8"/>
      <c r="E2070" s="8"/>
      <c r="F2070" s="8"/>
      <c r="G2070" s="8"/>
      <c r="H2070" s="8"/>
      <c r="I2070" s="8"/>
      <c r="J2070" s="8"/>
      <c r="K2070" s="8"/>
      <c r="L2070" s="8"/>
      <c r="M2070" s="8"/>
      <c r="N2070" s="8"/>
      <c r="O2070" s="8"/>
      <c r="P2070" s="8"/>
      <c r="Q2070" s="8"/>
    </row>
    <row r="2071" spans="1:17" x14ac:dyDescent="0.2">
      <c r="A2071" s="7"/>
      <c r="B2071" s="8"/>
      <c r="D2071" s="8"/>
      <c r="E2071" s="8"/>
      <c r="F2071" s="8"/>
      <c r="G2071" s="8"/>
      <c r="H2071" s="8"/>
      <c r="I2071" s="8"/>
      <c r="J2071" s="8"/>
      <c r="K2071" s="8"/>
      <c r="L2071" s="8"/>
      <c r="M2071" s="8"/>
      <c r="N2071" s="8"/>
      <c r="O2071" s="8"/>
      <c r="P2071" s="8"/>
      <c r="Q2071" s="8"/>
    </row>
    <row r="2072" spans="1:17" x14ac:dyDescent="0.2">
      <c r="A2072" s="7"/>
      <c r="B2072" s="8"/>
      <c r="D2072" s="8"/>
      <c r="E2072" s="8"/>
      <c r="F2072" s="8"/>
      <c r="G2072" s="8"/>
      <c r="H2072" s="8"/>
      <c r="I2072" s="8"/>
      <c r="J2072" s="8"/>
      <c r="K2072" s="8"/>
      <c r="L2072" s="8"/>
      <c r="M2072" s="8"/>
      <c r="N2072" s="8"/>
      <c r="O2072" s="8"/>
      <c r="P2072" s="8"/>
      <c r="Q2072" s="8"/>
    </row>
    <row r="2073" spans="1:17" x14ac:dyDescent="0.2">
      <c r="A2073" s="7"/>
      <c r="B2073" s="8"/>
      <c r="D2073" s="8"/>
      <c r="E2073" s="8"/>
      <c r="F2073" s="8"/>
      <c r="G2073" s="8"/>
      <c r="H2073" s="8"/>
      <c r="I2073" s="8"/>
      <c r="J2073" s="8"/>
      <c r="K2073" s="8"/>
      <c r="L2073" s="8"/>
      <c r="M2073" s="8"/>
      <c r="N2073" s="8"/>
      <c r="O2073" s="8"/>
      <c r="P2073" s="8"/>
      <c r="Q2073" s="8"/>
    </row>
    <row r="2074" spans="1:17" x14ac:dyDescent="0.2">
      <c r="A2074" s="7"/>
      <c r="B2074" s="8"/>
      <c r="D2074" s="8"/>
      <c r="E2074" s="8"/>
      <c r="F2074" s="8"/>
      <c r="G2074" s="8"/>
      <c r="H2074" s="8"/>
      <c r="I2074" s="8"/>
      <c r="J2074" s="8"/>
      <c r="K2074" s="8"/>
      <c r="L2074" s="8"/>
      <c r="M2074" s="8"/>
      <c r="N2074" s="8"/>
      <c r="O2074" s="8"/>
      <c r="P2074" s="8"/>
      <c r="Q2074" s="8"/>
    </row>
    <row r="2075" spans="1:17" x14ac:dyDescent="0.2">
      <c r="A2075" s="7"/>
      <c r="B2075" s="8"/>
      <c r="D2075" s="8"/>
      <c r="E2075" s="8"/>
      <c r="F2075" s="8"/>
      <c r="G2075" s="8"/>
      <c r="H2075" s="8"/>
      <c r="I2075" s="8"/>
      <c r="J2075" s="8"/>
      <c r="K2075" s="8"/>
      <c r="L2075" s="8"/>
      <c r="M2075" s="8"/>
      <c r="N2075" s="8"/>
      <c r="O2075" s="8"/>
      <c r="P2075" s="8"/>
      <c r="Q2075" s="8"/>
    </row>
    <row r="2076" spans="1:17" x14ac:dyDescent="0.2">
      <c r="A2076" s="7"/>
      <c r="B2076" s="8"/>
      <c r="D2076" s="8"/>
      <c r="E2076" s="8"/>
      <c r="F2076" s="8"/>
      <c r="G2076" s="8"/>
      <c r="H2076" s="8"/>
      <c r="I2076" s="8"/>
      <c r="J2076" s="8"/>
      <c r="K2076" s="8"/>
      <c r="L2076" s="8"/>
      <c r="M2076" s="8"/>
      <c r="N2076" s="8"/>
      <c r="O2076" s="8"/>
      <c r="P2076" s="8"/>
      <c r="Q2076" s="8"/>
    </row>
    <row r="2077" spans="1:17" x14ac:dyDescent="0.2">
      <c r="A2077" s="7"/>
      <c r="B2077" s="8"/>
      <c r="D2077" s="8"/>
      <c r="E2077" s="8"/>
      <c r="F2077" s="8"/>
      <c r="G2077" s="8"/>
      <c r="H2077" s="8"/>
      <c r="I2077" s="8"/>
      <c r="J2077" s="8"/>
      <c r="K2077" s="8"/>
      <c r="L2077" s="8"/>
      <c r="M2077" s="8"/>
      <c r="N2077" s="8"/>
      <c r="O2077" s="8"/>
      <c r="P2077" s="8"/>
      <c r="Q2077" s="8"/>
    </row>
    <row r="2078" spans="1:17" x14ac:dyDescent="0.2">
      <c r="A2078" s="7"/>
      <c r="B2078" s="8"/>
      <c r="D2078" s="8"/>
      <c r="E2078" s="8"/>
      <c r="F2078" s="8"/>
      <c r="G2078" s="8"/>
      <c r="H2078" s="8"/>
      <c r="I2078" s="8"/>
      <c r="J2078" s="8"/>
      <c r="K2078" s="8"/>
      <c r="L2078" s="8"/>
      <c r="M2078" s="8"/>
      <c r="N2078" s="8"/>
      <c r="O2078" s="8"/>
      <c r="P2078" s="8"/>
      <c r="Q2078" s="8"/>
    </row>
    <row r="2079" spans="1:17" x14ac:dyDescent="0.2">
      <c r="A2079" s="7"/>
      <c r="B2079" s="8"/>
      <c r="D2079" s="8"/>
      <c r="E2079" s="8"/>
      <c r="F2079" s="8"/>
      <c r="G2079" s="8"/>
      <c r="H2079" s="8"/>
      <c r="I2079" s="8"/>
      <c r="J2079" s="8"/>
      <c r="K2079" s="8"/>
      <c r="L2079" s="8"/>
      <c r="M2079" s="8"/>
      <c r="N2079" s="8"/>
      <c r="O2079" s="8"/>
      <c r="P2079" s="8"/>
      <c r="Q2079" s="8"/>
    </row>
    <row r="2080" spans="1:17" x14ac:dyDescent="0.2">
      <c r="A2080" s="7"/>
      <c r="B2080" s="8"/>
      <c r="D2080" s="8"/>
      <c r="E2080" s="8"/>
      <c r="F2080" s="8"/>
      <c r="G2080" s="8"/>
      <c r="H2080" s="8"/>
      <c r="I2080" s="8"/>
      <c r="J2080" s="8"/>
      <c r="K2080" s="8"/>
      <c r="L2080" s="8"/>
      <c r="M2080" s="8"/>
      <c r="N2080" s="8"/>
      <c r="O2080" s="8"/>
      <c r="P2080" s="8"/>
      <c r="Q2080" s="8"/>
    </row>
    <row r="2081" spans="1:17" x14ac:dyDescent="0.2">
      <c r="A2081" s="7"/>
      <c r="B2081" s="8"/>
      <c r="D2081" s="8"/>
      <c r="E2081" s="8"/>
      <c r="F2081" s="8"/>
      <c r="G2081" s="8"/>
      <c r="H2081" s="8"/>
      <c r="I2081" s="8"/>
      <c r="J2081" s="8"/>
      <c r="K2081" s="8"/>
      <c r="L2081" s="8"/>
      <c r="M2081" s="8"/>
      <c r="N2081" s="8"/>
      <c r="O2081" s="8"/>
      <c r="P2081" s="8"/>
      <c r="Q2081" s="8"/>
    </row>
    <row r="2082" spans="1:17" x14ac:dyDescent="0.2">
      <c r="A2082" s="7"/>
      <c r="B2082" s="8"/>
      <c r="D2082" s="8"/>
      <c r="E2082" s="8"/>
      <c r="F2082" s="8"/>
      <c r="G2082" s="8"/>
      <c r="H2082" s="8"/>
      <c r="I2082" s="8"/>
      <c r="J2082" s="8"/>
      <c r="K2082" s="8"/>
      <c r="L2082" s="8"/>
      <c r="M2082" s="8"/>
      <c r="N2082" s="8"/>
      <c r="O2082" s="8"/>
      <c r="P2082" s="8"/>
      <c r="Q2082" s="8"/>
    </row>
    <row r="2083" spans="1:17" x14ac:dyDescent="0.2">
      <c r="A2083" s="7"/>
      <c r="B2083" s="8"/>
      <c r="D2083" s="8"/>
      <c r="E2083" s="8"/>
      <c r="F2083" s="8"/>
      <c r="G2083" s="8"/>
      <c r="H2083" s="8"/>
      <c r="I2083" s="8"/>
      <c r="J2083" s="8"/>
      <c r="K2083" s="8"/>
      <c r="L2083" s="8"/>
      <c r="M2083" s="8"/>
      <c r="N2083" s="8"/>
      <c r="O2083" s="8"/>
      <c r="P2083" s="8"/>
      <c r="Q2083" s="8"/>
    </row>
    <row r="2084" spans="1:17" x14ac:dyDescent="0.2">
      <c r="A2084" s="7"/>
      <c r="B2084" s="8"/>
      <c r="D2084" s="8"/>
      <c r="E2084" s="8"/>
      <c r="F2084" s="8"/>
      <c r="G2084" s="8"/>
      <c r="H2084" s="8"/>
      <c r="I2084" s="8"/>
      <c r="J2084" s="8"/>
      <c r="K2084" s="8"/>
      <c r="L2084" s="8"/>
      <c r="M2084" s="8"/>
      <c r="N2084" s="8"/>
      <c r="O2084" s="8"/>
      <c r="P2084" s="8"/>
      <c r="Q2084" s="8"/>
    </row>
    <row r="2085" spans="1:17" x14ac:dyDescent="0.2">
      <c r="A2085" s="7"/>
      <c r="B2085" s="8"/>
      <c r="D2085" s="8"/>
      <c r="E2085" s="8"/>
      <c r="F2085" s="8"/>
      <c r="G2085" s="8"/>
      <c r="H2085" s="8"/>
      <c r="I2085" s="8"/>
      <c r="J2085" s="8"/>
      <c r="K2085" s="8"/>
      <c r="L2085" s="8"/>
      <c r="M2085" s="8"/>
      <c r="N2085" s="8"/>
      <c r="O2085" s="8"/>
      <c r="P2085" s="8"/>
      <c r="Q2085" s="8"/>
    </row>
    <row r="2086" spans="1:17" x14ac:dyDescent="0.2">
      <c r="A2086" s="7"/>
      <c r="B2086" s="8"/>
      <c r="D2086" s="8"/>
      <c r="E2086" s="8"/>
      <c r="F2086" s="8"/>
      <c r="G2086" s="8"/>
      <c r="H2086" s="8"/>
      <c r="I2086" s="8"/>
      <c r="J2086" s="8"/>
      <c r="K2086" s="8"/>
      <c r="L2086" s="8"/>
      <c r="M2086" s="8"/>
      <c r="N2086" s="8"/>
      <c r="O2086" s="8"/>
      <c r="P2086" s="8"/>
      <c r="Q2086" s="8"/>
    </row>
    <row r="2087" spans="1:17" x14ac:dyDescent="0.2">
      <c r="A2087" s="7"/>
      <c r="B2087" s="8"/>
      <c r="D2087" s="8"/>
      <c r="E2087" s="8"/>
      <c r="F2087" s="8"/>
      <c r="G2087" s="8"/>
      <c r="H2087" s="8"/>
      <c r="I2087" s="8"/>
      <c r="J2087" s="8"/>
      <c r="K2087" s="8"/>
      <c r="L2087" s="8"/>
      <c r="M2087" s="8"/>
      <c r="N2087" s="8"/>
      <c r="O2087" s="8"/>
      <c r="P2087" s="8"/>
      <c r="Q2087" s="8"/>
    </row>
    <row r="2088" spans="1:17" x14ac:dyDescent="0.2">
      <c r="A2088" s="7"/>
      <c r="B2088" s="8"/>
      <c r="D2088" s="8"/>
      <c r="E2088" s="8"/>
      <c r="F2088" s="8"/>
      <c r="G2088" s="8"/>
      <c r="H2088" s="8"/>
      <c r="I2088" s="8"/>
      <c r="J2088" s="8"/>
      <c r="K2088" s="8"/>
      <c r="L2088" s="8"/>
      <c r="M2088" s="8"/>
      <c r="N2088" s="8"/>
      <c r="O2088" s="8"/>
      <c r="P2088" s="8"/>
      <c r="Q2088" s="8"/>
    </row>
    <row r="2089" spans="1:17" x14ac:dyDescent="0.2">
      <c r="A2089" s="7"/>
      <c r="B2089" s="8"/>
      <c r="D2089" s="8"/>
      <c r="E2089" s="8"/>
      <c r="F2089" s="8"/>
      <c r="G2089" s="8"/>
      <c r="H2089" s="8"/>
      <c r="I2089" s="8"/>
      <c r="J2089" s="8"/>
      <c r="K2089" s="8"/>
      <c r="L2089" s="8"/>
      <c r="M2089" s="8"/>
      <c r="N2089" s="8"/>
      <c r="O2089" s="8"/>
      <c r="P2089" s="8"/>
      <c r="Q2089" s="8"/>
    </row>
    <row r="2090" spans="1:17" x14ac:dyDescent="0.2">
      <c r="A2090" s="7"/>
      <c r="B2090" s="8"/>
      <c r="D2090" s="8"/>
      <c r="E2090" s="8"/>
      <c r="F2090" s="8"/>
      <c r="G2090" s="8"/>
      <c r="H2090" s="8"/>
      <c r="I2090" s="8"/>
      <c r="J2090" s="8"/>
      <c r="K2090" s="8"/>
      <c r="L2090" s="8"/>
      <c r="M2090" s="8"/>
      <c r="N2090" s="8"/>
      <c r="O2090" s="8"/>
      <c r="P2090" s="8"/>
      <c r="Q2090" s="8"/>
    </row>
    <row r="2091" spans="1:17" x14ac:dyDescent="0.2">
      <c r="A2091" s="7"/>
      <c r="B2091" s="8"/>
      <c r="D2091" s="8"/>
      <c r="E2091" s="8"/>
      <c r="F2091" s="8"/>
      <c r="G2091" s="8"/>
      <c r="H2091" s="8"/>
      <c r="I2091" s="8"/>
      <c r="J2091" s="8"/>
      <c r="K2091" s="8"/>
      <c r="L2091" s="8"/>
      <c r="M2091" s="8"/>
      <c r="N2091" s="8"/>
      <c r="O2091" s="8"/>
      <c r="P2091" s="8"/>
      <c r="Q2091" s="8"/>
    </row>
    <row r="2092" spans="1:17" x14ac:dyDescent="0.2">
      <c r="A2092" s="7"/>
      <c r="B2092" s="8"/>
      <c r="D2092" s="8"/>
      <c r="E2092" s="8"/>
      <c r="F2092" s="8"/>
      <c r="G2092" s="8"/>
      <c r="H2092" s="8"/>
      <c r="I2092" s="8"/>
      <c r="J2092" s="8"/>
      <c r="K2092" s="8"/>
      <c r="L2092" s="8"/>
      <c r="M2092" s="8"/>
      <c r="N2092" s="8"/>
      <c r="O2092" s="8"/>
      <c r="P2092" s="8"/>
      <c r="Q2092" s="8"/>
    </row>
    <row r="2093" spans="1:17" x14ac:dyDescent="0.2">
      <c r="A2093" s="7"/>
      <c r="B2093" s="8"/>
      <c r="D2093" s="8"/>
      <c r="E2093" s="8"/>
      <c r="F2093" s="8"/>
      <c r="G2093" s="8"/>
      <c r="H2093" s="8"/>
      <c r="I2093" s="8"/>
      <c r="J2093" s="8"/>
      <c r="K2093" s="8"/>
      <c r="L2093" s="8"/>
      <c r="M2093" s="8"/>
      <c r="N2093" s="8"/>
      <c r="O2093" s="8"/>
      <c r="P2093" s="8"/>
      <c r="Q2093" s="8"/>
    </row>
    <row r="2094" spans="1:17" x14ac:dyDescent="0.2">
      <c r="A2094" s="7"/>
      <c r="B2094" s="8"/>
      <c r="D2094" s="8"/>
      <c r="E2094" s="8"/>
      <c r="F2094" s="8"/>
      <c r="G2094" s="8"/>
      <c r="H2094" s="8"/>
      <c r="I2094" s="8"/>
      <c r="J2094" s="8"/>
      <c r="K2094" s="8"/>
      <c r="L2094" s="8"/>
      <c r="M2094" s="8"/>
      <c r="N2094" s="8"/>
      <c r="O2094" s="8"/>
      <c r="P2094" s="8"/>
      <c r="Q2094" s="8"/>
    </row>
    <row r="2095" spans="1:17" x14ac:dyDescent="0.2">
      <c r="A2095" s="7"/>
      <c r="B2095" s="8"/>
      <c r="D2095" s="8"/>
      <c r="E2095" s="8"/>
      <c r="F2095" s="8"/>
      <c r="G2095" s="8"/>
      <c r="H2095" s="8"/>
      <c r="I2095" s="8"/>
      <c r="J2095" s="8"/>
      <c r="K2095" s="8"/>
      <c r="L2095" s="8"/>
      <c r="M2095" s="8"/>
      <c r="N2095" s="8"/>
      <c r="O2095" s="8"/>
      <c r="P2095" s="8"/>
      <c r="Q2095" s="8"/>
    </row>
    <row r="2096" spans="1:17" x14ac:dyDescent="0.2">
      <c r="A2096" s="7"/>
      <c r="B2096" s="8"/>
      <c r="D2096" s="8"/>
      <c r="E2096" s="8"/>
      <c r="F2096" s="8"/>
      <c r="G2096" s="8"/>
      <c r="H2096" s="8"/>
      <c r="I2096" s="8"/>
      <c r="J2096" s="8"/>
      <c r="K2096" s="8"/>
      <c r="L2096" s="8"/>
      <c r="M2096" s="8"/>
      <c r="N2096" s="8"/>
      <c r="O2096" s="8"/>
      <c r="P2096" s="8"/>
      <c r="Q2096" s="8"/>
    </row>
    <row r="2097" spans="1:17" x14ac:dyDescent="0.2">
      <c r="A2097" s="7"/>
      <c r="B2097" s="8"/>
      <c r="D2097" s="8"/>
      <c r="E2097" s="8"/>
      <c r="F2097" s="8"/>
      <c r="G2097" s="8"/>
      <c r="H2097" s="8"/>
      <c r="I2097" s="8"/>
      <c r="J2097" s="8"/>
      <c r="K2097" s="8"/>
      <c r="L2097" s="8"/>
      <c r="M2097" s="8"/>
      <c r="N2097" s="8"/>
      <c r="O2097" s="8"/>
      <c r="P2097" s="8"/>
      <c r="Q2097" s="8"/>
    </row>
    <row r="2098" spans="1:17" x14ac:dyDescent="0.2">
      <c r="A2098" s="7"/>
      <c r="B2098" s="8"/>
      <c r="D2098" s="8"/>
      <c r="E2098" s="8"/>
      <c r="F2098" s="8"/>
      <c r="G2098" s="8"/>
      <c r="H2098" s="8"/>
      <c r="I2098" s="8"/>
      <c r="J2098" s="8"/>
      <c r="K2098" s="8"/>
      <c r="L2098" s="8"/>
      <c r="M2098" s="8"/>
      <c r="N2098" s="8"/>
      <c r="O2098" s="8"/>
      <c r="P2098" s="8"/>
      <c r="Q2098" s="8"/>
    </row>
    <row r="2099" spans="1:17" x14ac:dyDescent="0.2">
      <c r="A2099" s="7"/>
      <c r="B2099" s="8"/>
      <c r="D2099" s="8"/>
      <c r="E2099" s="8"/>
      <c r="F2099" s="8"/>
      <c r="G2099" s="8"/>
      <c r="H2099" s="8"/>
      <c r="I2099" s="8"/>
      <c r="J2099" s="8"/>
      <c r="K2099" s="8"/>
      <c r="L2099" s="8"/>
      <c r="M2099" s="8"/>
      <c r="N2099" s="8"/>
      <c r="O2099" s="8"/>
      <c r="P2099" s="8"/>
      <c r="Q2099" s="8"/>
    </row>
    <row r="2100" spans="1:17" x14ac:dyDescent="0.2">
      <c r="A2100" s="7"/>
      <c r="B2100" s="8"/>
      <c r="D2100" s="8"/>
      <c r="E2100" s="8"/>
      <c r="F2100" s="8"/>
      <c r="G2100" s="8"/>
      <c r="H2100" s="8"/>
      <c r="I2100" s="8"/>
      <c r="J2100" s="8"/>
      <c r="K2100" s="8"/>
      <c r="L2100" s="8"/>
      <c r="M2100" s="8"/>
      <c r="N2100" s="8"/>
      <c r="O2100" s="8"/>
      <c r="P2100" s="8"/>
      <c r="Q2100" s="8"/>
    </row>
    <row r="2101" spans="1:17" x14ac:dyDescent="0.2">
      <c r="A2101" s="7"/>
      <c r="B2101" s="8"/>
      <c r="D2101" s="8"/>
      <c r="E2101" s="8"/>
      <c r="F2101" s="8"/>
      <c r="G2101" s="8"/>
      <c r="H2101" s="8"/>
      <c r="I2101" s="8"/>
      <c r="J2101" s="8"/>
      <c r="K2101" s="8"/>
      <c r="L2101" s="8"/>
      <c r="M2101" s="8"/>
      <c r="N2101" s="8"/>
      <c r="O2101" s="8"/>
      <c r="P2101" s="8"/>
      <c r="Q2101" s="8"/>
    </row>
    <row r="2102" spans="1:17" x14ac:dyDescent="0.2">
      <c r="A2102" s="7"/>
      <c r="B2102" s="8"/>
      <c r="D2102" s="8"/>
      <c r="E2102" s="8"/>
      <c r="F2102" s="8"/>
      <c r="G2102" s="8"/>
      <c r="H2102" s="8"/>
      <c r="I2102" s="8"/>
      <c r="J2102" s="8"/>
      <c r="K2102" s="8"/>
      <c r="L2102" s="8"/>
      <c r="M2102" s="8"/>
      <c r="N2102" s="8"/>
      <c r="O2102" s="8"/>
      <c r="P2102" s="8"/>
      <c r="Q2102" s="8"/>
    </row>
    <row r="2103" spans="1:17" x14ac:dyDescent="0.2">
      <c r="A2103" s="7"/>
      <c r="B2103" s="8"/>
      <c r="D2103" s="8"/>
      <c r="E2103" s="8"/>
      <c r="F2103" s="8"/>
      <c r="G2103" s="8"/>
      <c r="H2103" s="8"/>
      <c r="I2103" s="8"/>
      <c r="J2103" s="8"/>
      <c r="K2103" s="8"/>
      <c r="L2103" s="8"/>
      <c r="M2103" s="8"/>
      <c r="N2103" s="8"/>
      <c r="O2103" s="8"/>
      <c r="P2103" s="8"/>
      <c r="Q2103" s="8"/>
    </row>
    <row r="2104" spans="1:17" x14ac:dyDescent="0.2">
      <c r="A2104" s="7"/>
      <c r="B2104" s="8"/>
      <c r="D2104" s="8"/>
      <c r="E2104" s="8"/>
      <c r="F2104" s="8"/>
      <c r="G2104" s="8"/>
      <c r="H2104" s="8"/>
      <c r="I2104" s="8"/>
      <c r="J2104" s="8"/>
      <c r="K2104" s="8"/>
      <c r="L2104" s="8"/>
      <c r="M2104" s="8"/>
      <c r="N2104" s="8"/>
      <c r="O2104" s="8"/>
      <c r="P2104" s="8"/>
      <c r="Q2104" s="8"/>
    </row>
    <row r="2105" spans="1:17" x14ac:dyDescent="0.2">
      <c r="A2105" s="7"/>
      <c r="B2105" s="8"/>
      <c r="D2105" s="8"/>
      <c r="E2105" s="8"/>
      <c r="F2105" s="8"/>
      <c r="G2105" s="8"/>
      <c r="H2105" s="8"/>
      <c r="I2105" s="8"/>
      <c r="J2105" s="8"/>
      <c r="K2105" s="8"/>
      <c r="L2105" s="8"/>
      <c r="M2105" s="8"/>
      <c r="N2105" s="8"/>
      <c r="O2105" s="8"/>
      <c r="P2105" s="8"/>
      <c r="Q2105" s="8"/>
    </row>
    <row r="2106" spans="1:17" x14ac:dyDescent="0.2">
      <c r="A2106" s="7"/>
      <c r="B2106" s="8"/>
      <c r="D2106" s="8"/>
      <c r="E2106" s="8"/>
      <c r="F2106" s="8"/>
      <c r="G2106" s="8"/>
      <c r="H2106" s="8"/>
      <c r="I2106" s="8"/>
      <c r="J2106" s="8"/>
      <c r="K2106" s="8"/>
      <c r="L2106" s="8"/>
      <c r="M2106" s="8"/>
      <c r="N2106" s="8"/>
      <c r="O2106" s="8"/>
      <c r="P2106" s="8"/>
      <c r="Q2106" s="8"/>
    </row>
    <row r="2107" spans="1:17" x14ac:dyDescent="0.2">
      <c r="A2107" s="7"/>
      <c r="B2107" s="8"/>
      <c r="D2107" s="8"/>
      <c r="E2107" s="8"/>
      <c r="F2107" s="8"/>
      <c r="G2107" s="8"/>
      <c r="H2107" s="8"/>
      <c r="I2107" s="8"/>
      <c r="J2107" s="8"/>
      <c r="K2107" s="8"/>
      <c r="L2107" s="8"/>
      <c r="M2107" s="8"/>
      <c r="N2107" s="8"/>
      <c r="O2107" s="8"/>
      <c r="P2107" s="8"/>
      <c r="Q2107" s="8"/>
    </row>
    <row r="2108" spans="1:17" x14ac:dyDescent="0.2">
      <c r="A2108" s="7"/>
      <c r="B2108" s="8"/>
      <c r="D2108" s="8"/>
      <c r="E2108" s="8"/>
      <c r="F2108" s="8"/>
      <c r="G2108" s="8"/>
      <c r="H2108" s="8"/>
      <c r="I2108" s="8"/>
      <c r="J2108" s="8"/>
      <c r="K2108" s="8"/>
      <c r="L2108" s="8"/>
      <c r="M2108" s="8"/>
      <c r="N2108" s="8"/>
      <c r="O2108" s="8"/>
      <c r="P2108" s="8"/>
      <c r="Q2108" s="8"/>
    </row>
    <row r="2109" spans="1:17" x14ac:dyDescent="0.2">
      <c r="A2109" s="7"/>
      <c r="B2109" s="8"/>
      <c r="D2109" s="8"/>
      <c r="E2109" s="8"/>
      <c r="F2109" s="8"/>
      <c r="G2109" s="8"/>
      <c r="H2109" s="8"/>
      <c r="I2109" s="8"/>
      <c r="J2109" s="8"/>
      <c r="K2109" s="8"/>
      <c r="L2109" s="8"/>
      <c r="M2109" s="8"/>
      <c r="N2109" s="8"/>
      <c r="O2109" s="8"/>
      <c r="P2109" s="8"/>
      <c r="Q2109" s="8"/>
    </row>
    <row r="2110" spans="1:17" x14ac:dyDescent="0.2">
      <c r="A2110" s="7"/>
      <c r="B2110" s="8"/>
      <c r="D2110" s="8"/>
      <c r="E2110" s="8"/>
      <c r="F2110" s="8"/>
      <c r="G2110" s="8"/>
      <c r="H2110" s="8"/>
      <c r="I2110" s="8"/>
      <c r="J2110" s="8"/>
      <c r="K2110" s="8"/>
      <c r="L2110" s="8"/>
      <c r="M2110" s="8"/>
      <c r="N2110" s="8"/>
      <c r="O2110" s="8"/>
      <c r="P2110" s="8"/>
      <c r="Q2110" s="8"/>
    </row>
    <row r="2111" spans="1:17" x14ac:dyDescent="0.2">
      <c r="A2111" s="7"/>
      <c r="B2111" s="8"/>
      <c r="D2111" s="8"/>
      <c r="E2111" s="8"/>
      <c r="F2111" s="8"/>
      <c r="G2111" s="8"/>
      <c r="H2111" s="8"/>
      <c r="I2111" s="8"/>
      <c r="J2111" s="8"/>
      <c r="K2111" s="8"/>
      <c r="L2111" s="8"/>
      <c r="M2111" s="8"/>
      <c r="N2111" s="8"/>
      <c r="O2111" s="8"/>
      <c r="P2111" s="8"/>
      <c r="Q2111" s="8"/>
    </row>
    <row r="2112" spans="1:17" x14ac:dyDescent="0.2">
      <c r="A2112" s="7"/>
      <c r="B2112" s="8"/>
      <c r="D2112" s="8"/>
      <c r="E2112" s="8"/>
      <c r="F2112" s="8"/>
      <c r="G2112" s="8"/>
      <c r="H2112" s="8"/>
      <c r="I2112" s="8"/>
      <c r="J2112" s="8"/>
      <c r="K2112" s="8"/>
      <c r="L2112" s="8"/>
      <c r="M2112" s="8"/>
      <c r="N2112" s="8"/>
      <c r="O2112" s="8"/>
      <c r="P2112" s="8"/>
      <c r="Q2112" s="8"/>
    </row>
    <row r="2113" spans="1:17" x14ac:dyDescent="0.2">
      <c r="A2113" s="7"/>
      <c r="B2113" s="8"/>
      <c r="D2113" s="8"/>
      <c r="E2113" s="8"/>
      <c r="F2113" s="8"/>
      <c r="G2113" s="8"/>
      <c r="H2113" s="8"/>
      <c r="I2113" s="8"/>
      <c r="J2113" s="8"/>
      <c r="K2113" s="8"/>
      <c r="L2113" s="8"/>
      <c r="M2113" s="8"/>
      <c r="N2113" s="8"/>
      <c r="O2113" s="8"/>
      <c r="P2113" s="8"/>
      <c r="Q2113" s="8"/>
    </row>
    <row r="2114" spans="1:17" x14ac:dyDescent="0.2">
      <c r="A2114" s="7"/>
      <c r="B2114" s="8"/>
      <c r="D2114" s="8"/>
      <c r="E2114" s="8"/>
      <c r="F2114" s="8"/>
      <c r="G2114" s="8"/>
      <c r="H2114" s="8"/>
      <c r="I2114" s="8"/>
      <c r="J2114" s="8"/>
      <c r="K2114" s="8"/>
      <c r="L2114" s="8"/>
      <c r="M2114" s="8"/>
      <c r="N2114" s="8"/>
      <c r="O2114" s="8"/>
      <c r="P2114" s="8"/>
      <c r="Q2114" s="8"/>
    </row>
    <row r="2115" spans="1:17" x14ac:dyDescent="0.2">
      <c r="A2115" s="7"/>
      <c r="B2115" s="8"/>
      <c r="D2115" s="8"/>
      <c r="E2115" s="8"/>
      <c r="F2115" s="8"/>
      <c r="G2115" s="8"/>
      <c r="H2115" s="8"/>
      <c r="I2115" s="8"/>
      <c r="J2115" s="8"/>
      <c r="K2115" s="8"/>
      <c r="L2115" s="8"/>
      <c r="M2115" s="8"/>
      <c r="N2115" s="8"/>
      <c r="O2115" s="8"/>
      <c r="P2115" s="8"/>
      <c r="Q2115" s="8"/>
    </row>
    <row r="2116" spans="1:17" x14ac:dyDescent="0.2">
      <c r="A2116" s="7"/>
      <c r="B2116" s="8"/>
      <c r="D2116" s="8"/>
      <c r="E2116" s="8"/>
      <c r="F2116" s="8"/>
      <c r="G2116" s="8"/>
      <c r="H2116" s="8"/>
      <c r="I2116" s="8"/>
      <c r="J2116" s="8"/>
      <c r="K2116" s="8"/>
      <c r="L2116" s="8"/>
      <c r="M2116" s="8"/>
      <c r="N2116" s="8"/>
      <c r="O2116" s="8"/>
      <c r="P2116" s="8"/>
      <c r="Q2116" s="8"/>
    </row>
    <row r="2117" spans="1:17" x14ac:dyDescent="0.2">
      <c r="A2117" s="7"/>
      <c r="B2117" s="8"/>
      <c r="D2117" s="8"/>
      <c r="E2117" s="8"/>
      <c r="F2117" s="8"/>
      <c r="G2117" s="8"/>
      <c r="H2117" s="8"/>
      <c r="I2117" s="8"/>
      <c r="J2117" s="8"/>
      <c r="K2117" s="8"/>
      <c r="L2117" s="8"/>
      <c r="M2117" s="8"/>
      <c r="N2117" s="8"/>
      <c r="O2117" s="8"/>
      <c r="P2117" s="8"/>
      <c r="Q2117" s="8"/>
    </row>
    <row r="2118" spans="1:17" x14ac:dyDescent="0.2">
      <c r="A2118" s="7"/>
      <c r="B2118" s="8"/>
      <c r="D2118" s="8"/>
      <c r="E2118" s="8"/>
      <c r="F2118" s="8"/>
      <c r="G2118" s="8"/>
      <c r="H2118" s="8"/>
      <c r="I2118" s="8"/>
      <c r="J2118" s="8"/>
      <c r="K2118" s="8"/>
      <c r="L2118" s="8"/>
      <c r="M2118" s="8"/>
      <c r="N2118" s="8"/>
      <c r="O2118" s="8"/>
      <c r="P2118" s="8"/>
      <c r="Q2118" s="8"/>
    </row>
    <row r="2119" spans="1:17" x14ac:dyDescent="0.2">
      <c r="A2119" s="7"/>
      <c r="B2119" s="8"/>
      <c r="D2119" s="8"/>
      <c r="E2119" s="8"/>
      <c r="F2119" s="8"/>
      <c r="G2119" s="8"/>
      <c r="H2119" s="8"/>
      <c r="I2119" s="8"/>
      <c r="J2119" s="8"/>
      <c r="K2119" s="8"/>
      <c r="L2119" s="8"/>
      <c r="M2119" s="8"/>
      <c r="N2119" s="8"/>
      <c r="O2119" s="8"/>
      <c r="P2119" s="8"/>
      <c r="Q2119" s="8"/>
    </row>
    <row r="2120" spans="1:17" x14ac:dyDescent="0.2">
      <c r="A2120" s="7"/>
      <c r="B2120" s="8"/>
      <c r="D2120" s="8"/>
      <c r="E2120" s="8"/>
      <c r="F2120" s="8"/>
      <c r="G2120" s="8"/>
      <c r="H2120" s="8"/>
      <c r="I2120" s="8"/>
      <c r="J2120" s="8"/>
      <c r="K2120" s="8"/>
      <c r="L2120" s="8"/>
      <c r="M2120" s="8"/>
      <c r="N2120" s="8"/>
      <c r="O2120" s="8"/>
      <c r="P2120" s="8"/>
      <c r="Q2120" s="8"/>
    </row>
    <row r="2121" spans="1:17" x14ac:dyDescent="0.2">
      <c r="A2121" s="7"/>
      <c r="B2121" s="8"/>
      <c r="D2121" s="8"/>
      <c r="E2121" s="8"/>
      <c r="F2121" s="8"/>
      <c r="G2121" s="8"/>
      <c r="H2121" s="8"/>
      <c r="I2121" s="8"/>
      <c r="J2121" s="8"/>
      <c r="K2121" s="8"/>
      <c r="L2121" s="8"/>
      <c r="M2121" s="8"/>
      <c r="N2121" s="8"/>
      <c r="O2121" s="8"/>
      <c r="P2121" s="8"/>
      <c r="Q2121" s="8"/>
    </row>
    <row r="2122" spans="1:17" x14ac:dyDescent="0.2">
      <c r="A2122" s="7"/>
      <c r="B2122" s="8"/>
      <c r="D2122" s="8"/>
      <c r="E2122" s="8"/>
      <c r="F2122" s="8"/>
      <c r="G2122" s="8"/>
      <c r="H2122" s="8"/>
      <c r="I2122" s="8"/>
      <c r="J2122" s="8"/>
      <c r="K2122" s="8"/>
      <c r="L2122" s="8"/>
      <c r="M2122" s="8"/>
      <c r="N2122" s="8"/>
      <c r="O2122" s="8"/>
      <c r="P2122" s="8"/>
      <c r="Q2122" s="8"/>
    </row>
    <row r="2123" spans="1:17" x14ac:dyDescent="0.2">
      <c r="A2123" s="7"/>
      <c r="B2123" s="8"/>
      <c r="D2123" s="8"/>
      <c r="E2123" s="8"/>
      <c r="F2123" s="8"/>
      <c r="G2123" s="8"/>
      <c r="H2123" s="8"/>
      <c r="I2123" s="8"/>
      <c r="J2123" s="8"/>
      <c r="K2123" s="8"/>
      <c r="L2123" s="8"/>
      <c r="M2123" s="8"/>
      <c r="N2123" s="8"/>
      <c r="O2123" s="8"/>
      <c r="P2123" s="8"/>
      <c r="Q2123" s="8"/>
    </row>
    <row r="2124" spans="1:17" x14ac:dyDescent="0.2">
      <c r="A2124" s="7"/>
      <c r="B2124" s="8"/>
      <c r="D2124" s="8"/>
      <c r="E2124" s="8"/>
      <c r="F2124" s="8"/>
      <c r="G2124" s="8"/>
      <c r="H2124" s="8"/>
      <c r="I2124" s="8"/>
      <c r="J2124" s="8"/>
      <c r="K2124" s="8"/>
      <c r="L2124" s="8"/>
      <c r="M2124" s="8"/>
      <c r="N2124" s="8"/>
      <c r="O2124" s="8"/>
      <c r="P2124" s="8"/>
      <c r="Q2124" s="8"/>
    </row>
    <row r="2125" spans="1:17" x14ac:dyDescent="0.2">
      <c r="A2125" s="7"/>
      <c r="B2125" s="8"/>
      <c r="D2125" s="8"/>
      <c r="E2125" s="8"/>
      <c r="F2125" s="8"/>
      <c r="G2125" s="8"/>
      <c r="H2125" s="8"/>
      <c r="I2125" s="8"/>
      <c r="J2125" s="8"/>
      <c r="K2125" s="8"/>
      <c r="L2125" s="8"/>
      <c r="M2125" s="8"/>
      <c r="N2125" s="8"/>
      <c r="O2125" s="8"/>
      <c r="P2125" s="8"/>
      <c r="Q2125" s="8"/>
    </row>
    <row r="2126" spans="1:17" x14ac:dyDescent="0.2">
      <c r="A2126" s="7"/>
      <c r="B2126" s="8"/>
      <c r="D2126" s="8"/>
      <c r="E2126" s="8"/>
      <c r="F2126" s="8"/>
      <c r="G2126" s="8"/>
      <c r="H2126" s="8"/>
      <c r="I2126" s="8"/>
      <c r="J2126" s="8"/>
      <c r="K2126" s="8"/>
      <c r="L2126" s="8"/>
      <c r="M2126" s="8"/>
      <c r="N2126" s="8"/>
      <c r="O2126" s="8"/>
      <c r="P2126" s="8"/>
      <c r="Q2126" s="8"/>
    </row>
    <row r="2127" spans="1:17" x14ac:dyDescent="0.2">
      <c r="A2127" s="7"/>
      <c r="B2127" s="8"/>
      <c r="D2127" s="8"/>
      <c r="E2127" s="8"/>
      <c r="F2127" s="8"/>
      <c r="G2127" s="8"/>
      <c r="H2127" s="8"/>
      <c r="I2127" s="8"/>
      <c r="J2127" s="8"/>
      <c r="K2127" s="8"/>
      <c r="L2127" s="8"/>
      <c r="M2127" s="8"/>
      <c r="N2127" s="8"/>
      <c r="O2127" s="8"/>
      <c r="P2127" s="8"/>
      <c r="Q2127" s="8"/>
    </row>
    <row r="2128" spans="1:17" x14ac:dyDescent="0.2">
      <c r="A2128" s="7"/>
      <c r="B2128" s="8"/>
      <c r="D2128" s="8"/>
      <c r="E2128" s="8"/>
      <c r="F2128" s="8"/>
      <c r="G2128" s="8"/>
      <c r="H2128" s="8"/>
      <c r="I2128" s="8"/>
      <c r="J2128" s="8"/>
      <c r="K2128" s="8"/>
      <c r="L2128" s="8"/>
      <c r="M2128" s="8"/>
      <c r="N2128" s="8"/>
      <c r="O2128" s="8"/>
      <c r="P2128" s="8"/>
      <c r="Q2128" s="8"/>
    </row>
    <row r="2129" spans="1:17" x14ac:dyDescent="0.2">
      <c r="A2129" s="7"/>
      <c r="B2129" s="8"/>
      <c r="D2129" s="8"/>
      <c r="E2129" s="8"/>
      <c r="F2129" s="8"/>
      <c r="G2129" s="8"/>
      <c r="H2129" s="8"/>
      <c r="I2129" s="8"/>
      <c r="J2129" s="8"/>
      <c r="K2129" s="8"/>
      <c r="L2129" s="8"/>
      <c r="M2129" s="8"/>
      <c r="N2129" s="8"/>
      <c r="O2129" s="8"/>
      <c r="P2129" s="8"/>
      <c r="Q2129" s="8"/>
    </row>
    <row r="2130" spans="1:17" x14ac:dyDescent="0.2">
      <c r="A2130" s="7"/>
      <c r="B2130" s="8"/>
      <c r="D2130" s="8"/>
      <c r="E2130" s="8"/>
      <c r="F2130" s="8"/>
      <c r="G2130" s="8"/>
      <c r="H2130" s="8"/>
      <c r="I2130" s="8"/>
      <c r="J2130" s="8"/>
      <c r="K2130" s="8"/>
      <c r="L2130" s="8"/>
      <c r="M2130" s="8"/>
      <c r="N2130" s="8"/>
      <c r="O2130" s="8"/>
      <c r="P2130" s="8"/>
      <c r="Q2130" s="8"/>
    </row>
    <row r="2131" spans="1:17" x14ac:dyDescent="0.2">
      <c r="A2131" s="7"/>
      <c r="B2131" s="8"/>
      <c r="D2131" s="8"/>
      <c r="E2131" s="8"/>
      <c r="F2131" s="8"/>
      <c r="G2131" s="8"/>
      <c r="H2131" s="8"/>
      <c r="I2131" s="8"/>
      <c r="J2131" s="8"/>
      <c r="K2131" s="8"/>
      <c r="L2131" s="8"/>
      <c r="M2131" s="8"/>
      <c r="N2131" s="8"/>
      <c r="O2131" s="8"/>
      <c r="P2131" s="8"/>
      <c r="Q2131" s="8"/>
    </row>
    <row r="2132" spans="1:17" x14ac:dyDescent="0.2">
      <c r="A2132" s="7"/>
      <c r="B2132" s="8"/>
      <c r="D2132" s="8"/>
      <c r="E2132" s="8"/>
      <c r="F2132" s="8"/>
      <c r="G2132" s="8"/>
      <c r="H2132" s="8"/>
      <c r="I2132" s="8"/>
      <c r="J2132" s="8"/>
      <c r="K2132" s="8"/>
      <c r="L2132" s="8"/>
      <c r="M2132" s="8"/>
      <c r="N2132" s="8"/>
      <c r="O2132" s="8"/>
      <c r="P2132" s="8"/>
      <c r="Q2132" s="8"/>
    </row>
    <row r="2133" spans="1:17" x14ac:dyDescent="0.2">
      <c r="A2133" s="7"/>
      <c r="B2133" s="8"/>
      <c r="D2133" s="8"/>
      <c r="E2133" s="8"/>
      <c r="F2133" s="8"/>
      <c r="G2133" s="8"/>
      <c r="H2133" s="8"/>
      <c r="I2133" s="8"/>
      <c r="J2133" s="8"/>
      <c r="K2133" s="8"/>
      <c r="L2133" s="8"/>
      <c r="M2133" s="8"/>
      <c r="N2133" s="8"/>
      <c r="O2133" s="8"/>
      <c r="P2133" s="8"/>
      <c r="Q2133" s="8"/>
    </row>
    <row r="2134" spans="1:17" x14ac:dyDescent="0.2">
      <c r="A2134" s="7"/>
      <c r="B2134" s="8"/>
      <c r="D2134" s="8"/>
      <c r="E2134" s="8"/>
      <c r="F2134" s="8"/>
      <c r="G2134" s="8"/>
      <c r="H2134" s="8"/>
      <c r="I2134" s="8"/>
      <c r="J2134" s="8"/>
      <c r="K2134" s="8"/>
      <c r="L2134" s="8"/>
      <c r="M2134" s="8"/>
      <c r="N2134" s="8"/>
      <c r="O2134" s="8"/>
      <c r="P2134" s="8"/>
      <c r="Q2134" s="8"/>
    </row>
    <row r="2135" spans="1:17" x14ac:dyDescent="0.2">
      <c r="A2135" s="7"/>
      <c r="B2135" s="8"/>
      <c r="D2135" s="8"/>
      <c r="E2135" s="8"/>
      <c r="F2135" s="8"/>
      <c r="G2135" s="8"/>
      <c r="H2135" s="8"/>
      <c r="I2135" s="8"/>
      <c r="J2135" s="8"/>
      <c r="K2135" s="8"/>
      <c r="L2135" s="8"/>
      <c r="M2135" s="8"/>
      <c r="N2135" s="8"/>
      <c r="O2135" s="8"/>
      <c r="P2135" s="8"/>
      <c r="Q2135" s="8"/>
    </row>
    <row r="2136" spans="1:17" x14ac:dyDescent="0.2">
      <c r="A2136" s="7"/>
      <c r="B2136" s="8"/>
      <c r="D2136" s="8"/>
      <c r="E2136" s="8"/>
      <c r="F2136" s="8"/>
      <c r="G2136" s="8"/>
      <c r="H2136" s="8"/>
      <c r="I2136" s="8"/>
      <c r="J2136" s="8"/>
      <c r="K2136" s="8"/>
      <c r="L2136" s="8"/>
      <c r="M2136" s="8"/>
      <c r="N2136" s="8"/>
      <c r="O2136" s="8"/>
      <c r="P2136" s="8"/>
      <c r="Q2136" s="8"/>
    </row>
    <row r="2137" spans="1:17" x14ac:dyDescent="0.2">
      <c r="A2137" s="7"/>
      <c r="B2137" s="8"/>
      <c r="D2137" s="8"/>
      <c r="E2137" s="8"/>
      <c r="F2137" s="8"/>
      <c r="G2137" s="8"/>
      <c r="H2137" s="8"/>
      <c r="I2137" s="8"/>
      <c r="J2137" s="8"/>
      <c r="K2137" s="8"/>
      <c r="L2137" s="8"/>
      <c r="M2137" s="8"/>
      <c r="N2137" s="8"/>
      <c r="O2137" s="8"/>
      <c r="P2137" s="8"/>
      <c r="Q2137" s="8"/>
    </row>
    <row r="2138" spans="1:17" x14ac:dyDescent="0.2">
      <c r="A2138" s="7"/>
      <c r="B2138" s="8"/>
      <c r="D2138" s="8"/>
      <c r="E2138" s="8"/>
      <c r="F2138" s="8"/>
      <c r="G2138" s="8"/>
      <c r="H2138" s="8"/>
      <c r="I2138" s="8"/>
      <c r="J2138" s="8"/>
      <c r="K2138" s="8"/>
      <c r="L2138" s="8"/>
      <c r="M2138" s="8"/>
      <c r="N2138" s="8"/>
      <c r="O2138" s="8"/>
      <c r="P2138" s="8"/>
      <c r="Q2138" s="8"/>
    </row>
    <row r="2139" spans="1:17" x14ac:dyDescent="0.2">
      <c r="A2139" s="7"/>
      <c r="B2139" s="8"/>
      <c r="D2139" s="8"/>
      <c r="E2139" s="8"/>
      <c r="F2139" s="8"/>
      <c r="G2139" s="8"/>
      <c r="H2139" s="8"/>
      <c r="I2139" s="8"/>
      <c r="J2139" s="8"/>
      <c r="K2139" s="8"/>
      <c r="L2139" s="8"/>
      <c r="M2139" s="8"/>
      <c r="N2139" s="8"/>
      <c r="O2139" s="8"/>
      <c r="P2139" s="8"/>
      <c r="Q2139" s="8"/>
    </row>
    <row r="2140" spans="1:17" x14ac:dyDescent="0.2">
      <c r="A2140" s="7"/>
      <c r="B2140" s="8"/>
      <c r="D2140" s="8"/>
      <c r="E2140" s="8"/>
      <c r="F2140" s="8"/>
      <c r="G2140" s="8"/>
      <c r="H2140" s="8"/>
      <c r="I2140" s="8"/>
      <c r="J2140" s="8"/>
      <c r="K2140" s="8"/>
      <c r="L2140" s="8"/>
      <c r="M2140" s="8"/>
      <c r="N2140" s="8"/>
      <c r="O2140" s="8"/>
      <c r="P2140" s="8"/>
      <c r="Q2140" s="8"/>
    </row>
    <row r="2141" spans="1:17" x14ac:dyDescent="0.2">
      <c r="A2141" s="7"/>
      <c r="B2141" s="8"/>
      <c r="D2141" s="8"/>
      <c r="E2141" s="8"/>
      <c r="F2141" s="8"/>
      <c r="G2141" s="8"/>
      <c r="H2141" s="8"/>
      <c r="I2141" s="8"/>
      <c r="J2141" s="8"/>
      <c r="K2141" s="8"/>
      <c r="L2141" s="8"/>
      <c r="M2141" s="8"/>
      <c r="N2141" s="8"/>
      <c r="O2141" s="8"/>
      <c r="P2141" s="8"/>
      <c r="Q2141" s="8"/>
    </row>
    <row r="2142" spans="1:17" x14ac:dyDescent="0.2">
      <c r="A2142" s="7"/>
      <c r="B2142" s="8"/>
      <c r="D2142" s="8"/>
      <c r="E2142" s="8"/>
      <c r="F2142" s="8"/>
      <c r="G2142" s="8"/>
      <c r="H2142" s="8"/>
      <c r="I2142" s="8"/>
      <c r="J2142" s="8"/>
      <c r="K2142" s="8"/>
      <c r="L2142" s="8"/>
      <c r="M2142" s="8"/>
      <c r="N2142" s="8"/>
      <c r="O2142" s="8"/>
      <c r="P2142" s="8"/>
      <c r="Q2142" s="8"/>
    </row>
    <row r="2143" spans="1:17" x14ac:dyDescent="0.2">
      <c r="A2143" s="7"/>
      <c r="B2143" s="8"/>
      <c r="D2143" s="8"/>
      <c r="E2143" s="8"/>
      <c r="F2143" s="8"/>
      <c r="G2143" s="8"/>
      <c r="H2143" s="8"/>
      <c r="I2143" s="8"/>
      <c r="J2143" s="8"/>
      <c r="K2143" s="8"/>
      <c r="L2143" s="8"/>
      <c r="M2143" s="8"/>
      <c r="N2143" s="8"/>
      <c r="O2143" s="8"/>
      <c r="P2143" s="8"/>
      <c r="Q2143" s="8"/>
    </row>
    <row r="2144" spans="1:17" x14ac:dyDescent="0.2">
      <c r="A2144" s="7"/>
      <c r="B2144" s="8"/>
      <c r="D2144" s="8"/>
      <c r="E2144" s="8"/>
      <c r="F2144" s="8"/>
      <c r="G2144" s="8"/>
      <c r="H2144" s="8"/>
      <c r="I2144" s="8"/>
      <c r="J2144" s="8"/>
      <c r="K2144" s="8"/>
      <c r="L2144" s="8"/>
      <c r="M2144" s="8"/>
      <c r="N2144" s="8"/>
      <c r="O2144" s="8"/>
      <c r="P2144" s="8"/>
      <c r="Q2144" s="8"/>
    </row>
    <row r="2145" spans="1:17" x14ac:dyDescent="0.2">
      <c r="A2145" s="7"/>
      <c r="B2145" s="8"/>
      <c r="D2145" s="8"/>
      <c r="E2145" s="8"/>
      <c r="F2145" s="8"/>
      <c r="G2145" s="8"/>
      <c r="H2145" s="8"/>
      <c r="I2145" s="8"/>
      <c r="J2145" s="8"/>
      <c r="K2145" s="8"/>
      <c r="L2145" s="8"/>
      <c r="M2145" s="8"/>
      <c r="N2145" s="8"/>
      <c r="O2145" s="8"/>
      <c r="P2145" s="8"/>
      <c r="Q2145" s="8"/>
    </row>
    <row r="2146" spans="1:17" x14ac:dyDescent="0.2">
      <c r="A2146" s="7"/>
      <c r="B2146" s="8"/>
      <c r="D2146" s="8"/>
      <c r="E2146" s="8"/>
      <c r="F2146" s="8"/>
      <c r="G2146" s="8"/>
      <c r="H2146" s="8"/>
      <c r="I2146" s="8"/>
      <c r="J2146" s="8"/>
      <c r="K2146" s="8"/>
      <c r="L2146" s="8"/>
      <c r="M2146" s="8"/>
      <c r="N2146" s="8"/>
      <c r="O2146" s="8"/>
      <c r="P2146" s="8"/>
      <c r="Q2146" s="8"/>
    </row>
    <row r="2147" spans="1:17" x14ac:dyDescent="0.2">
      <c r="A2147" s="7"/>
      <c r="B2147" s="8"/>
      <c r="D2147" s="8"/>
      <c r="E2147" s="8"/>
      <c r="F2147" s="8"/>
      <c r="G2147" s="8"/>
      <c r="H2147" s="8"/>
      <c r="I2147" s="8"/>
      <c r="J2147" s="8"/>
      <c r="K2147" s="8"/>
      <c r="L2147" s="8"/>
      <c r="M2147" s="8"/>
      <c r="N2147" s="8"/>
      <c r="O2147" s="8"/>
      <c r="P2147" s="8"/>
      <c r="Q2147" s="8"/>
    </row>
    <row r="2148" spans="1:17" x14ac:dyDescent="0.2">
      <c r="A2148" s="7"/>
      <c r="B2148" s="8"/>
      <c r="D2148" s="8"/>
      <c r="E2148" s="8"/>
      <c r="F2148" s="8"/>
      <c r="G2148" s="8"/>
      <c r="H2148" s="8"/>
      <c r="I2148" s="8"/>
      <c r="J2148" s="8"/>
      <c r="K2148" s="8"/>
      <c r="L2148" s="8"/>
      <c r="M2148" s="8"/>
      <c r="N2148" s="8"/>
      <c r="O2148" s="8"/>
      <c r="P2148" s="8"/>
      <c r="Q2148" s="8"/>
    </row>
    <row r="2149" spans="1:17" x14ac:dyDescent="0.2">
      <c r="A2149" s="7"/>
      <c r="B2149" s="8"/>
      <c r="D2149" s="8"/>
      <c r="E2149" s="8"/>
      <c r="F2149" s="8"/>
      <c r="G2149" s="8"/>
      <c r="H2149" s="8"/>
      <c r="I2149" s="8"/>
      <c r="J2149" s="8"/>
      <c r="K2149" s="8"/>
      <c r="L2149" s="8"/>
      <c r="M2149" s="8"/>
      <c r="N2149" s="8"/>
      <c r="O2149" s="8"/>
      <c r="P2149" s="8"/>
      <c r="Q2149" s="8"/>
    </row>
    <row r="2150" spans="1:17" x14ac:dyDescent="0.2">
      <c r="A2150" s="7"/>
      <c r="B2150" s="8"/>
      <c r="D2150" s="8"/>
      <c r="E2150" s="8"/>
      <c r="F2150" s="8"/>
      <c r="G2150" s="8"/>
      <c r="H2150" s="8"/>
      <c r="I2150" s="8"/>
      <c r="J2150" s="8"/>
      <c r="K2150" s="8"/>
      <c r="L2150" s="8"/>
      <c r="M2150" s="8"/>
      <c r="N2150" s="8"/>
      <c r="O2150" s="8"/>
      <c r="P2150" s="8"/>
      <c r="Q2150" s="8"/>
    </row>
    <row r="2151" spans="1:17" x14ac:dyDescent="0.2">
      <c r="A2151" s="7"/>
      <c r="B2151" s="8"/>
      <c r="D2151" s="8"/>
      <c r="E2151" s="8"/>
      <c r="F2151" s="8"/>
      <c r="G2151" s="8"/>
      <c r="H2151" s="8"/>
      <c r="I2151" s="8"/>
      <c r="J2151" s="8"/>
      <c r="K2151" s="8"/>
      <c r="L2151" s="8"/>
      <c r="M2151" s="8"/>
      <c r="N2151" s="8"/>
      <c r="O2151" s="8"/>
      <c r="P2151" s="8"/>
      <c r="Q2151" s="8"/>
    </row>
    <row r="2152" spans="1:17" x14ac:dyDescent="0.2">
      <c r="A2152" s="7"/>
      <c r="B2152" s="8"/>
      <c r="D2152" s="8"/>
      <c r="E2152" s="8"/>
      <c r="F2152" s="8"/>
      <c r="G2152" s="8"/>
      <c r="H2152" s="8"/>
      <c r="I2152" s="8"/>
      <c r="J2152" s="8"/>
      <c r="K2152" s="8"/>
      <c r="L2152" s="8"/>
      <c r="M2152" s="8"/>
      <c r="N2152" s="8"/>
      <c r="O2152" s="8"/>
      <c r="P2152" s="8"/>
      <c r="Q2152" s="8"/>
    </row>
    <row r="2153" spans="1:17" x14ac:dyDescent="0.2">
      <c r="A2153" s="7"/>
      <c r="B2153" s="8"/>
      <c r="D2153" s="8"/>
      <c r="E2153" s="8"/>
      <c r="F2153" s="8"/>
      <c r="G2153" s="8"/>
      <c r="H2153" s="8"/>
      <c r="I2153" s="8"/>
      <c r="J2153" s="8"/>
      <c r="K2153" s="8"/>
      <c r="L2153" s="8"/>
      <c r="M2153" s="8"/>
      <c r="N2153" s="8"/>
      <c r="O2153" s="8"/>
      <c r="P2153" s="8"/>
      <c r="Q2153" s="8"/>
    </row>
    <row r="2154" spans="1:17" x14ac:dyDescent="0.2">
      <c r="A2154" s="7"/>
      <c r="B2154" s="8"/>
      <c r="D2154" s="8"/>
      <c r="E2154" s="8"/>
      <c r="F2154" s="8"/>
      <c r="G2154" s="8"/>
      <c r="H2154" s="8"/>
      <c r="I2154" s="8"/>
      <c r="J2154" s="8"/>
      <c r="K2154" s="8"/>
      <c r="L2154" s="8"/>
      <c r="M2154" s="8"/>
      <c r="N2154" s="8"/>
      <c r="O2154" s="8"/>
      <c r="P2154" s="8"/>
      <c r="Q2154" s="8"/>
    </row>
    <row r="2155" spans="1:17" x14ac:dyDescent="0.2">
      <c r="A2155" s="7"/>
      <c r="B2155" s="8"/>
      <c r="D2155" s="8"/>
      <c r="E2155" s="8"/>
      <c r="F2155" s="8"/>
      <c r="G2155" s="8"/>
      <c r="H2155" s="8"/>
      <c r="I2155" s="8"/>
      <c r="J2155" s="8"/>
      <c r="K2155" s="8"/>
      <c r="L2155" s="8"/>
      <c r="M2155" s="8"/>
      <c r="N2155" s="8"/>
      <c r="O2155" s="8"/>
      <c r="P2155" s="8"/>
      <c r="Q2155" s="8"/>
    </row>
    <row r="2156" spans="1:17" x14ac:dyDescent="0.2">
      <c r="A2156" s="7"/>
      <c r="B2156" s="8"/>
      <c r="D2156" s="8"/>
      <c r="E2156" s="8"/>
      <c r="F2156" s="8"/>
      <c r="G2156" s="8"/>
      <c r="H2156" s="8"/>
      <c r="I2156" s="8"/>
      <c r="J2156" s="8"/>
      <c r="K2156" s="8"/>
      <c r="L2156" s="8"/>
      <c r="M2156" s="8"/>
      <c r="N2156" s="8"/>
      <c r="O2156" s="8"/>
      <c r="P2156" s="8"/>
      <c r="Q2156" s="8"/>
    </row>
    <row r="2157" spans="1:17" x14ac:dyDescent="0.2">
      <c r="A2157" s="7"/>
      <c r="B2157" s="8"/>
      <c r="D2157" s="8"/>
      <c r="E2157" s="8"/>
      <c r="F2157" s="8"/>
      <c r="G2157" s="8"/>
      <c r="H2157" s="8"/>
      <c r="I2157" s="8"/>
      <c r="J2157" s="8"/>
      <c r="K2157" s="8"/>
      <c r="L2157" s="8"/>
      <c r="M2157" s="8"/>
      <c r="N2157" s="8"/>
      <c r="O2157" s="8"/>
      <c r="P2157" s="8"/>
      <c r="Q2157" s="8"/>
    </row>
    <row r="2158" spans="1:17" x14ac:dyDescent="0.2">
      <c r="A2158" s="7"/>
      <c r="B2158" s="8"/>
      <c r="D2158" s="8"/>
      <c r="E2158" s="8"/>
      <c r="F2158" s="8"/>
      <c r="G2158" s="8"/>
      <c r="H2158" s="8"/>
      <c r="I2158" s="8"/>
      <c r="J2158" s="8"/>
      <c r="K2158" s="8"/>
      <c r="L2158" s="8"/>
      <c r="M2158" s="8"/>
      <c r="N2158" s="8"/>
      <c r="O2158" s="8"/>
      <c r="P2158" s="8"/>
      <c r="Q2158" s="8"/>
    </row>
    <row r="2159" spans="1:17" x14ac:dyDescent="0.2">
      <c r="A2159" s="7"/>
      <c r="B2159" s="8"/>
      <c r="D2159" s="8"/>
      <c r="E2159" s="8"/>
      <c r="F2159" s="8"/>
      <c r="G2159" s="8"/>
      <c r="H2159" s="8"/>
      <c r="I2159" s="8"/>
      <c r="J2159" s="8"/>
      <c r="K2159" s="8"/>
      <c r="L2159" s="8"/>
      <c r="M2159" s="8"/>
      <c r="N2159" s="8"/>
      <c r="O2159" s="8"/>
      <c r="P2159" s="8"/>
      <c r="Q2159" s="8"/>
    </row>
    <row r="2160" spans="1:17" x14ac:dyDescent="0.2">
      <c r="A2160" s="7"/>
      <c r="B2160" s="8"/>
      <c r="D2160" s="8"/>
      <c r="E2160" s="8"/>
      <c r="F2160" s="8"/>
      <c r="G2160" s="8"/>
      <c r="H2160" s="8"/>
      <c r="I2160" s="8"/>
      <c r="J2160" s="8"/>
      <c r="K2160" s="8"/>
      <c r="L2160" s="8"/>
      <c r="M2160" s="8"/>
      <c r="N2160" s="8"/>
      <c r="O2160" s="8"/>
      <c r="P2160" s="8"/>
      <c r="Q2160" s="8"/>
    </row>
    <row r="2161" spans="1:17" x14ac:dyDescent="0.2">
      <c r="A2161" s="7"/>
      <c r="B2161" s="8"/>
      <c r="D2161" s="8"/>
      <c r="E2161" s="8"/>
      <c r="F2161" s="8"/>
      <c r="G2161" s="8"/>
      <c r="H2161" s="8"/>
      <c r="I2161" s="8"/>
      <c r="J2161" s="8"/>
      <c r="K2161" s="8"/>
      <c r="L2161" s="8"/>
      <c r="M2161" s="8"/>
      <c r="N2161" s="8"/>
      <c r="O2161" s="8"/>
      <c r="P2161" s="8"/>
      <c r="Q2161" s="8"/>
    </row>
    <row r="2162" spans="1:17" x14ac:dyDescent="0.2">
      <c r="A2162" s="7"/>
      <c r="B2162" s="8"/>
      <c r="D2162" s="8"/>
      <c r="E2162" s="8"/>
      <c r="F2162" s="8"/>
      <c r="G2162" s="8"/>
      <c r="H2162" s="8"/>
      <c r="I2162" s="8"/>
      <c r="J2162" s="8"/>
      <c r="K2162" s="8"/>
      <c r="L2162" s="8"/>
      <c r="M2162" s="8"/>
      <c r="N2162" s="8"/>
      <c r="O2162" s="8"/>
      <c r="P2162" s="8"/>
      <c r="Q2162" s="8"/>
    </row>
    <row r="2163" spans="1:17" x14ac:dyDescent="0.2">
      <c r="A2163" s="7"/>
      <c r="B2163" s="8"/>
      <c r="D2163" s="8"/>
      <c r="E2163" s="8"/>
      <c r="F2163" s="8"/>
      <c r="G2163" s="8"/>
      <c r="H2163" s="8"/>
      <c r="I2163" s="8"/>
      <c r="J2163" s="8"/>
      <c r="K2163" s="8"/>
      <c r="L2163" s="8"/>
      <c r="M2163" s="8"/>
      <c r="N2163" s="8"/>
      <c r="O2163" s="8"/>
      <c r="P2163" s="8"/>
      <c r="Q2163" s="8"/>
    </row>
    <row r="2164" spans="1:17" x14ac:dyDescent="0.2">
      <c r="A2164" s="7"/>
      <c r="B2164" s="8"/>
      <c r="D2164" s="8"/>
      <c r="E2164" s="8"/>
      <c r="F2164" s="8"/>
      <c r="G2164" s="8"/>
      <c r="H2164" s="8"/>
      <c r="I2164" s="8"/>
      <c r="J2164" s="8"/>
      <c r="K2164" s="8"/>
      <c r="L2164" s="8"/>
      <c r="M2164" s="8"/>
      <c r="N2164" s="8"/>
      <c r="O2164" s="8"/>
      <c r="P2164" s="8"/>
      <c r="Q2164" s="8"/>
    </row>
    <row r="2165" spans="1:17" x14ac:dyDescent="0.2">
      <c r="A2165" s="7"/>
      <c r="B2165" s="8"/>
      <c r="D2165" s="8"/>
      <c r="E2165" s="8"/>
      <c r="F2165" s="8"/>
      <c r="G2165" s="8"/>
      <c r="H2165" s="8"/>
      <c r="I2165" s="8"/>
      <c r="J2165" s="8"/>
      <c r="K2165" s="8"/>
      <c r="L2165" s="8"/>
      <c r="M2165" s="8"/>
      <c r="N2165" s="8"/>
      <c r="O2165" s="8"/>
      <c r="P2165" s="8"/>
      <c r="Q2165" s="8"/>
    </row>
    <row r="2166" spans="1:17" x14ac:dyDescent="0.2">
      <c r="A2166" s="7"/>
      <c r="B2166" s="8"/>
      <c r="D2166" s="8"/>
      <c r="E2166" s="8"/>
      <c r="F2166" s="8"/>
      <c r="G2166" s="8"/>
      <c r="H2166" s="8"/>
      <c r="I2166" s="8"/>
      <c r="J2166" s="8"/>
      <c r="K2166" s="8"/>
      <c r="L2166" s="8"/>
      <c r="M2166" s="8"/>
      <c r="N2166" s="8"/>
      <c r="O2166" s="8"/>
      <c r="P2166" s="8"/>
      <c r="Q2166" s="8"/>
    </row>
    <row r="2167" spans="1:17" x14ac:dyDescent="0.2">
      <c r="A2167" s="7"/>
      <c r="B2167" s="8"/>
      <c r="D2167" s="8"/>
      <c r="E2167" s="8"/>
      <c r="F2167" s="8"/>
      <c r="G2167" s="8"/>
      <c r="H2167" s="8"/>
      <c r="I2167" s="8"/>
      <c r="J2167" s="8"/>
      <c r="K2167" s="8"/>
      <c r="L2167" s="8"/>
      <c r="M2167" s="8"/>
      <c r="N2167" s="8"/>
      <c r="O2167" s="8"/>
      <c r="P2167" s="8"/>
      <c r="Q2167" s="8"/>
    </row>
    <row r="2168" spans="1:17" x14ac:dyDescent="0.2">
      <c r="A2168" s="7"/>
      <c r="B2168" s="8"/>
      <c r="D2168" s="8"/>
      <c r="E2168" s="8"/>
      <c r="F2168" s="8"/>
      <c r="G2168" s="8"/>
      <c r="H2168" s="8"/>
      <c r="I2168" s="8"/>
      <c r="J2168" s="8"/>
      <c r="K2168" s="8"/>
      <c r="L2168" s="8"/>
      <c r="M2168" s="8"/>
      <c r="N2168" s="8"/>
      <c r="O2168" s="8"/>
      <c r="P2168" s="8"/>
      <c r="Q2168" s="8"/>
    </row>
    <row r="2169" spans="1:17" x14ac:dyDescent="0.2">
      <c r="A2169" s="7"/>
      <c r="B2169" s="8"/>
      <c r="D2169" s="8"/>
      <c r="E2169" s="8"/>
      <c r="F2169" s="8"/>
      <c r="G2169" s="8"/>
      <c r="H2169" s="8"/>
      <c r="I2169" s="8"/>
      <c r="J2169" s="8"/>
      <c r="K2169" s="8"/>
      <c r="L2169" s="8"/>
      <c r="M2169" s="8"/>
      <c r="N2169" s="8"/>
      <c r="O2169" s="8"/>
      <c r="P2169" s="8"/>
      <c r="Q2169" s="8"/>
    </row>
    <row r="2170" spans="1:17" x14ac:dyDescent="0.2">
      <c r="A2170" s="7"/>
      <c r="B2170" s="8"/>
      <c r="D2170" s="8"/>
      <c r="E2170" s="8"/>
      <c r="F2170" s="8"/>
      <c r="G2170" s="8"/>
      <c r="H2170" s="8"/>
      <c r="I2170" s="8"/>
      <c r="J2170" s="8"/>
      <c r="K2170" s="8"/>
      <c r="L2170" s="8"/>
      <c r="M2170" s="8"/>
      <c r="N2170" s="8"/>
      <c r="O2170" s="8"/>
      <c r="P2170" s="8"/>
      <c r="Q2170" s="8"/>
    </row>
    <row r="2171" spans="1:17" x14ac:dyDescent="0.2">
      <c r="A2171" s="7"/>
      <c r="B2171" s="8"/>
      <c r="D2171" s="8"/>
      <c r="E2171" s="8"/>
      <c r="F2171" s="8"/>
      <c r="G2171" s="8"/>
      <c r="H2171" s="8"/>
      <c r="I2171" s="8"/>
      <c r="J2171" s="8"/>
      <c r="K2171" s="8"/>
      <c r="L2171" s="8"/>
      <c r="M2171" s="8"/>
      <c r="N2171" s="8"/>
      <c r="O2171" s="8"/>
      <c r="P2171" s="8"/>
      <c r="Q2171" s="8"/>
    </row>
    <row r="2172" spans="1:17" x14ac:dyDescent="0.2">
      <c r="A2172" s="7"/>
      <c r="B2172" s="8"/>
      <c r="D2172" s="8"/>
      <c r="E2172" s="8"/>
      <c r="F2172" s="8"/>
      <c r="G2172" s="8"/>
      <c r="H2172" s="8"/>
      <c r="I2172" s="8"/>
      <c r="J2172" s="8"/>
      <c r="K2172" s="8"/>
      <c r="L2172" s="8"/>
      <c r="M2172" s="8"/>
      <c r="N2172" s="8"/>
      <c r="O2172" s="8"/>
      <c r="P2172" s="8"/>
      <c r="Q2172" s="8"/>
    </row>
    <row r="2173" spans="1:17" x14ac:dyDescent="0.2">
      <c r="A2173" s="7"/>
      <c r="B2173" s="8"/>
      <c r="D2173" s="8"/>
      <c r="E2173" s="8"/>
      <c r="F2173" s="8"/>
      <c r="G2173" s="8"/>
      <c r="H2173" s="8"/>
      <c r="I2173" s="8"/>
      <c r="J2173" s="8"/>
      <c r="K2173" s="8"/>
      <c r="L2173" s="8"/>
      <c r="M2173" s="8"/>
      <c r="N2173" s="8"/>
      <c r="O2173" s="8"/>
      <c r="P2173" s="8"/>
      <c r="Q2173" s="8"/>
    </row>
    <row r="2174" spans="1:17" x14ac:dyDescent="0.2">
      <c r="A2174" s="7"/>
      <c r="B2174" s="8"/>
      <c r="D2174" s="8"/>
      <c r="E2174" s="8"/>
      <c r="F2174" s="8"/>
      <c r="G2174" s="8"/>
      <c r="H2174" s="8"/>
      <c r="I2174" s="8"/>
      <c r="J2174" s="8"/>
      <c r="K2174" s="8"/>
      <c r="L2174" s="8"/>
      <c r="M2174" s="8"/>
      <c r="N2174" s="8"/>
      <c r="O2174" s="8"/>
      <c r="P2174" s="8"/>
      <c r="Q2174" s="8"/>
    </row>
    <row r="2175" spans="1:17" x14ac:dyDescent="0.2">
      <c r="A2175" s="7"/>
      <c r="B2175" s="8"/>
      <c r="D2175" s="8"/>
      <c r="E2175" s="8"/>
      <c r="F2175" s="8"/>
      <c r="G2175" s="8"/>
      <c r="H2175" s="8"/>
      <c r="I2175" s="8"/>
      <c r="J2175" s="8"/>
      <c r="K2175" s="8"/>
      <c r="L2175" s="8"/>
      <c r="M2175" s="8"/>
      <c r="N2175" s="8"/>
      <c r="O2175" s="8"/>
      <c r="P2175" s="8"/>
      <c r="Q2175" s="8"/>
    </row>
    <row r="2176" spans="1:17" x14ac:dyDescent="0.2">
      <c r="A2176" s="7"/>
      <c r="B2176" s="8"/>
      <c r="D2176" s="8"/>
      <c r="E2176" s="8"/>
      <c r="F2176" s="8"/>
      <c r="G2176" s="8"/>
      <c r="H2176" s="8"/>
      <c r="I2176" s="8"/>
      <c r="J2176" s="8"/>
      <c r="K2176" s="8"/>
      <c r="L2176" s="8"/>
      <c r="M2176" s="8"/>
      <c r="N2176" s="8"/>
      <c r="O2176" s="8"/>
      <c r="P2176" s="8"/>
      <c r="Q2176" s="8"/>
    </row>
    <row r="2177" spans="1:17" x14ac:dyDescent="0.2">
      <c r="A2177" s="7"/>
      <c r="B2177" s="8"/>
      <c r="D2177" s="8"/>
      <c r="E2177" s="8"/>
      <c r="F2177" s="8"/>
      <c r="G2177" s="8"/>
      <c r="H2177" s="8"/>
      <c r="I2177" s="8"/>
      <c r="J2177" s="8"/>
      <c r="K2177" s="8"/>
      <c r="L2177" s="8"/>
      <c r="M2177" s="8"/>
      <c r="N2177" s="8"/>
      <c r="O2177" s="8"/>
      <c r="P2177" s="8"/>
      <c r="Q2177" s="8"/>
    </row>
    <row r="2178" spans="1:17" x14ac:dyDescent="0.2">
      <c r="A2178" s="7"/>
      <c r="B2178" s="8"/>
      <c r="D2178" s="8"/>
      <c r="E2178" s="8"/>
      <c r="F2178" s="8"/>
      <c r="G2178" s="8"/>
      <c r="H2178" s="8"/>
      <c r="I2178" s="8"/>
      <c r="J2178" s="8"/>
      <c r="K2178" s="8"/>
      <c r="L2178" s="8"/>
      <c r="M2178" s="8"/>
      <c r="N2178" s="8"/>
      <c r="O2178" s="8"/>
      <c r="P2178" s="8"/>
      <c r="Q2178" s="8"/>
    </row>
    <row r="2179" spans="1:17" x14ac:dyDescent="0.2">
      <c r="A2179" s="7"/>
      <c r="B2179" s="8"/>
      <c r="D2179" s="8"/>
      <c r="E2179" s="8"/>
      <c r="F2179" s="8"/>
      <c r="G2179" s="8"/>
      <c r="H2179" s="8"/>
      <c r="I2179" s="8"/>
      <c r="J2179" s="8"/>
      <c r="K2179" s="8"/>
      <c r="L2179" s="8"/>
      <c r="M2179" s="8"/>
      <c r="N2179" s="8"/>
      <c r="O2179" s="8"/>
      <c r="P2179" s="8"/>
      <c r="Q2179" s="8"/>
    </row>
    <row r="2180" spans="1:17" x14ac:dyDescent="0.2">
      <c r="A2180" s="7"/>
      <c r="B2180" s="8"/>
      <c r="D2180" s="8"/>
      <c r="E2180" s="8"/>
      <c r="F2180" s="8"/>
      <c r="G2180" s="8"/>
      <c r="H2180" s="8"/>
      <c r="I2180" s="8"/>
      <c r="J2180" s="8"/>
      <c r="K2180" s="8"/>
      <c r="L2180" s="8"/>
      <c r="M2180" s="8"/>
      <c r="N2180" s="8"/>
      <c r="O2180" s="8"/>
      <c r="P2180" s="8"/>
      <c r="Q2180" s="8"/>
    </row>
    <row r="2181" spans="1:17" x14ac:dyDescent="0.2">
      <c r="A2181" s="7"/>
      <c r="B2181" s="8"/>
      <c r="D2181" s="8"/>
      <c r="E2181" s="8"/>
      <c r="F2181" s="8"/>
      <c r="G2181" s="8"/>
      <c r="H2181" s="8"/>
      <c r="I2181" s="8"/>
      <c r="J2181" s="8"/>
      <c r="K2181" s="8"/>
      <c r="L2181" s="8"/>
      <c r="M2181" s="8"/>
      <c r="N2181" s="8"/>
      <c r="O2181" s="8"/>
      <c r="P2181" s="8"/>
      <c r="Q2181" s="8"/>
    </row>
    <row r="2182" spans="1:17" x14ac:dyDescent="0.2">
      <c r="A2182" s="7"/>
      <c r="B2182" s="8"/>
      <c r="D2182" s="8"/>
      <c r="E2182" s="8"/>
      <c r="F2182" s="8"/>
      <c r="G2182" s="8"/>
      <c r="H2182" s="8"/>
      <c r="I2182" s="8"/>
      <c r="J2182" s="8"/>
      <c r="K2182" s="8"/>
      <c r="L2182" s="8"/>
      <c r="M2182" s="8"/>
      <c r="N2182" s="8"/>
      <c r="O2182" s="8"/>
      <c r="P2182" s="8"/>
      <c r="Q2182" s="8"/>
    </row>
    <row r="2183" spans="1:17" x14ac:dyDescent="0.2">
      <c r="A2183" s="7"/>
      <c r="B2183" s="8"/>
      <c r="D2183" s="8"/>
      <c r="E2183" s="8"/>
      <c r="F2183" s="8"/>
      <c r="G2183" s="8"/>
      <c r="H2183" s="8"/>
      <c r="I2183" s="8"/>
      <c r="J2183" s="8"/>
      <c r="K2183" s="8"/>
      <c r="L2183" s="8"/>
      <c r="M2183" s="8"/>
      <c r="N2183" s="8"/>
      <c r="O2183" s="8"/>
      <c r="P2183" s="8"/>
      <c r="Q2183" s="8"/>
    </row>
    <row r="2184" spans="1:17" x14ac:dyDescent="0.2">
      <c r="A2184" s="7"/>
      <c r="B2184" s="8"/>
      <c r="D2184" s="8"/>
      <c r="E2184" s="8"/>
      <c r="F2184" s="8"/>
      <c r="G2184" s="8"/>
      <c r="H2184" s="8"/>
      <c r="I2184" s="8"/>
      <c r="J2184" s="8"/>
      <c r="K2184" s="8"/>
      <c r="L2184" s="8"/>
      <c r="M2184" s="8"/>
      <c r="N2184" s="8"/>
      <c r="O2184" s="8"/>
      <c r="P2184" s="8"/>
      <c r="Q2184" s="8"/>
    </row>
    <row r="2185" spans="1:17" x14ac:dyDescent="0.2">
      <c r="A2185" s="7"/>
      <c r="B2185" s="8"/>
      <c r="D2185" s="8"/>
      <c r="E2185" s="8"/>
      <c r="F2185" s="8"/>
      <c r="G2185" s="8"/>
      <c r="H2185" s="8"/>
      <c r="I2185" s="8"/>
      <c r="J2185" s="8"/>
      <c r="K2185" s="8"/>
      <c r="L2185" s="8"/>
      <c r="M2185" s="8"/>
      <c r="N2185" s="8"/>
      <c r="O2185" s="8"/>
      <c r="P2185" s="8"/>
      <c r="Q2185" s="8"/>
    </row>
    <row r="2186" spans="1:17" x14ac:dyDescent="0.2">
      <c r="A2186" s="7"/>
      <c r="B2186" s="8"/>
      <c r="D2186" s="8"/>
      <c r="E2186" s="8"/>
      <c r="F2186" s="8"/>
      <c r="G2186" s="8"/>
      <c r="H2186" s="8"/>
      <c r="I2186" s="8"/>
      <c r="J2186" s="8"/>
      <c r="K2186" s="8"/>
      <c r="L2186" s="8"/>
      <c r="M2186" s="8"/>
      <c r="N2186" s="8"/>
      <c r="O2186" s="8"/>
      <c r="P2186" s="8"/>
      <c r="Q2186" s="8"/>
    </row>
    <row r="2187" spans="1:17" x14ac:dyDescent="0.2">
      <c r="A2187" s="7"/>
      <c r="B2187" s="8"/>
      <c r="D2187" s="8"/>
      <c r="E2187" s="8"/>
      <c r="F2187" s="8"/>
      <c r="G2187" s="8"/>
      <c r="H2187" s="8"/>
      <c r="I2187" s="8"/>
      <c r="J2187" s="8"/>
      <c r="K2187" s="8"/>
      <c r="L2187" s="8"/>
      <c r="M2187" s="8"/>
      <c r="N2187" s="8"/>
      <c r="O2187" s="8"/>
      <c r="P2187" s="8"/>
      <c r="Q2187" s="8"/>
    </row>
    <row r="2188" spans="1:17" x14ac:dyDescent="0.2">
      <c r="A2188" s="7"/>
      <c r="B2188" s="8"/>
      <c r="D2188" s="8"/>
      <c r="E2188" s="8"/>
      <c r="F2188" s="8"/>
      <c r="G2188" s="8"/>
      <c r="H2188" s="8"/>
      <c r="I2188" s="8"/>
      <c r="J2188" s="8"/>
      <c r="K2188" s="8"/>
      <c r="L2188" s="8"/>
      <c r="M2188" s="8"/>
      <c r="N2188" s="8"/>
      <c r="O2188" s="8"/>
      <c r="P2188" s="8"/>
      <c r="Q2188" s="8"/>
    </row>
    <row r="2189" spans="1:17" x14ac:dyDescent="0.2">
      <c r="A2189" s="7"/>
      <c r="B2189" s="8"/>
      <c r="D2189" s="8"/>
      <c r="E2189" s="8"/>
      <c r="F2189" s="8"/>
      <c r="G2189" s="8"/>
      <c r="H2189" s="8"/>
      <c r="I2189" s="8"/>
      <c r="J2189" s="8"/>
      <c r="K2189" s="8"/>
      <c r="L2189" s="8"/>
      <c r="M2189" s="8"/>
      <c r="N2189" s="8"/>
      <c r="O2189" s="8"/>
      <c r="P2189" s="8"/>
      <c r="Q2189" s="8"/>
    </row>
    <row r="2190" spans="1:17" x14ac:dyDescent="0.2">
      <c r="A2190" s="7"/>
      <c r="B2190" s="8"/>
      <c r="D2190" s="8"/>
      <c r="E2190" s="8"/>
      <c r="F2190" s="8"/>
      <c r="G2190" s="8"/>
      <c r="H2190" s="8"/>
      <c r="I2190" s="8"/>
      <c r="J2190" s="8"/>
      <c r="K2190" s="8"/>
      <c r="L2190" s="8"/>
      <c r="M2190" s="8"/>
      <c r="N2190" s="8"/>
      <c r="O2190" s="8"/>
      <c r="P2190" s="8"/>
      <c r="Q2190" s="8"/>
    </row>
    <row r="2191" spans="1:17" x14ac:dyDescent="0.2">
      <c r="A2191" s="7"/>
      <c r="B2191" s="8"/>
      <c r="D2191" s="8"/>
      <c r="E2191" s="8"/>
      <c r="F2191" s="8"/>
      <c r="G2191" s="8"/>
      <c r="H2191" s="8"/>
      <c r="I2191" s="8"/>
      <c r="J2191" s="8"/>
      <c r="K2191" s="8"/>
      <c r="L2191" s="8"/>
      <c r="M2191" s="8"/>
      <c r="N2191" s="8"/>
      <c r="O2191" s="8"/>
      <c r="P2191" s="8"/>
      <c r="Q2191" s="8"/>
    </row>
    <row r="2192" spans="1:17" x14ac:dyDescent="0.2">
      <c r="A2192" s="7"/>
      <c r="B2192" s="8"/>
      <c r="D2192" s="8"/>
      <c r="E2192" s="8"/>
      <c r="F2192" s="8"/>
      <c r="G2192" s="8"/>
      <c r="H2192" s="8"/>
      <c r="I2192" s="8"/>
      <c r="J2192" s="8"/>
      <c r="K2192" s="8"/>
      <c r="L2192" s="8"/>
      <c r="M2192" s="8"/>
      <c r="N2192" s="8"/>
      <c r="O2192" s="8"/>
      <c r="P2192" s="8"/>
      <c r="Q2192" s="8"/>
    </row>
    <row r="2193" spans="1:17" x14ac:dyDescent="0.2">
      <c r="A2193" s="7"/>
      <c r="B2193" s="8"/>
      <c r="D2193" s="8"/>
      <c r="E2193" s="8"/>
      <c r="F2193" s="8"/>
      <c r="G2193" s="8"/>
      <c r="H2193" s="8"/>
      <c r="I2193" s="8"/>
      <c r="J2193" s="8"/>
      <c r="K2193" s="8"/>
      <c r="L2193" s="8"/>
      <c r="M2193" s="8"/>
      <c r="N2193" s="8"/>
      <c r="O2193" s="8"/>
      <c r="P2193" s="8"/>
      <c r="Q2193" s="8"/>
    </row>
    <row r="2194" spans="1:17" x14ac:dyDescent="0.2">
      <c r="A2194" s="7"/>
      <c r="B2194" s="8"/>
      <c r="D2194" s="8"/>
      <c r="E2194" s="8"/>
      <c r="F2194" s="8"/>
      <c r="G2194" s="8"/>
      <c r="H2194" s="8"/>
      <c r="I2194" s="8"/>
      <c r="J2194" s="8"/>
      <c r="K2194" s="8"/>
      <c r="L2194" s="8"/>
      <c r="M2194" s="8"/>
      <c r="N2194" s="8"/>
      <c r="O2194" s="8"/>
      <c r="P2194" s="8"/>
      <c r="Q2194" s="8"/>
    </row>
    <row r="2195" spans="1:17" x14ac:dyDescent="0.2">
      <c r="A2195" s="7"/>
      <c r="B2195" s="8"/>
      <c r="D2195" s="8"/>
      <c r="E2195" s="8"/>
      <c r="F2195" s="8"/>
      <c r="G2195" s="8"/>
      <c r="H2195" s="8"/>
      <c r="I2195" s="8"/>
      <c r="J2195" s="8"/>
      <c r="K2195" s="8"/>
      <c r="L2195" s="8"/>
      <c r="M2195" s="8"/>
      <c r="N2195" s="8"/>
      <c r="O2195" s="8"/>
      <c r="P2195" s="8"/>
      <c r="Q2195" s="8"/>
    </row>
    <row r="2196" spans="1:17" x14ac:dyDescent="0.2">
      <c r="A2196" s="7"/>
      <c r="B2196" s="8"/>
      <c r="D2196" s="8"/>
      <c r="E2196" s="8"/>
      <c r="F2196" s="8"/>
      <c r="G2196" s="8"/>
      <c r="H2196" s="8"/>
      <c r="I2196" s="8"/>
      <c r="J2196" s="8"/>
      <c r="K2196" s="8"/>
      <c r="L2196" s="8"/>
      <c r="M2196" s="8"/>
      <c r="N2196" s="8"/>
      <c r="O2196" s="8"/>
      <c r="P2196" s="8"/>
      <c r="Q2196" s="8"/>
    </row>
    <row r="2197" spans="1:17" x14ac:dyDescent="0.2">
      <c r="A2197" s="7"/>
      <c r="B2197" s="8"/>
      <c r="D2197" s="8"/>
      <c r="E2197" s="8"/>
      <c r="F2197" s="8"/>
      <c r="G2197" s="8"/>
      <c r="H2197" s="8"/>
      <c r="I2197" s="8"/>
      <c r="J2197" s="8"/>
      <c r="K2197" s="8"/>
      <c r="L2197" s="8"/>
      <c r="M2197" s="8"/>
      <c r="N2197" s="8"/>
      <c r="O2197" s="8"/>
      <c r="P2197" s="8"/>
      <c r="Q2197" s="8"/>
    </row>
    <row r="2198" spans="1:17" x14ac:dyDescent="0.2">
      <c r="A2198" s="7"/>
      <c r="B2198" s="8"/>
      <c r="D2198" s="8"/>
      <c r="E2198" s="8"/>
      <c r="F2198" s="8"/>
      <c r="G2198" s="8"/>
      <c r="H2198" s="8"/>
      <c r="I2198" s="8"/>
      <c r="J2198" s="8"/>
      <c r="K2198" s="8"/>
      <c r="L2198" s="8"/>
      <c r="M2198" s="8"/>
      <c r="N2198" s="8"/>
      <c r="O2198" s="8"/>
      <c r="P2198" s="8"/>
      <c r="Q2198" s="8"/>
    </row>
    <row r="2199" spans="1:17" x14ac:dyDescent="0.2">
      <c r="A2199" s="7"/>
      <c r="B2199" s="8"/>
      <c r="D2199" s="8"/>
      <c r="E2199" s="8"/>
      <c r="F2199" s="8"/>
      <c r="G2199" s="8"/>
      <c r="H2199" s="8"/>
      <c r="I2199" s="8"/>
      <c r="J2199" s="8"/>
      <c r="K2199" s="8"/>
      <c r="L2199" s="8"/>
      <c r="M2199" s="8"/>
      <c r="N2199" s="8"/>
      <c r="O2199" s="8"/>
      <c r="P2199" s="8"/>
      <c r="Q2199" s="8"/>
    </row>
    <row r="2200" spans="1:17" x14ac:dyDescent="0.2">
      <c r="A2200" s="7"/>
      <c r="B2200" s="8"/>
      <c r="D2200" s="8"/>
      <c r="E2200" s="8"/>
      <c r="F2200" s="8"/>
      <c r="G2200" s="8"/>
      <c r="H2200" s="8"/>
      <c r="I2200" s="8"/>
      <c r="J2200" s="8"/>
      <c r="K2200" s="8"/>
      <c r="L2200" s="8"/>
      <c r="M2200" s="8"/>
      <c r="N2200" s="8"/>
      <c r="O2200" s="8"/>
      <c r="P2200" s="8"/>
      <c r="Q2200" s="8"/>
    </row>
    <row r="2201" spans="1:17" x14ac:dyDescent="0.2">
      <c r="A2201" s="7"/>
      <c r="B2201" s="8"/>
      <c r="D2201" s="8"/>
      <c r="E2201" s="8"/>
      <c r="F2201" s="8"/>
      <c r="G2201" s="8"/>
      <c r="H2201" s="8"/>
      <c r="I2201" s="8"/>
      <c r="J2201" s="8"/>
      <c r="K2201" s="8"/>
      <c r="L2201" s="8"/>
      <c r="M2201" s="8"/>
      <c r="N2201" s="8"/>
      <c r="O2201" s="8"/>
      <c r="P2201" s="8"/>
      <c r="Q2201" s="8"/>
    </row>
    <row r="2202" spans="1:17" x14ac:dyDescent="0.2">
      <c r="A2202" s="7"/>
      <c r="B2202" s="8"/>
      <c r="D2202" s="8"/>
      <c r="E2202" s="8"/>
      <c r="F2202" s="8"/>
      <c r="G2202" s="8"/>
      <c r="H2202" s="8"/>
      <c r="I2202" s="8"/>
      <c r="J2202" s="8"/>
      <c r="K2202" s="8"/>
      <c r="L2202" s="8"/>
      <c r="M2202" s="8"/>
      <c r="N2202" s="8"/>
      <c r="O2202" s="8"/>
      <c r="P2202" s="8"/>
      <c r="Q2202" s="8"/>
    </row>
    <row r="2203" spans="1:17" x14ac:dyDescent="0.2">
      <c r="A2203" s="7"/>
      <c r="B2203" s="8"/>
      <c r="D2203" s="8"/>
      <c r="E2203" s="8"/>
      <c r="F2203" s="8"/>
      <c r="G2203" s="8"/>
      <c r="H2203" s="8"/>
      <c r="I2203" s="8"/>
      <c r="J2203" s="8"/>
      <c r="K2203" s="8"/>
      <c r="L2203" s="8"/>
      <c r="M2203" s="8"/>
      <c r="N2203" s="8"/>
      <c r="O2203" s="8"/>
      <c r="P2203" s="8"/>
      <c r="Q2203" s="8"/>
    </row>
    <row r="2204" spans="1:17" x14ac:dyDescent="0.2">
      <c r="A2204" s="7"/>
      <c r="B2204" s="8"/>
      <c r="D2204" s="8"/>
      <c r="E2204" s="8"/>
      <c r="F2204" s="8"/>
      <c r="G2204" s="8"/>
      <c r="H2204" s="8"/>
      <c r="I2204" s="8"/>
      <c r="J2204" s="8"/>
      <c r="K2204" s="8"/>
      <c r="L2204" s="8"/>
      <c r="M2204" s="8"/>
      <c r="N2204" s="8"/>
      <c r="O2204" s="8"/>
      <c r="P2204" s="8"/>
      <c r="Q2204" s="8"/>
    </row>
    <row r="2205" spans="1:17" x14ac:dyDescent="0.2">
      <c r="A2205" s="7"/>
      <c r="B2205" s="8"/>
      <c r="D2205" s="8"/>
      <c r="E2205" s="8"/>
      <c r="F2205" s="8"/>
      <c r="G2205" s="8"/>
      <c r="H2205" s="8"/>
      <c r="I2205" s="8"/>
      <c r="J2205" s="8"/>
      <c r="K2205" s="8"/>
      <c r="L2205" s="8"/>
      <c r="M2205" s="8"/>
      <c r="N2205" s="8"/>
      <c r="O2205" s="8"/>
      <c r="P2205" s="8"/>
      <c r="Q2205" s="8"/>
    </row>
    <row r="2206" spans="1:17" x14ac:dyDescent="0.2">
      <c r="A2206" s="7"/>
      <c r="B2206" s="8"/>
      <c r="D2206" s="8"/>
      <c r="E2206" s="8"/>
      <c r="F2206" s="8"/>
      <c r="G2206" s="8"/>
      <c r="H2206" s="8"/>
      <c r="I2206" s="8"/>
      <c r="J2206" s="8"/>
      <c r="K2206" s="8"/>
      <c r="L2206" s="8"/>
      <c r="M2206" s="8"/>
      <c r="N2206" s="8"/>
      <c r="O2206" s="8"/>
      <c r="P2206" s="8"/>
      <c r="Q2206" s="8"/>
    </row>
    <row r="2207" spans="1:17" x14ac:dyDescent="0.2">
      <c r="A2207" s="7"/>
      <c r="B2207" s="8"/>
      <c r="D2207" s="8"/>
      <c r="E2207" s="8"/>
      <c r="F2207" s="8"/>
      <c r="G2207" s="8"/>
      <c r="H2207" s="8"/>
      <c r="I2207" s="8"/>
      <c r="J2207" s="8"/>
      <c r="K2207" s="8"/>
      <c r="L2207" s="8"/>
      <c r="M2207" s="8"/>
      <c r="N2207" s="8"/>
      <c r="O2207" s="8"/>
      <c r="P2207" s="8"/>
      <c r="Q2207" s="8"/>
    </row>
    <row r="2208" spans="1:17" x14ac:dyDescent="0.2">
      <c r="A2208" s="7"/>
      <c r="B2208" s="8"/>
      <c r="D2208" s="8"/>
      <c r="E2208" s="8"/>
      <c r="F2208" s="8"/>
      <c r="G2208" s="8"/>
      <c r="H2208" s="8"/>
      <c r="I2208" s="8"/>
      <c r="J2208" s="8"/>
      <c r="K2208" s="8"/>
      <c r="L2208" s="8"/>
      <c r="M2208" s="8"/>
      <c r="N2208" s="8"/>
      <c r="O2208" s="8"/>
      <c r="P2208" s="8"/>
      <c r="Q2208" s="8"/>
    </row>
    <row r="2209" spans="1:17" x14ac:dyDescent="0.2">
      <c r="A2209" s="7"/>
      <c r="B2209" s="8"/>
      <c r="D2209" s="8"/>
      <c r="E2209" s="8"/>
      <c r="F2209" s="8"/>
      <c r="G2209" s="8"/>
      <c r="H2209" s="8"/>
      <c r="I2209" s="8"/>
      <c r="J2209" s="8"/>
      <c r="K2209" s="8"/>
      <c r="L2209" s="8"/>
      <c r="M2209" s="8"/>
      <c r="N2209" s="8"/>
      <c r="O2209" s="8"/>
      <c r="P2209" s="8"/>
      <c r="Q2209" s="8"/>
    </row>
    <row r="2210" spans="1:17" x14ac:dyDescent="0.2">
      <c r="A2210" s="7"/>
      <c r="B2210" s="8"/>
      <c r="D2210" s="8"/>
      <c r="E2210" s="8"/>
      <c r="F2210" s="8"/>
      <c r="G2210" s="8"/>
      <c r="H2210" s="8"/>
      <c r="I2210" s="8"/>
      <c r="J2210" s="8"/>
      <c r="K2210" s="8"/>
      <c r="L2210" s="8"/>
      <c r="M2210" s="8"/>
      <c r="N2210" s="8"/>
      <c r="O2210" s="8"/>
      <c r="P2210" s="8"/>
      <c r="Q2210" s="8"/>
    </row>
    <row r="2211" spans="1:17" x14ac:dyDescent="0.2">
      <c r="A2211" s="7"/>
      <c r="B2211" s="8"/>
      <c r="D2211" s="8"/>
      <c r="E2211" s="8"/>
      <c r="F2211" s="8"/>
      <c r="G2211" s="8"/>
      <c r="H2211" s="8"/>
      <c r="I2211" s="8"/>
      <c r="J2211" s="8"/>
      <c r="K2211" s="8"/>
      <c r="L2211" s="8"/>
      <c r="M2211" s="8"/>
      <c r="N2211" s="8"/>
      <c r="O2211" s="8"/>
      <c r="P2211" s="8"/>
      <c r="Q2211" s="8"/>
    </row>
    <row r="2212" spans="1:17" x14ac:dyDescent="0.2">
      <c r="A2212" s="7"/>
      <c r="B2212" s="8"/>
      <c r="D2212" s="8"/>
      <c r="E2212" s="8"/>
      <c r="F2212" s="8"/>
      <c r="G2212" s="8"/>
      <c r="H2212" s="8"/>
      <c r="I2212" s="8"/>
      <c r="J2212" s="8"/>
      <c r="K2212" s="8"/>
      <c r="L2212" s="8"/>
      <c r="M2212" s="8"/>
      <c r="N2212" s="8"/>
      <c r="O2212" s="8"/>
      <c r="P2212" s="8"/>
      <c r="Q2212" s="8"/>
    </row>
    <row r="2213" spans="1:17" x14ac:dyDescent="0.2">
      <c r="A2213" s="7"/>
      <c r="B2213" s="8"/>
      <c r="D2213" s="8"/>
      <c r="E2213" s="8"/>
      <c r="F2213" s="8"/>
      <c r="G2213" s="8"/>
      <c r="H2213" s="8"/>
      <c r="I2213" s="8"/>
      <c r="J2213" s="8"/>
      <c r="K2213" s="8"/>
      <c r="L2213" s="8"/>
      <c r="M2213" s="8"/>
      <c r="N2213" s="8"/>
      <c r="O2213" s="8"/>
      <c r="P2213" s="8"/>
      <c r="Q2213" s="8"/>
    </row>
    <row r="2214" spans="1:17" x14ac:dyDescent="0.2">
      <c r="A2214" s="7"/>
      <c r="B2214" s="8"/>
      <c r="D2214" s="8"/>
      <c r="E2214" s="8"/>
      <c r="F2214" s="8"/>
      <c r="G2214" s="8"/>
      <c r="H2214" s="8"/>
      <c r="I2214" s="8"/>
      <c r="J2214" s="8"/>
      <c r="K2214" s="8"/>
      <c r="L2214" s="8"/>
      <c r="M2214" s="8"/>
      <c r="N2214" s="8"/>
      <c r="O2214" s="8"/>
      <c r="P2214" s="8"/>
      <c r="Q2214" s="8"/>
    </row>
    <row r="2215" spans="1:17" x14ac:dyDescent="0.2">
      <c r="A2215" s="7"/>
      <c r="B2215" s="8"/>
      <c r="D2215" s="8"/>
      <c r="E2215" s="8"/>
      <c r="F2215" s="8"/>
      <c r="G2215" s="8"/>
      <c r="H2215" s="8"/>
      <c r="I2215" s="8"/>
      <c r="J2215" s="8"/>
      <c r="K2215" s="8"/>
      <c r="L2215" s="8"/>
      <c r="M2215" s="8"/>
      <c r="N2215" s="8"/>
      <c r="O2215" s="8"/>
      <c r="P2215" s="8"/>
      <c r="Q2215" s="8"/>
    </row>
    <row r="2216" spans="1:17" x14ac:dyDescent="0.2">
      <c r="A2216" s="7"/>
      <c r="B2216" s="8"/>
      <c r="D2216" s="8"/>
      <c r="E2216" s="8"/>
      <c r="F2216" s="8"/>
      <c r="G2216" s="8"/>
      <c r="H2216" s="8"/>
      <c r="I2216" s="8"/>
      <c r="J2216" s="8"/>
      <c r="K2216" s="8"/>
      <c r="L2216" s="8"/>
      <c r="M2216" s="8"/>
      <c r="N2216" s="8"/>
      <c r="O2216" s="8"/>
      <c r="P2216" s="8"/>
      <c r="Q2216" s="8"/>
    </row>
    <row r="2217" spans="1:17" x14ac:dyDescent="0.2">
      <c r="A2217" s="7"/>
      <c r="B2217" s="8"/>
      <c r="D2217" s="8"/>
      <c r="E2217" s="8"/>
      <c r="F2217" s="8"/>
      <c r="G2217" s="8"/>
      <c r="H2217" s="8"/>
      <c r="I2217" s="8"/>
      <c r="J2217" s="8"/>
      <c r="K2217" s="8"/>
      <c r="L2217" s="8"/>
      <c r="M2217" s="8"/>
      <c r="N2217" s="8"/>
      <c r="O2217" s="8"/>
      <c r="P2217" s="8"/>
      <c r="Q2217" s="8"/>
    </row>
    <row r="2218" spans="1:17" x14ac:dyDescent="0.2">
      <c r="A2218" s="7"/>
      <c r="B2218" s="8"/>
      <c r="D2218" s="8"/>
      <c r="E2218" s="8"/>
      <c r="F2218" s="8"/>
      <c r="G2218" s="8"/>
      <c r="H2218" s="8"/>
      <c r="I2218" s="8"/>
      <c r="J2218" s="8"/>
      <c r="K2218" s="8"/>
      <c r="L2218" s="8"/>
      <c r="M2218" s="8"/>
      <c r="N2218" s="8"/>
      <c r="O2218" s="8"/>
      <c r="P2218" s="8"/>
      <c r="Q2218" s="8"/>
    </row>
    <row r="2219" spans="1:17" x14ac:dyDescent="0.2">
      <c r="A2219" s="7"/>
      <c r="B2219" s="8"/>
      <c r="D2219" s="8"/>
      <c r="E2219" s="8"/>
      <c r="F2219" s="8"/>
      <c r="G2219" s="8"/>
      <c r="H2219" s="8"/>
      <c r="I2219" s="8"/>
      <c r="J2219" s="8"/>
      <c r="K2219" s="8"/>
      <c r="L2219" s="8"/>
      <c r="M2219" s="8"/>
      <c r="N2219" s="8"/>
      <c r="O2219" s="8"/>
      <c r="P2219" s="8"/>
      <c r="Q2219" s="8"/>
    </row>
    <row r="2220" spans="1:17" x14ac:dyDescent="0.2">
      <c r="A2220" s="7"/>
      <c r="B2220" s="8"/>
      <c r="D2220" s="8"/>
      <c r="E2220" s="8"/>
      <c r="F2220" s="8"/>
      <c r="G2220" s="8"/>
      <c r="H2220" s="8"/>
      <c r="I2220" s="8"/>
      <c r="J2220" s="8"/>
      <c r="K2220" s="8"/>
      <c r="L2220" s="8"/>
      <c r="M2220" s="8"/>
      <c r="N2220" s="8"/>
      <c r="O2220" s="8"/>
      <c r="P2220" s="8"/>
      <c r="Q2220" s="8"/>
    </row>
    <row r="2221" spans="1:17" x14ac:dyDescent="0.2">
      <c r="A2221" s="7"/>
      <c r="B2221" s="8"/>
      <c r="D2221" s="8"/>
      <c r="E2221" s="8"/>
      <c r="F2221" s="8"/>
      <c r="G2221" s="8"/>
      <c r="H2221" s="8"/>
      <c r="I2221" s="8"/>
      <c r="J2221" s="8"/>
      <c r="K2221" s="8"/>
      <c r="L2221" s="8"/>
      <c r="M2221" s="8"/>
      <c r="N2221" s="8"/>
      <c r="O2221" s="8"/>
      <c r="P2221" s="8"/>
      <c r="Q2221" s="8"/>
    </row>
    <row r="2222" spans="1:17" x14ac:dyDescent="0.2">
      <c r="A2222" s="7"/>
      <c r="B2222" s="8"/>
      <c r="D2222" s="8"/>
      <c r="E2222" s="8"/>
      <c r="F2222" s="8"/>
      <c r="G2222" s="8"/>
      <c r="H2222" s="8"/>
      <c r="I2222" s="8"/>
      <c r="J2222" s="8"/>
      <c r="K2222" s="8"/>
      <c r="L2222" s="8"/>
      <c r="M2222" s="8"/>
      <c r="N2222" s="8"/>
      <c r="O2222" s="8"/>
      <c r="P2222" s="8"/>
      <c r="Q2222" s="8"/>
    </row>
    <row r="2223" spans="1:17" x14ac:dyDescent="0.2">
      <c r="A2223" s="7"/>
      <c r="B2223" s="8"/>
      <c r="D2223" s="8"/>
      <c r="E2223" s="8"/>
      <c r="F2223" s="8"/>
      <c r="G2223" s="8"/>
      <c r="H2223" s="8"/>
      <c r="I2223" s="8"/>
      <c r="J2223" s="8"/>
      <c r="K2223" s="8"/>
      <c r="L2223" s="8"/>
      <c r="M2223" s="8"/>
      <c r="N2223" s="8"/>
      <c r="O2223" s="8"/>
      <c r="P2223" s="8"/>
      <c r="Q2223" s="8"/>
    </row>
    <row r="2224" spans="1:17" x14ac:dyDescent="0.2">
      <c r="A2224" s="7"/>
      <c r="B2224" s="8"/>
      <c r="D2224" s="8"/>
      <c r="E2224" s="8"/>
      <c r="F2224" s="8"/>
      <c r="G2224" s="8"/>
      <c r="H2224" s="8"/>
      <c r="I2224" s="8"/>
      <c r="J2224" s="8"/>
      <c r="K2224" s="8"/>
      <c r="L2224" s="8"/>
      <c r="M2224" s="8"/>
      <c r="N2224" s="8"/>
      <c r="O2224" s="8"/>
      <c r="P2224" s="8"/>
      <c r="Q2224" s="8"/>
    </row>
    <row r="2225" spans="1:17" x14ac:dyDescent="0.2">
      <c r="A2225" s="7"/>
      <c r="B2225" s="8"/>
      <c r="D2225" s="8"/>
      <c r="E2225" s="8"/>
      <c r="F2225" s="8"/>
      <c r="G2225" s="8"/>
      <c r="H2225" s="8"/>
      <c r="I2225" s="8"/>
      <c r="J2225" s="8"/>
      <c r="K2225" s="8"/>
      <c r="L2225" s="8"/>
      <c r="M2225" s="8"/>
      <c r="N2225" s="8"/>
      <c r="O2225" s="8"/>
      <c r="P2225" s="8"/>
      <c r="Q2225" s="8"/>
    </row>
    <row r="2226" spans="1:17" x14ac:dyDescent="0.2">
      <c r="A2226" s="7"/>
      <c r="B2226" s="8"/>
      <c r="D2226" s="8"/>
      <c r="E2226" s="8"/>
      <c r="F2226" s="8"/>
      <c r="G2226" s="8"/>
      <c r="H2226" s="8"/>
      <c r="I2226" s="8"/>
      <c r="J2226" s="8"/>
      <c r="K2226" s="8"/>
      <c r="L2226" s="8"/>
      <c r="M2226" s="8"/>
      <c r="N2226" s="8"/>
      <c r="O2226" s="8"/>
      <c r="P2226" s="8"/>
      <c r="Q2226" s="8"/>
    </row>
    <row r="2227" spans="1:17" x14ac:dyDescent="0.2">
      <c r="A2227" s="7"/>
      <c r="B2227" s="8"/>
      <c r="D2227" s="8"/>
      <c r="E2227" s="8"/>
      <c r="F2227" s="8"/>
      <c r="G2227" s="8"/>
      <c r="H2227" s="8"/>
      <c r="I2227" s="8"/>
      <c r="J2227" s="8"/>
      <c r="K2227" s="8"/>
      <c r="L2227" s="8"/>
      <c r="M2227" s="8"/>
      <c r="N2227" s="8"/>
      <c r="O2227" s="8"/>
      <c r="P2227" s="8"/>
      <c r="Q2227" s="8"/>
    </row>
    <row r="2228" spans="1:17" x14ac:dyDescent="0.2">
      <c r="A2228" s="7"/>
      <c r="B2228" s="8"/>
      <c r="D2228" s="8"/>
      <c r="E2228" s="8"/>
      <c r="F2228" s="8"/>
      <c r="G2228" s="8"/>
      <c r="H2228" s="8"/>
      <c r="I2228" s="8"/>
      <c r="J2228" s="8"/>
      <c r="K2228" s="8"/>
      <c r="L2228" s="8"/>
      <c r="M2228" s="8"/>
      <c r="N2228" s="8"/>
      <c r="O2228" s="8"/>
      <c r="P2228" s="8"/>
      <c r="Q2228" s="8"/>
    </row>
    <row r="2229" spans="1:17" x14ac:dyDescent="0.2">
      <c r="A2229" s="7"/>
      <c r="B2229" s="8"/>
      <c r="D2229" s="8"/>
      <c r="E2229" s="8"/>
      <c r="F2229" s="8"/>
      <c r="G2229" s="8"/>
      <c r="H2229" s="8"/>
      <c r="I2229" s="8"/>
      <c r="J2229" s="8"/>
      <c r="K2229" s="8"/>
      <c r="L2229" s="8"/>
      <c r="M2229" s="8"/>
      <c r="N2229" s="8"/>
      <c r="O2229" s="8"/>
      <c r="P2229" s="8"/>
      <c r="Q2229" s="8"/>
    </row>
    <row r="2230" spans="1:17" x14ac:dyDescent="0.2">
      <c r="A2230" s="7"/>
      <c r="B2230" s="8"/>
      <c r="D2230" s="8"/>
      <c r="E2230" s="8"/>
      <c r="F2230" s="8"/>
      <c r="G2230" s="8"/>
      <c r="H2230" s="8"/>
      <c r="I2230" s="8"/>
      <c r="J2230" s="8"/>
      <c r="K2230" s="8"/>
      <c r="L2230" s="8"/>
      <c r="M2230" s="8"/>
      <c r="N2230" s="8"/>
      <c r="O2230" s="8"/>
      <c r="P2230" s="8"/>
      <c r="Q2230" s="8"/>
    </row>
    <row r="2231" spans="1:17" x14ac:dyDescent="0.2">
      <c r="A2231" s="7"/>
      <c r="B2231" s="8"/>
      <c r="D2231" s="8"/>
      <c r="E2231" s="8"/>
      <c r="F2231" s="8"/>
      <c r="G2231" s="8"/>
      <c r="H2231" s="8"/>
      <c r="I2231" s="8"/>
      <c r="J2231" s="8"/>
      <c r="K2231" s="8"/>
      <c r="L2231" s="8"/>
      <c r="M2231" s="8"/>
      <c r="N2231" s="8"/>
      <c r="O2231" s="8"/>
      <c r="P2231" s="8"/>
      <c r="Q2231" s="8"/>
    </row>
    <row r="2232" spans="1:17" x14ac:dyDescent="0.2">
      <c r="A2232" s="7"/>
      <c r="B2232" s="8"/>
      <c r="D2232" s="8"/>
      <c r="E2232" s="8"/>
      <c r="F2232" s="8"/>
      <c r="G2232" s="8"/>
      <c r="H2232" s="8"/>
      <c r="I2232" s="8"/>
      <c r="J2232" s="8"/>
      <c r="K2232" s="8"/>
      <c r="L2232" s="8"/>
      <c r="M2232" s="8"/>
      <c r="N2232" s="8"/>
      <c r="O2232" s="8"/>
      <c r="P2232" s="8"/>
      <c r="Q2232" s="8"/>
    </row>
    <row r="2233" spans="1:17" x14ac:dyDescent="0.2">
      <c r="A2233" s="7"/>
      <c r="B2233" s="8"/>
      <c r="D2233" s="8"/>
      <c r="E2233" s="8"/>
      <c r="F2233" s="8"/>
      <c r="G2233" s="8"/>
      <c r="H2233" s="8"/>
      <c r="I2233" s="8"/>
      <c r="J2233" s="8"/>
      <c r="K2233" s="8"/>
      <c r="L2233" s="8"/>
      <c r="M2233" s="8"/>
      <c r="N2233" s="8"/>
      <c r="O2233" s="8"/>
      <c r="P2233" s="8"/>
      <c r="Q2233" s="8"/>
    </row>
    <row r="2234" spans="1:17" x14ac:dyDescent="0.2">
      <c r="A2234" s="7"/>
      <c r="B2234" s="8"/>
      <c r="D2234" s="8"/>
      <c r="E2234" s="8"/>
      <c r="F2234" s="8"/>
      <c r="G2234" s="8"/>
      <c r="H2234" s="8"/>
      <c r="I2234" s="8"/>
      <c r="J2234" s="8"/>
      <c r="K2234" s="8"/>
      <c r="L2234" s="8"/>
      <c r="M2234" s="8"/>
      <c r="N2234" s="8"/>
      <c r="O2234" s="8"/>
      <c r="P2234" s="8"/>
      <c r="Q2234" s="8"/>
    </row>
    <row r="2235" spans="1:17" x14ac:dyDescent="0.2">
      <c r="A2235" s="7"/>
      <c r="B2235" s="8"/>
      <c r="D2235" s="8"/>
      <c r="E2235" s="8"/>
      <c r="F2235" s="8"/>
      <c r="G2235" s="8"/>
      <c r="H2235" s="8"/>
      <c r="I2235" s="8"/>
      <c r="J2235" s="8"/>
      <c r="K2235" s="8"/>
      <c r="L2235" s="8"/>
      <c r="M2235" s="8"/>
      <c r="N2235" s="8"/>
      <c r="O2235" s="8"/>
      <c r="P2235" s="8"/>
      <c r="Q2235" s="8"/>
    </row>
    <row r="2236" spans="1:17" x14ac:dyDescent="0.2">
      <c r="A2236" s="7"/>
      <c r="B2236" s="8"/>
      <c r="D2236" s="8"/>
      <c r="E2236" s="8"/>
      <c r="F2236" s="8"/>
      <c r="G2236" s="8"/>
      <c r="H2236" s="8"/>
      <c r="I2236" s="8"/>
      <c r="J2236" s="8"/>
      <c r="K2236" s="8"/>
      <c r="L2236" s="8"/>
      <c r="M2236" s="8"/>
      <c r="N2236" s="8"/>
      <c r="O2236" s="8"/>
      <c r="P2236" s="8"/>
      <c r="Q2236" s="8"/>
    </row>
    <row r="2237" spans="1:17" x14ac:dyDescent="0.2">
      <c r="A2237" s="7"/>
      <c r="B2237" s="8"/>
      <c r="D2237" s="8"/>
      <c r="E2237" s="8"/>
      <c r="F2237" s="8"/>
      <c r="G2237" s="8"/>
      <c r="H2237" s="8"/>
      <c r="I2237" s="8"/>
      <c r="J2237" s="8"/>
      <c r="K2237" s="8"/>
      <c r="L2237" s="8"/>
      <c r="M2237" s="8"/>
      <c r="N2237" s="8"/>
      <c r="O2237" s="8"/>
      <c r="P2237" s="8"/>
      <c r="Q2237" s="8"/>
    </row>
    <row r="2238" spans="1:17" x14ac:dyDescent="0.2">
      <c r="A2238" s="7"/>
      <c r="B2238" s="8"/>
      <c r="D2238" s="8"/>
      <c r="E2238" s="8"/>
      <c r="F2238" s="8"/>
      <c r="G2238" s="8"/>
      <c r="H2238" s="8"/>
      <c r="I2238" s="8"/>
      <c r="J2238" s="8"/>
      <c r="K2238" s="8"/>
      <c r="L2238" s="8"/>
      <c r="M2238" s="8"/>
      <c r="N2238" s="8"/>
      <c r="O2238" s="8"/>
      <c r="P2238" s="8"/>
      <c r="Q2238" s="8"/>
    </row>
    <row r="2239" spans="1:17" x14ac:dyDescent="0.2">
      <c r="A2239" s="7"/>
      <c r="B2239" s="8"/>
      <c r="D2239" s="8"/>
      <c r="E2239" s="8"/>
      <c r="F2239" s="8"/>
      <c r="G2239" s="8"/>
      <c r="H2239" s="8"/>
      <c r="I2239" s="8"/>
      <c r="J2239" s="8"/>
      <c r="K2239" s="8"/>
      <c r="L2239" s="8"/>
      <c r="M2239" s="8"/>
      <c r="N2239" s="8"/>
      <c r="O2239" s="8"/>
      <c r="P2239" s="8"/>
      <c r="Q2239" s="8"/>
    </row>
    <row r="2240" spans="1:17" x14ac:dyDescent="0.2">
      <c r="A2240" s="7"/>
      <c r="B2240" s="8"/>
      <c r="D2240" s="8"/>
      <c r="E2240" s="8"/>
      <c r="F2240" s="8"/>
      <c r="G2240" s="8"/>
      <c r="H2240" s="8"/>
      <c r="I2240" s="8"/>
      <c r="J2240" s="8"/>
      <c r="K2240" s="8"/>
      <c r="L2240" s="8"/>
      <c r="M2240" s="8"/>
      <c r="N2240" s="8"/>
      <c r="O2240" s="8"/>
      <c r="P2240" s="8"/>
      <c r="Q2240" s="8"/>
    </row>
    <row r="2241" spans="1:17" x14ac:dyDescent="0.2">
      <c r="A2241" s="7"/>
      <c r="B2241" s="8"/>
      <c r="D2241" s="8"/>
      <c r="E2241" s="8"/>
      <c r="F2241" s="8"/>
      <c r="G2241" s="8"/>
      <c r="H2241" s="8"/>
      <c r="I2241" s="8"/>
      <c r="J2241" s="8"/>
      <c r="K2241" s="8"/>
      <c r="L2241" s="8"/>
      <c r="M2241" s="8"/>
      <c r="N2241" s="8"/>
      <c r="O2241" s="8"/>
      <c r="P2241" s="8"/>
      <c r="Q2241" s="8"/>
    </row>
    <row r="2242" spans="1:17" x14ac:dyDescent="0.2">
      <c r="A2242" s="7"/>
      <c r="B2242" s="8"/>
      <c r="D2242" s="8"/>
      <c r="E2242" s="8"/>
      <c r="F2242" s="8"/>
      <c r="G2242" s="8"/>
      <c r="H2242" s="8"/>
      <c r="I2242" s="8"/>
      <c r="J2242" s="8"/>
      <c r="K2242" s="8"/>
      <c r="L2242" s="8"/>
      <c r="M2242" s="8"/>
      <c r="N2242" s="8"/>
      <c r="O2242" s="8"/>
      <c r="P2242" s="8"/>
      <c r="Q2242" s="8"/>
    </row>
    <row r="2243" spans="1:17" x14ac:dyDescent="0.2">
      <c r="A2243" s="7"/>
      <c r="B2243" s="8"/>
      <c r="D2243" s="8"/>
      <c r="E2243" s="8"/>
      <c r="F2243" s="8"/>
      <c r="G2243" s="8"/>
      <c r="H2243" s="8"/>
      <c r="I2243" s="8"/>
      <c r="J2243" s="8"/>
      <c r="K2243" s="8"/>
      <c r="L2243" s="8"/>
      <c r="M2243" s="8"/>
      <c r="N2243" s="8"/>
      <c r="O2243" s="8"/>
      <c r="P2243" s="8"/>
      <c r="Q2243" s="8"/>
    </row>
    <row r="2244" spans="1:17" x14ac:dyDescent="0.2">
      <c r="A2244" s="7"/>
      <c r="B2244" s="8"/>
      <c r="D2244" s="8"/>
      <c r="E2244" s="8"/>
      <c r="F2244" s="8"/>
      <c r="G2244" s="8"/>
      <c r="H2244" s="8"/>
      <c r="I2244" s="8"/>
      <c r="J2244" s="8"/>
      <c r="K2244" s="8"/>
      <c r="L2244" s="8"/>
      <c r="M2244" s="8"/>
      <c r="N2244" s="8"/>
      <c r="O2244" s="8"/>
      <c r="P2244" s="8"/>
      <c r="Q2244" s="8"/>
    </row>
    <row r="2245" spans="1:17" x14ac:dyDescent="0.2">
      <c r="A2245" s="7"/>
      <c r="B2245" s="8"/>
      <c r="D2245" s="8"/>
      <c r="E2245" s="8"/>
      <c r="F2245" s="8"/>
      <c r="G2245" s="8"/>
      <c r="H2245" s="8"/>
      <c r="I2245" s="8"/>
      <c r="J2245" s="8"/>
      <c r="K2245" s="8"/>
      <c r="L2245" s="8"/>
      <c r="M2245" s="8"/>
      <c r="N2245" s="8"/>
      <c r="O2245" s="8"/>
      <c r="P2245" s="8"/>
      <c r="Q2245" s="8"/>
    </row>
    <row r="2246" spans="1:17" x14ac:dyDescent="0.2">
      <c r="A2246" s="7"/>
      <c r="B2246" s="8"/>
      <c r="D2246" s="8"/>
      <c r="E2246" s="8"/>
      <c r="F2246" s="8"/>
      <c r="G2246" s="8"/>
      <c r="H2246" s="8"/>
      <c r="I2246" s="8"/>
      <c r="J2246" s="8"/>
      <c r="K2246" s="8"/>
      <c r="L2246" s="8"/>
      <c r="M2246" s="8"/>
      <c r="N2246" s="8"/>
      <c r="O2246" s="8"/>
      <c r="P2246" s="8"/>
      <c r="Q2246" s="8"/>
    </row>
    <row r="2247" spans="1:17" x14ac:dyDescent="0.2">
      <c r="A2247" s="7"/>
      <c r="B2247" s="8"/>
      <c r="D2247" s="8"/>
      <c r="E2247" s="8"/>
      <c r="F2247" s="8"/>
      <c r="G2247" s="8"/>
      <c r="H2247" s="8"/>
      <c r="I2247" s="8"/>
      <c r="J2247" s="8"/>
      <c r="K2247" s="8"/>
      <c r="L2247" s="8"/>
      <c r="M2247" s="8"/>
      <c r="N2247" s="8"/>
      <c r="O2247" s="8"/>
      <c r="P2247" s="8"/>
      <c r="Q2247" s="8"/>
    </row>
    <row r="2248" spans="1:17" x14ac:dyDescent="0.2">
      <c r="A2248" s="7"/>
      <c r="B2248" s="8"/>
      <c r="D2248" s="8"/>
      <c r="E2248" s="8"/>
      <c r="F2248" s="8"/>
      <c r="G2248" s="8"/>
      <c r="H2248" s="8"/>
      <c r="I2248" s="8"/>
      <c r="J2248" s="8"/>
      <c r="K2248" s="8"/>
      <c r="L2248" s="8"/>
      <c r="M2248" s="8"/>
      <c r="N2248" s="8"/>
      <c r="O2248" s="8"/>
      <c r="P2248" s="8"/>
      <c r="Q2248" s="8"/>
    </row>
    <row r="2249" spans="1:17" x14ac:dyDescent="0.2">
      <c r="A2249" s="7"/>
      <c r="B2249" s="8"/>
      <c r="D2249" s="8"/>
      <c r="E2249" s="8"/>
      <c r="F2249" s="8"/>
      <c r="G2249" s="8"/>
      <c r="H2249" s="8"/>
      <c r="I2249" s="8"/>
      <c r="J2249" s="8"/>
      <c r="K2249" s="8"/>
      <c r="L2249" s="8"/>
      <c r="M2249" s="8"/>
      <c r="N2249" s="8"/>
      <c r="O2249" s="8"/>
      <c r="P2249" s="8"/>
      <c r="Q2249" s="8"/>
    </row>
    <row r="2250" spans="1:17" x14ac:dyDescent="0.2">
      <c r="A2250" s="7"/>
      <c r="B2250" s="8"/>
      <c r="D2250" s="8"/>
      <c r="E2250" s="8"/>
      <c r="F2250" s="8"/>
      <c r="G2250" s="8"/>
      <c r="H2250" s="8"/>
      <c r="I2250" s="8"/>
      <c r="J2250" s="8"/>
      <c r="K2250" s="8"/>
      <c r="L2250" s="8"/>
      <c r="M2250" s="8"/>
      <c r="N2250" s="8"/>
      <c r="O2250" s="8"/>
      <c r="P2250" s="8"/>
      <c r="Q2250" s="8"/>
    </row>
    <row r="2251" spans="1:17" x14ac:dyDescent="0.2">
      <c r="A2251" s="7"/>
      <c r="B2251" s="8"/>
      <c r="D2251" s="8"/>
      <c r="E2251" s="8"/>
      <c r="F2251" s="8"/>
      <c r="G2251" s="8"/>
      <c r="H2251" s="8"/>
      <c r="I2251" s="8"/>
      <c r="J2251" s="8"/>
      <c r="K2251" s="8"/>
      <c r="L2251" s="8"/>
      <c r="M2251" s="8"/>
      <c r="N2251" s="8"/>
      <c r="O2251" s="8"/>
      <c r="P2251" s="8"/>
      <c r="Q2251" s="8"/>
    </row>
    <row r="2252" spans="1:17" x14ac:dyDescent="0.2">
      <c r="A2252" s="7"/>
      <c r="B2252" s="8"/>
      <c r="D2252" s="8"/>
      <c r="E2252" s="8"/>
      <c r="F2252" s="8"/>
      <c r="G2252" s="8"/>
      <c r="H2252" s="8"/>
      <c r="I2252" s="8"/>
      <c r="J2252" s="8"/>
      <c r="K2252" s="8"/>
      <c r="L2252" s="8"/>
      <c r="M2252" s="8"/>
      <c r="N2252" s="8"/>
      <c r="O2252" s="8"/>
      <c r="P2252" s="8"/>
      <c r="Q2252" s="8"/>
    </row>
    <row r="2253" spans="1:17" x14ac:dyDescent="0.2">
      <c r="A2253" s="7"/>
      <c r="B2253" s="8"/>
      <c r="D2253" s="8"/>
      <c r="E2253" s="8"/>
      <c r="F2253" s="8"/>
      <c r="G2253" s="8"/>
      <c r="H2253" s="8"/>
      <c r="I2253" s="8"/>
      <c r="J2253" s="8"/>
      <c r="K2253" s="8"/>
      <c r="L2253" s="8"/>
      <c r="M2253" s="8"/>
      <c r="N2253" s="8"/>
      <c r="O2253" s="8"/>
      <c r="P2253" s="8"/>
      <c r="Q2253" s="8"/>
    </row>
    <row r="2254" spans="1:17" x14ac:dyDescent="0.2">
      <c r="A2254" s="7"/>
      <c r="B2254" s="8"/>
      <c r="D2254" s="8"/>
      <c r="E2254" s="8"/>
      <c r="F2254" s="8"/>
      <c r="G2254" s="8"/>
      <c r="H2254" s="8"/>
      <c r="I2254" s="8"/>
      <c r="J2254" s="8"/>
      <c r="K2254" s="8"/>
      <c r="L2254" s="8"/>
      <c r="M2254" s="8"/>
      <c r="N2254" s="8"/>
      <c r="O2254" s="8"/>
      <c r="P2254" s="8"/>
      <c r="Q2254" s="8"/>
    </row>
    <row r="2255" spans="1:17" x14ac:dyDescent="0.2">
      <c r="A2255" s="7"/>
      <c r="B2255" s="8"/>
      <c r="D2255" s="8"/>
      <c r="E2255" s="8"/>
      <c r="F2255" s="8"/>
      <c r="G2255" s="8"/>
      <c r="H2255" s="8"/>
      <c r="I2255" s="8"/>
      <c r="J2255" s="8"/>
      <c r="K2255" s="8"/>
      <c r="L2255" s="8"/>
      <c r="M2255" s="8"/>
      <c r="N2255" s="8"/>
      <c r="O2255" s="8"/>
      <c r="P2255" s="8"/>
      <c r="Q2255" s="8"/>
    </row>
    <row r="2256" spans="1:17" x14ac:dyDescent="0.2">
      <c r="A2256" s="7"/>
      <c r="B2256" s="8"/>
      <c r="D2256" s="8"/>
      <c r="E2256" s="8"/>
      <c r="F2256" s="8"/>
      <c r="G2256" s="8"/>
      <c r="H2256" s="8"/>
      <c r="I2256" s="8"/>
      <c r="J2256" s="8"/>
      <c r="K2256" s="8"/>
      <c r="L2256" s="8"/>
      <c r="M2256" s="8"/>
      <c r="N2256" s="8"/>
      <c r="O2256" s="8"/>
      <c r="P2256" s="8"/>
      <c r="Q2256" s="8"/>
    </row>
    <row r="2257" spans="1:17" x14ac:dyDescent="0.2">
      <c r="A2257" s="7"/>
      <c r="B2257" s="8"/>
      <c r="D2257" s="8"/>
      <c r="E2257" s="8"/>
      <c r="F2257" s="8"/>
      <c r="G2257" s="8"/>
      <c r="H2257" s="8"/>
      <c r="I2257" s="8"/>
      <c r="J2257" s="8"/>
      <c r="K2257" s="8"/>
      <c r="L2257" s="8"/>
      <c r="M2257" s="8"/>
      <c r="N2257" s="8"/>
      <c r="O2257" s="8"/>
      <c r="P2257" s="8"/>
      <c r="Q2257" s="8"/>
    </row>
    <row r="2258" spans="1:17" x14ac:dyDescent="0.2">
      <c r="A2258" s="7"/>
      <c r="B2258" s="8"/>
      <c r="D2258" s="8"/>
      <c r="E2258" s="8"/>
      <c r="F2258" s="8"/>
      <c r="G2258" s="8"/>
      <c r="H2258" s="8"/>
      <c r="I2258" s="8"/>
      <c r="J2258" s="8"/>
      <c r="K2258" s="8"/>
      <c r="L2258" s="8"/>
      <c r="M2258" s="8"/>
      <c r="N2258" s="8"/>
      <c r="O2258" s="8"/>
      <c r="P2258" s="8"/>
      <c r="Q2258" s="8"/>
    </row>
    <row r="2259" spans="1:17" x14ac:dyDescent="0.2">
      <c r="A2259" s="7"/>
      <c r="B2259" s="8"/>
      <c r="D2259" s="8"/>
      <c r="E2259" s="8"/>
      <c r="F2259" s="8"/>
      <c r="G2259" s="8"/>
      <c r="H2259" s="8"/>
      <c r="I2259" s="8"/>
      <c r="J2259" s="8"/>
      <c r="K2259" s="8"/>
      <c r="L2259" s="8"/>
      <c r="M2259" s="8"/>
      <c r="N2259" s="8"/>
      <c r="O2259" s="8"/>
      <c r="P2259" s="8"/>
      <c r="Q2259" s="8"/>
    </row>
    <row r="2260" spans="1:17" x14ac:dyDescent="0.2">
      <c r="A2260" s="7"/>
      <c r="B2260" s="8"/>
      <c r="D2260" s="8"/>
      <c r="E2260" s="8"/>
      <c r="F2260" s="8"/>
      <c r="G2260" s="8"/>
      <c r="H2260" s="8"/>
      <c r="I2260" s="8"/>
      <c r="J2260" s="8"/>
      <c r="K2260" s="8"/>
      <c r="L2260" s="8"/>
      <c r="M2260" s="8"/>
      <c r="N2260" s="8"/>
      <c r="O2260" s="8"/>
      <c r="P2260" s="8"/>
      <c r="Q2260" s="8"/>
    </row>
    <row r="2261" spans="1:17" x14ac:dyDescent="0.2">
      <c r="A2261" s="7"/>
      <c r="B2261" s="8"/>
      <c r="D2261" s="8"/>
      <c r="E2261" s="8"/>
      <c r="F2261" s="8"/>
      <c r="G2261" s="8"/>
      <c r="H2261" s="8"/>
      <c r="I2261" s="8"/>
      <c r="J2261" s="8"/>
      <c r="K2261" s="8"/>
      <c r="L2261" s="8"/>
      <c r="M2261" s="8"/>
      <c r="N2261" s="8"/>
      <c r="O2261" s="8"/>
      <c r="P2261" s="8"/>
      <c r="Q2261" s="8"/>
    </row>
    <row r="2262" spans="1:17" x14ac:dyDescent="0.2">
      <c r="A2262" s="7"/>
      <c r="B2262" s="8"/>
      <c r="D2262" s="8"/>
      <c r="E2262" s="8"/>
      <c r="F2262" s="8"/>
      <c r="G2262" s="8"/>
      <c r="H2262" s="8"/>
      <c r="I2262" s="8"/>
      <c r="J2262" s="8"/>
      <c r="K2262" s="8"/>
      <c r="L2262" s="8"/>
      <c r="M2262" s="8"/>
      <c r="N2262" s="8"/>
      <c r="O2262" s="8"/>
      <c r="P2262" s="8"/>
      <c r="Q2262" s="8"/>
    </row>
    <row r="2263" spans="1:17" x14ac:dyDescent="0.2">
      <c r="A2263" s="7"/>
      <c r="B2263" s="8"/>
      <c r="D2263" s="8"/>
      <c r="E2263" s="8"/>
      <c r="F2263" s="8"/>
      <c r="G2263" s="8"/>
      <c r="H2263" s="8"/>
      <c r="I2263" s="8"/>
      <c r="J2263" s="8"/>
      <c r="K2263" s="8"/>
      <c r="L2263" s="8"/>
      <c r="M2263" s="8"/>
      <c r="N2263" s="8"/>
      <c r="O2263" s="8"/>
      <c r="P2263" s="8"/>
      <c r="Q2263" s="8"/>
    </row>
    <row r="2264" spans="1:17" x14ac:dyDescent="0.2">
      <c r="A2264" s="7"/>
      <c r="B2264" s="8"/>
      <c r="D2264" s="8"/>
      <c r="E2264" s="8"/>
      <c r="F2264" s="8"/>
      <c r="G2264" s="8"/>
      <c r="H2264" s="8"/>
      <c r="I2264" s="8"/>
      <c r="J2264" s="8"/>
      <c r="K2264" s="8"/>
      <c r="L2264" s="8"/>
      <c r="M2264" s="8"/>
      <c r="N2264" s="8"/>
      <c r="O2264" s="8"/>
      <c r="P2264" s="8"/>
      <c r="Q2264" s="8"/>
    </row>
    <row r="2265" spans="1:17" x14ac:dyDescent="0.2">
      <c r="A2265" s="7"/>
      <c r="B2265" s="8"/>
      <c r="D2265" s="8"/>
      <c r="E2265" s="8"/>
      <c r="F2265" s="8"/>
      <c r="G2265" s="8"/>
      <c r="H2265" s="8"/>
      <c r="I2265" s="8"/>
      <c r="J2265" s="8"/>
      <c r="K2265" s="8"/>
      <c r="L2265" s="8"/>
      <c r="M2265" s="8"/>
      <c r="N2265" s="8"/>
      <c r="O2265" s="8"/>
      <c r="P2265" s="8"/>
      <c r="Q2265" s="8"/>
    </row>
    <row r="2266" spans="1:17" x14ac:dyDescent="0.2">
      <c r="A2266" s="7"/>
      <c r="B2266" s="8"/>
      <c r="D2266" s="8"/>
      <c r="E2266" s="8"/>
      <c r="F2266" s="8"/>
      <c r="G2266" s="8"/>
      <c r="H2266" s="8"/>
      <c r="I2266" s="8"/>
      <c r="J2266" s="8"/>
      <c r="K2266" s="8"/>
      <c r="L2266" s="8"/>
      <c r="M2266" s="8"/>
      <c r="N2266" s="8"/>
      <c r="O2266" s="8"/>
      <c r="P2266" s="8"/>
      <c r="Q2266" s="8"/>
    </row>
    <row r="2267" spans="1:17" x14ac:dyDescent="0.2">
      <c r="A2267" s="7"/>
      <c r="B2267" s="8"/>
      <c r="D2267" s="8"/>
      <c r="E2267" s="8"/>
      <c r="F2267" s="8"/>
      <c r="G2267" s="8"/>
      <c r="H2267" s="8"/>
      <c r="I2267" s="8"/>
      <c r="J2267" s="8"/>
      <c r="K2267" s="8"/>
      <c r="L2267" s="8"/>
      <c r="M2267" s="8"/>
      <c r="N2267" s="8"/>
      <c r="O2267" s="8"/>
      <c r="P2267" s="8"/>
      <c r="Q2267" s="8"/>
    </row>
    <row r="2268" spans="1:17" x14ac:dyDescent="0.2">
      <c r="A2268" s="7"/>
      <c r="B2268" s="8"/>
      <c r="D2268" s="8"/>
      <c r="E2268" s="8"/>
      <c r="F2268" s="8"/>
      <c r="G2268" s="8"/>
      <c r="H2268" s="8"/>
      <c r="I2268" s="8"/>
      <c r="J2268" s="8"/>
      <c r="K2268" s="8"/>
      <c r="L2268" s="8"/>
      <c r="M2268" s="8"/>
      <c r="N2268" s="8"/>
      <c r="O2268" s="8"/>
      <c r="P2268" s="8"/>
      <c r="Q2268" s="8"/>
    </row>
    <row r="2269" spans="1:17" x14ac:dyDescent="0.2">
      <c r="A2269" s="7"/>
      <c r="B2269" s="8"/>
      <c r="D2269" s="8"/>
      <c r="E2269" s="8"/>
      <c r="F2269" s="8"/>
      <c r="G2269" s="8"/>
      <c r="H2269" s="8"/>
      <c r="I2269" s="8"/>
      <c r="J2269" s="8"/>
      <c r="K2269" s="8"/>
      <c r="L2269" s="8"/>
      <c r="M2269" s="8"/>
      <c r="N2269" s="8"/>
      <c r="O2269" s="8"/>
      <c r="P2269" s="8"/>
      <c r="Q2269" s="8"/>
    </row>
    <row r="2270" spans="1:17" x14ac:dyDescent="0.2">
      <c r="A2270" s="7"/>
      <c r="B2270" s="8"/>
      <c r="D2270" s="8"/>
      <c r="E2270" s="8"/>
      <c r="F2270" s="8"/>
      <c r="G2270" s="8"/>
      <c r="H2270" s="8"/>
      <c r="I2270" s="8"/>
      <c r="J2270" s="8"/>
      <c r="K2270" s="8"/>
      <c r="L2270" s="8"/>
      <c r="M2270" s="8"/>
      <c r="N2270" s="8"/>
      <c r="O2270" s="8"/>
      <c r="P2270" s="8"/>
      <c r="Q2270" s="8"/>
    </row>
    <row r="2271" spans="1:17" x14ac:dyDescent="0.2">
      <c r="A2271" s="7"/>
      <c r="B2271" s="8"/>
      <c r="D2271" s="8"/>
      <c r="E2271" s="8"/>
      <c r="F2271" s="8"/>
      <c r="G2271" s="8"/>
      <c r="H2271" s="8"/>
      <c r="I2271" s="8"/>
      <c r="J2271" s="8"/>
      <c r="K2271" s="8"/>
      <c r="L2271" s="8"/>
      <c r="M2271" s="8"/>
      <c r="N2271" s="8"/>
      <c r="O2271" s="8"/>
      <c r="P2271" s="8"/>
      <c r="Q2271" s="8"/>
    </row>
    <row r="2272" spans="1:17" x14ac:dyDescent="0.2">
      <c r="A2272" s="7"/>
      <c r="B2272" s="8"/>
      <c r="D2272" s="8"/>
      <c r="E2272" s="8"/>
      <c r="F2272" s="8"/>
      <c r="G2272" s="8"/>
      <c r="H2272" s="8"/>
      <c r="I2272" s="8"/>
      <c r="J2272" s="8"/>
      <c r="K2272" s="8"/>
      <c r="L2272" s="8"/>
      <c r="M2272" s="8"/>
      <c r="N2272" s="8"/>
      <c r="O2272" s="8"/>
      <c r="P2272" s="8"/>
      <c r="Q2272" s="8"/>
    </row>
    <row r="2273" spans="1:17" x14ac:dyDescent="0.2">
      <c r="A2273" s="7"/>
      <c r="B2273" s="8"/>
      <c r="D2273" s="8"/>
      <c r="E2273" s="8"/>
      <c r="F2273" s="8"/>
      <c r="G2273" s="8"/>
      <c r="H2273" s="8"/>
      <c r="I2273" s="8"/>
      <c r="J2273" s="8"/>
      <c r="K2273" s="8"/>
      <c r="L2273" s="8"/>
      <c r="M2273" s="8"/>
      <c r="N2273" s="8"/>
      <c r="O2273" s="8"/>
      <c r="P2273" s="8"/>
      <c r="Q2273" s="8"/>
    </row>
    <row r="2274" spans="1:17" x14ac:dyDescent="0.2">
      <c r="A2274" s="7"/>
      <c r="B2274" s="8"/>
      <c r="D2274" s="8"/>
      <c r="E2274" s="8"/>
      <c r="F2274" s="8"/>
      <c r="G2274" s="8"/>
      <c r="H2274" s="8"/>
      <c r="I2274" s="8"/>
      <c r="J2274" s="8"/>
      <c r="K2274" s="8"/>
      <c r="L2274" s="8"/>
      <c r="M2274" s="8"/>
      <c r="N2274" s="8"/>
      <c r="O2274" s="8"/>
      <c r="P2274" s="8"/>
      <c r="Q2274" s="8"/>
    </row>
    <row r="2275" spans="1:17" x14ac:dyDescent="0.2">
      <c r="A2275" s="7"/>
      <c r="B2275" s="8"/>
      <c r="D2275" s="8"/>
      <c r="E2275" s="8"/>
      <c r="F2275" s="8"/>
      <c r="G2275" s="8"/>
      <c r="H2275" s="8"/>
      <c r="I2275" s="8"/>
      <c r="J2275" s="8"/>
      <c r="K2275" s="8"/>
      <c r="L2275" s="8"/>
      <c r="M2275" s="8"/>
      <c r="N2275" s="8"/>
      <c r="O2275" s="8"/>
      <c r="P2275" s="8"/>
      <c r="Q2275" s="8"/>
    </row>
    <row r="2276" spans="1:17" x14ac:dyDescent="0.2">
      <c r="A2276" s="7"/>
      <c r="B2276" s="8"/>
      <c r="D2276" s="8"/>
      <c r="E2276" s="8"/>
      <c r="F2276" s="8"/>
      <c r="G2276" s="8"/>
      <c r="H2276" s="8"/>
      <c r="I2276" s="8"/>
      <c r="J2276" s="8"/>
      <c r="K2276" s="8"/>
      <c r="L2276" s="8"/>
      <c r="M2276" s="8"/>
      <c r="N2276" s="8"/>
      <c r="O2276" s="8"/>
      <c r="P2276" s="8"/>
      <c r="Q2276" s="8"/>
    </row>
    <row r="2277" spans="1:17" x14ac:dyDescent="0.2">
      <c r="A2277" s="7"/>
      <c r="B2277" s="8"/>
      <c r="D2277" s="8"/>
      <c r="E2277" s="8"/>
      <c r="F2277" s="8"/>
      <c r="G2277" s="8"/>
      <c r="H2277" s="8"/>
      <c r="I2277" s="8"/>
      <c r="J2277" s="8"/>
      <c r="K2277" s="8"/>
      <c r="L2277" s="8"/>
      <c r="M2277" s="8"/>
      <c r="N2277" s="8"/>
      <c r="O2277" s="8"/>
      <c r="P2277" s="8"/>
      <c r="Q2277" s="8"/>
    </row>
    <row r="2278" spans="1:17" x14ac:dyDescent="0.2">
      <c r="A2278" s="7"/>
      <c r="B2278" s="8"/>
      <c r="D2278" s="8"/>
      <c r="E2278" s="8"/>
      <c r="F2278" s="8"/>
      <c r="G2278" s="8"/>
      <c r="H2278" s="8"/>
      <c r="I2278" s="8"/>
      <c r="J2278" s="8"/>
      <c r="K2278" s="8"/>
      <c r="L2278" s="8"/>
      <c r="M2278" s="8"/>
      <c r="N2278" s="8"/>
      <c r="O2278" s="8"/>
      <c r="P2278" s="8"/>
      <c r="Q2278" s="8"/>
    </row>
    <row r="2279" spans="1:17" x14ac:dyDescent="0.2">
      <c r="A2279" s="7"/>
      <c r="B2279" s="8"/>
      <c r="D2279" s="8"/>
      <c r="E2279" s="8"/>
      <c r="F2279" s="8"/>
      <c r="G2279" s="8"/>
      <c r="H2279" s="8"/>
      <c r="I2279" s="8"/>
      <c r="J2279" s="8"/>
      <c r="K2279" s="8"/>
      <c r="L2279" s="8"/>
      <c r="M2279" s="8"/>
      <c r="N2279" s="8"/>
      <c r="O2279" s="8"/>
      <c r="P2279" s="8"/>
      <c r="Q2279" s="8"/>
    </row>
    <row r="2280" spans="1:17" x14ac:dyDescent="0.2">
      <c r="A2280" s="7"/>
      <c r="B2280" s="8"/>
      <c r="D2280" s="8"/>
      <c r="E2280" s="8"/>
      <c r="F2280" s="8"/>
      <c r="G2280" s="8"/>
      <c r="H2280" s="8"/>
      <c r="I2280" s="8"/>
      <c r="J2280" s="8"/>
      <c r="K2280" s="8"/>
      <c r="L2280" s="8"/>
      <c r="M2280" s="8"/>
      <c r="N2280" s="8"/>
      <c r="O2280" s="8"/>
      <c r="P2280" s="8"/>
      <c r="Q2280" s="8"/>
    </row>
    <row r="2281" spans="1:17" x14ac:dyDescent="0.2">
      <c r="A2281" s="7"/>
      <c r="B2281" s="8"/>
      <c r="D2281" s="8"/>
      <c r="E2281" s="8"/>
      <c r="F2281" s="8"/>
      <c r="G2281" s="8"/>
      <c r="H2281" s="8"/>
      <c r="I2281" s="8"/>
      <c r="J2281" s="8"/>
      <c r="K2281" s="8"/>
      <c r="L2281" s="8"/>
      <c r="M2281" s="8"/>
      <c r="N2281" s="8"/>
      <c r="O2281" s="8"/>
      <c r="P2281" s="8"/>
      <c r="Q2281" s="8"/>
    </row>
    <row r="2282" spans="1:17" x14ac:dyDescent="0.2">
      <c r="A2282" s="7"/>
      <c r="B2282" s="8"/>
      <c r="D2282" s="8"/>
      <c r="E2282" s="8"/>
      <c r="F2282" s="8"/>
      <c r="G2282" s="8"/>
      <c r="H2282" s="8"/>
      <c r="I2282" s="8"/>
      <c r="J2282" s="8"/>
      <c r="K2282" s="8"/>
      <c r="L2282" s="8"/>
      <c r="M2282" s="8"/>
      <c r="N2282" s="8"/>
      <c r="O2282" s="8"/>
      <c r="P2282" s="8"/>
      <c r="Q2282" s="8"/>
    </row>
    <row r="2283" spans="1:17" x14ac:dyDescent="0.2">
      <c r="A2283" s="7"/>
      <c r="B2283" s="8"/>
      <c r="D2283" s="8"/>
      <c r="E2283" s="8"/>
      <c r="F2283" s="8"/>
      <c r="G2283" s="8"/>
      <c r="H2283" s="8"/>
      <c r="I2283" s="8"/>
      <c r="J2283" s="8"/>
      <c r="K2283" s="8"/>
      <c r="L2283" s="8"/>
      <c r="M2283" s="8"/>
      <c r="N2283" s="8"/>
      <c r="O2283" s="8"/>
      <c r="P2283" s="8"/>
      <c r="Q2283" s="8"/>
    </row>
    <row r="2284" spans="1:17" x14ac:dyDescent="0.2">
      <c r="A2284" s="7"/>
      <c r="B2284" s="8"/>
      <c r="D2284" s="8"/>
      <c r="E2284" s="8"/>
      <c r="F2284" s="8"/>
      <c r="G2284" s="8"/>
      <c r="H2284" s="8"/>
      <c r="I2284" s="8"/>
      <c r="J2284" s="8"/>
      <c r="K2284" s="8"/>
      <c r="L2284" s="8"/>
      <c r="M2284" s="8"/>
      <c r="N2284" s="8"/>
      <c r="O2284" s="8"/>
      <c r="P2284" s="8"/>
      <c r="Q2284" s="8"/>
    </row>
    <row r="2285" spans="1:17" x14ac:dyDescent="0.2">
      <c r="A2285" s="7"/>
      <c r="B2285" s="8"/>
      <c r="D2285" s="8"/>
      <c r="E2285" s="8"/>
      <c r="F2285" s="8"/>
      <c r="G2285" s="8"/>
      <c r="H2285" s="8"/>
      <c r="I2285" s="8"/>
      <c r="J2285" s="8"/>
      <c r="K2285" s="8"/>
      <c r="L2285" s="8"/>
      <c r="M2285" s="8"/>
      <c r="N2285" s="8"/>
      <c r="O2285" s="8"/>
      <c r="P2285" s="8"/>
      <c r="Q2285" s="8"/>
    </row>
    <row r="2286" spans="1:17" x14ac:dyDescent="0.2">
      <c r="A2286" s="7"/>
      <c r="B2286" s="8"/>
      <c r="D2286" s="8"/>
      <c r="E2286" s="8"/>
      <c r="F2286" s="8"/>
      <c r="G2286" s="8"/>
      <c r="H2286" s="8"/>
      <c r="I2286" s="8"/>
      <c r="J2286" s="8"/>
      <c r="K2286" s="8"/>
      <c r="L2286" s="8"/>
      <c r="M2286" s="8"/>
      <c r="N2286" s="8"/>
      <c r="O2286" s="8"/>
      <c r="P2286" s="8"/>
      <c r="Q2286" s="8"/>
    </row>
    <row r="2287" spans="1:17" x14ac:dyDescent="0.2">
      <c r="A2287" s="7"/>
      <c r="B2287" s="8"/>
      <c r="D2287" s="8"/>
      <c r="E2287" s="8"/>
      <c r="F2287" s="8"/>
      <c r="G2287" s="8"/>
      <c r="H2287" s="8"/>
      <c r="I2287" s="8"/>
      <c r="J2287" s="8"/>
      <c r="K2287" s="8"/>
      <c r="L2287" s="8"/>
      <c r="M2287" s="8"/>
      <c r="N2287" s="8"/>
      <c r="O2287" s="8"/>
      <c r="P2287" s="8"/>
      <c r="Q2287" s="8"/>
    </row>
    <row r="2288" spans="1:17" x14ac:dyDescent="0.2">
      <c r="A2288" s="7"/>
      <c r="B2288" s="8"/>
      <c r="D2288" s="8"/>
      <c r="E2288" s="8"/>
      <c r="F2288" s="8"/>
      <c r="G2288" s="8"/>
      <c r="H2288" s="8"/>
      <c r="I2288" s="8"/>
      <c r="J2288" s="8"/>
      <c r="K2288" s="8"/>
      <c r="L2288" s="8"/>
      <c r="M2288" s="8"/>
      <c r="N2288" s="8"/>
      <c r="O2288" s="8"/>
      <c r="P2288" s="8"/>
      <c r="Q2288" s="8"/>
    </row>
    <row r="2289" spans="1:17" x14ac:dyDescent="0.2">
      <c r="A2289" s="7"/>
      <c r="B2289" s="8"/>
      <c r="D2289" s="8"/>
      <c r="E2289" s="8"/>
      <c r="F2289" s="8"/>
      <c r="G2289" s="8"/>
      <c r="H2289" s="8"/>
      <c r="I2289" s="8"/>
      <c r="J2289" s="8"/>
      <c r="K2289" s="8"/>
      <c r="L2289" s="8"/>
      <c r="M2289" s="8"/>
      <c r="N2289" s="8"/>
      <c r="O2289" s="8"/>
      <c r="P2289" s="8"/>
      <c r="Q2289" s="8"/>
    </row>
    <row r="2290" spans="1:17" x14ac:dyDescent="0.2">
      <c r="A2290" s="7"/>
      <c r="B2290" s="8"/>
      <c r="D2290" s="8"/>
      <c r="E2290" s="8"/>
      <c r="F2290" s="8"/>
      <c r="G2290" s="8"/>
      <c r="H2290" s="8"/>
      <c r="I2290" s="8"/>
      <c r="J2290" s="8"/>
      <c r="K2290" s="8"/>
      <c r="L2290" s="8"/>
      <c r="M2290" s="8"/>
      <c r="N2290" s="8"/>
      <c r="O2290" s="8"/>
      <c r="P2290" s="8"/>
      <c r="Q2290" s="8"/>
    </row>
    <row r="2291" spans="1:17" x14ac:dyDescent="0.2">
      <c r="A2291" s="7"/>
      <c r="B2291" s="8"/>
      <c r="D2291" s="8"/>
      <c r="E2291" s="8"/>
      <c r="F2291" s="8"/>
      <c r="G2291" s="8"/>
      <c r="H2291" s="8"/>
      <c r="I2291" s="8"/>
      <c r="J2291" s="8"/>
      <c r="K2291" s="8"/>
      <c r="L2291" s="8"/>
      <c r="M2291" s="8"/>
      <c r="N2291" s="8"/>
      <c r="O2291" s="8"/>
      <c r="P2291" s="8"/>
      <c r="Q2291" s="8"/>
    </row>
    <row r="2292" spans="1:17" x14ac:dyDescent="0.2">
      <c r="A2292" s="7"/>
      <c r="B2292" s="8"/>
      <c r="D2292" s="8"/>
      <c r="E2292" s="8"/>
      <c r="F2292" s="8"/>
      <c r="G2292" s="8"/>
      <c r="H2292" s="8"/>
      <c r="I2292" s="8"/>
      <c r="J2292" s="8"/>
      <c r="K2292" s="8"/>
      <c r="L2292" s="8"/>
      <c r="M2292" s="8"/>
      <c r="N2292" s="8"/>
      <c r="O2292" s="8"/>
      <c r="P2292" s="8"/>
      <c r="Q2292" s="8"/>
    </row>
    <row r="2293" spans="1:17" x14ac:dyDescent="0.2">
      <c r="A2293" s="7"/>
      <c r="B2293" s="8"/>
      <c r="D2293" s="8"/>
      <c r="E2293" s="8"/>
      <c r="F2293" s="8"/>
      <c r="G2293" s="8"/>
      <c r="H2293" s="8"/>
      <c r="I2293" s="8"/>
      <c r="J2293" s="8"/>
      <c r="K2293" s="8"/>
      <c r="L2293" s="8"/>
      <c r="M2293" s="8"/>
      <c r="N2293" s="8"/>
      <c r="O2293" s="8"/>
      <c r="P2293" s="8"/>
      <c r="Q2293" s="8"/>
    </row>
    <row r="2294" spans="1:17" x14ac:dyDescent="0.2">
      <c r="A2294" s="7"/>
      <c r="B2294" s="8"/>
      <c r="D2294" s="8"/>
      <c r="E2294" s="8"/>
      <c r="F2294" s="8"/>
      <c r="G2294" s="8"/>
      <c r="H2294" s="8"/>
      <c r="I2294" s="8"/>
      <c r="J2294" s="8"/>
      <c r="K2294" s="8"/>
      <c r="L2294" s="8"/>
      <c r="M2294" s="8"/>
      <c r="N2294" s="8"/>
      <c r="O2294" s="8"/>
      <c r="P2294" s="8"/>
      <c r="Q2294" s="8"/>
    </row>
    <row r="2295" spans="1:17" x14ac:dyDescent="0.2">
      <c r="A2295" s="7"/>
      <c r="B2295" s="8"/>
      <c r="D2295" s="8"/>
      <c r="E2295" s="8"/>
      <c r="F2295" s="8"/>
      <c r="G2295" s="8"/>
      <c r="H2295" s="8"/>
      <c r="I2295" s="8"/>
      <c r="J2295" s="8"/>
      <c r="K2295" s="8"/>
      <c r="L2295" s="8"/>
      <c r="M2295" s="8"/>
      <c r="N2295" s="8"/>
      <c r="O2295" s="8"/>
      <c r="P2295" s="8"/>
      <c r="Q2295" s="8"/>
    </row>
    <row r="2296" spans="1:17" x14ac:dyDescent="0.2">
      <c r="A2296" s="7"/>
      <c r="B2296" s="8"/>
      <c r="D2296" s="8"/>
      <c r="E2296" s="8"/>
      <c r="F2296" s="8"/>
      <c r="G2296" s="8"/>
      <c r="H2296" s="8"/>
      <c r="I2296" s="8"/>
      <c r="J2296" s="8"/>
      <c r="K2296" s="8"/>
      <c r="L2296" s="8"/>
      <c r="M2296" s="8"/>
      <c r="N2296" s="8"/>
      <c r="O2296" s="8"/>
      <c r="P2296" s="8"/>
      <c r="Q2296" s="8"/>
    </row>
    <row r="2297" spans="1:17" x14ac:dyDescent="0.2">
      <c r="A2297" s="7"/>
      <c r="B2297" s="8"/>
      <c r="D2297" s="8"/>
      <c r="E2297" s="8"/>
      <c r="F2297" s="8"/>
      <c r="G2297" s="8"/>
      <c r="H2297" s="8"/>
      <c r="I2297" s="8"/>
      <c r="J2297" s="8"/>
      <c r="K2297" s="8"/>
      <c r="L2297" s="8"/>
      <c r="M2297" s="8"/>
      <c r="N2297" s="8"/>
      <c r="O2297" s="8"/>
      <c r="P2297" s="8"/>
      <c r="Q2297" s="8"/>
    </row>
    <row r="2298" spans="1:17" x14ac:dyDescent="0.2">
      <c r="A2298" s="7"/>
      <c r="B2298" s="8"/>
      <c r="D2298" s="8"/>
      <c r="E2298" s="8"/>
      <c r="F2298" s="8"/>
      <c r="G2298" s="8"/>
      <c r="H2298" s="8"/>
      <c r="I2298" s="8"/>
      <c r="J2298" s="8"/>
      <c r="K2298" s="8"/>
      <c r="L2298" s="8"/>
      <c r="M2298" s="8"/>
      <c r="N2298" s="8"/>
      <c r="O2298" s="8"/>
      <c r="P2298" s="8"/>
      <c r="Q2298" s="8"/>
    </row>
    <row r="2299" spans="1:17" x14ac:dyDescent="0.2">
      <c r="A2299" s="7"/>
      <c r="B2299" s="8"/>
      <c r="D2299" s="8"/>
      <c r="E2299" s="8"/>
      <c r="F2299" s="8"/>
      <c r="G2299" s="8"/>
      <c r="H2299" s="8"/>
      <c r="I2299" s="8"/>
      <c r="J2299" s="8"/>
      <c r="K2299" s="8"/>
      <c r="L2299" s="8"/>
      <c r="M2299" s="8"/>
      <c r="N2299" s="8"/>
      <c r="O2299" s="8"/>
      <c r="P2299" s="8"/>
      <c r="Q2299" s="8"/>
    </row>
    <row r="2300" spans="1:17" x14ac:dyDescent="0.2">
      <c r="A2300" s="7"/>
      <c r="B2300" s="8"/>
      <c r="D2300" s="8"/>
      <c r="E2300" s="8"/>
      <c r="F2300" s="8"/>
      <c r="G2300" s="8"/>
      <c r="H2300" s="8"/>
      <c r="I2300" s="8"/>
      <c r="J2300" s="8"/>
      <c r="K2300" s="8"/>
      <c r="L2300" s="8"/>
      <c r="M2300" s="8"/>
      <c r="N2300" s="8"/>
      <c r="O2300" s="8"/>
      <c r="P2300" s="8"/>
      <c r="Q2300" s="8"/>
    </row>
    <row r="2301" spans="1:17" x14ac:dyDescent="0.2">
      <c r="A2301" s="7"/>
      <c r="B2301" s="8"/>
      <c r="D2301" s="8"/>
      <c r="E2301" s="8"/>
      <c r="F2301" s="8"/>
      <c r="G2301" s="8"/>
      <c r="H2301" s="8"/>
      <c r="I2301" s="8"/>
      <c r="J2301" s="8"/>
      <c r="K2301" s="8"/>
      <c r="L2301" s="8"/>
      <c r="M2301" s="8"/>
      <c r="N2301" s="8"/>
      <c r="O2301" s="8"/>
      <c r="P2301" s="8"/>
      <c r="Q2301" s="8"/>
    </row>
    <row r="2302" spans="1:17" x14ac:dyDescent="0.2">
      <c r="A2302" s="7"/>
      <c r="B2302" s="8"/>
      <c r="D2302" s="8"/>
      <c r="E2302" s="8"/>
      <c r="F2302" s="8"/>
      <c r="G2302" s="8"/>
      <c r="H2302" s="8"/>
      <c r="I2302" s="8"/>
      <c r="J2302" s="8"/>
      <c r="K2302" s="8"/>
      <c r="L2302" s="8"/>
      <c r="M2302" s="8"/>
      <c r="N2302" s="8"/>
      <c r="O2302" s="8"/>
      <c r="P2302" s="8"/>
      <c r="Q2302" s="8"/>
    </row>
    <row r="2303" spans="1:17" x14ac:dyDescent="0.2">
      <c r="A2303" s="7"/>
      <c r="B2303" s="8"/>
      <c r="D2303" s="8"/>
      <c r="E2303" s="8"/>
      <c r="F2303" s="8"/>
      <c r="G2303" s="8"/>
      <c r="H2303" s="8"/>
      <c r="I2303" s="8"/>
      <c r="J2303" s="8"/>
      <c r="K2303" s="8"/>
      <c r="L2303" s="8"/>
      <c r="M2303" s="8"/>
      <c r="N2303" s="8"/>
      <c r="O2303" s="8"/>
      <c r="P2303" s="8"/>
      <c r="Q2303" s="8"/>
    </row>
    <row r="2304" spans="1:17" x14ac:dyDescent="0.2">
      <c r="A2304" s="7"/>
      <c r="B2304" s="8"/>
      <c r="D2304" s="8"/>
      <c r="E2304" s="8"/>
      <c r="F2304" s="8"/>
      <c r="G2304" s="8"/>
      <c r="H2304" s="8"/>
      <c r="I2304" s="8"/>
      <c r="J2304" s="8"/>
      <c r="K2304" s="8"/>
      <c r="L2304" s="8"/>
      <c r="M2304" s="8"/>
      <c r="N2304" s="8"/>
      <c r="O2304" s="8"/>
      <c r="P2304" s="8"/>
      <c r="Q2304" s="8"/>
    </row>
    <row r="2305" spans="1:17" x14ac:dyDescent="0.2">
      <c r="A2305" s="7"/>
      <c r="B2305" s="8"/>
      <c r="D2305" s="8"/>
      <c r="E2305" s="8"/>
      <c r="F2305" s="8"/>
      <c r="G2305" s="8"/>
      <c r="H2305" s="8"/>
      <c r="I2305" s="8"/>
      <c r="J2305" s="8"/>
      <c r="K2305" s="8"/>
      <c r="L2305" s="8"/>
      <c r="M2305" s="8"/>
      <c r="N2305" s="8"/>
      <c r="O2305" s="8"/>
      <c r="P2305" s="8"/>
      <c r="Q2305" s="8"/>
    </row>
    <row r="2306" spans="1:17" x14ac:dyDescent="0.2">
      <c r="A2306" s="7"/>
      <c r="B2306" s="8"/>
      <c r="D2306" s="8"/>
      <c r="E2306" s="8"/>
      <c r="F2306" s="8"/>
      <c r="G2306" s="8"/>
      <c r="H2306" s="8"/>
      <c r="I2306" s="8"/>
      <c r="J2306" s="8"/>
      <c r="K2306" s="8"/>
      <c r="L2306" s="8"/>
      <c r="M2306" s="8"/>
      <c r="N2306" s="8"/>
      <c r="O2306" s="8"/>
      <c r="P2306" s="8"/>
      <c r="Q2306" s="8"/>
    </row>
    <row r="2307" spans="1:17" x14ac:dyDescent="0.2">
      <c r="A2307" s="7"/>
      <c r="B2307" s="8"/>
      <c r="D2307" s="8"/>
      <c r="E2307" s="8"/>
      <c r="F2307" s="8"/>
      <c r="G2307" s="8"/>
      <c r="H2307" s="8"/>
      <c r="I2307" s="8"/>
      <c r="J2307" s="8"/>
      <c r="K2307" s="8"/>
      <c r="L2307" s="8"/>
      <c r="M2307" s="8"/>
      <c r="N2307" s="8"/>
      <c r="O2307" s="8"/>
      <c r="P2307" s="8"/>
      <c r="Q2307" s="8"/>
    </row>
    <row r="2308" spans="1:17" x14ac:dyDescent="0.2">
      <c r="A2308" s="7"/>
      <c r="B2308" s="8"/>
      <c r="D2308" s="8"/>
      <c r="E2308" s="8"/>
      <c r="F2308" s="8"/>
      <c r="G2308" s="8"/>
      <c r="H2308" s="8"/>
      <c r="I2308" s="8"/>
      <c r="J2308" s="8"/>
      <c r="K2308" s="8"/>
      <c r="L2308" s="8"/>
      <c r="M2308" s="8"/>
      <c r="N2308" s="8"/>
      <c r="O2308" s="8"/>
      <c r="P2308" s="8"/>
      <c r="Q2308" s="8"/>
    </row>
    <row r="2309" spans="1:17" x14ac:dyDescent="0.2">
      <c r="A2309" s="7"/>
      <c r="B2309" s="8"/>
      <c r="D2309" s="8"/>
      <c r="E2309" s="8"/>
      <c r="F2309" s="8"/>
      <c r="G2309" s="8"/>
      <c r="H2309" s="8"/>
      <c r="I2309" s="8"/>
      <c r="J2309" s="8"/>
      <c r="K2309" s="8"/>
      <c r="L2309" s="8"/>
      <c r="M2309" s="8"/>
      <c r="N2309" s="8"/>
      <c r="O2309" s="8"/>
      <c r="P2309" s="8"/>
      <c r="Q2309" s="8"/>
    </row>
    <row r="2310" spans="1:17" x14ac:dyDescent="0.2">
      <c r="A2310" s="7"/>
      <c r="B2310" s="8"/>
      <c r="D2310" s="8"/>
      <c r="E2310" s="8"/>
      <c r="F2310" s="8"/>
      <c r="G2310" s="8"/>
      <c r="H2310" s="8"/>
      <c r="I2310" s="8"/>
      <c r="J2310" s="8"/>
      <c r="K2310" s="8"/>
      <c r="L2310" s="8"/>
      <c r="M2310" s="8"/>
      <c r="N2310" s="8"/>
      <c r="O2310" s="8"/>
      <c r="P2310" s="8"/>
      <c r="Q2310" s="8"/>
    </row>
    <row r="2311" spans="1:17" x14ac:dyDescent="0.2">
      <c r="A2311" s="7"/>
      <c r="B2311" s="8"/>
      <c r="D2311" s="8"/>
      <c r="E2311" s="8"/>
      <c r="F2311" s="8"/>
      <c r="G2311" s="8"/>
      <c r="H2311" s="8"/>
      <c r="I2311" s="8"/>
      <c r="J2311" s="8"/>
      <c r="K2311" s="8"/>
      <c r="L2311" s="8"/>
      <c r="M2311" s="8"/>
      <c r="N2311" s="8"/>
      <c r="O2311" s="8"/>
      <c r="P2311" s="8"/>
      <c r="Q2311" s="8"/>
    </row>
    <row r="2312" spans="1:17" x14ac:dyDescent="0.2">
      <c r="A2312" s="7"/>
      <c r="B2312" s="8"/>
      <c r="D2312" s="8"/>
      <c r="E2312" s="8"/>
      <c r="F2312" s="8"/>
      <c r="G2312" s="8"/>
      <c r="H2312" s="8"/>
      <c r="I2312" s="8"/>
      <c r="J2312" s="8"/>
      <c r="K2312" s="8"/>
      <c r="L2312" s="8"/>
      <c r="M2312" s="8"/>
      <c r="N2312" s="8"/>
      <c r="O2312" s="8"/>
      <c r="P2312" s="8"/>
      <c r="Q2312" s="8"/>
    </row>
    <row r="2313" spans="1:17" x14ac:dyDescent="0.2">
      <c r="A2313" s="7"/>
      <c r="B2313" s="8"/>
      <c r="D2313" s="8"/>
      <c r="E2313" s="8"/>
      <c r="F2313" s="8"/>
      <c r="G2313" s="8"/>
      <c r="H2313" s="8"/>
      <c r="I2313" s="8"/>
      <c r="J2313" s="8"/>
      <c r="K2313" s="8"/>
      <c r="L2313" s="8"/>
      <c r="M2313" s="8"/>
      <c r="N2313" s="8"/>
      <c r="O2313" s="8"/>
      <c r="P2313" s="8"/>
      <c r="Q2313" s="8"/>
    </row>
    <row r="2314" spans="1:17" x14ac:dyDescent="0.2">
      <c r="A2314" s="7"/>
      <c r="B2314" s="8"/>
      <c r="D2314" s="8"/>
      <c r="E2314" s="8"/>
      <c r="F2314" s="8"/>
      <c r="G2314" s="8"/>
      <c r="H2314" s="8"/>
      <c r="I2314" s="8"/>
      <c r="J2314" s="8"/>
      <c r="K2314" s="8"/>
      <c r="L2314" s="8"/>
      <c r="M2314" s="8"/>
      <c r="N2314" s="8"/>
      <c r="O2314" s="8"/>
      <c r="P2314" s="8"/>
      <c r="Q2314" s="8"/>
    </row>
    <row r="2315" spans="1:17" x14ac:dyDescent="0.2">
      <c r="A2315" s="7"/>
      <c r="B2315" s="8"/>
      <c r="D2315" s="8"/>
      <c r="E2315" s="8"/>
      <c r="F2315" s="8"/>
      <c r="G2315" s="8"/>
      <c r="H2315" s="8"/>
      <c r="I2315" s="8"/>
      <c r="J2315" s="8"/>
      <c r="K2315" s="8"/>
      <c r="L2315" s="8"/>
      <c r="M2315" s="8"/>
      <c r="N2315" s="8"/>
      <c r="O2315" s="8"/>
      <c r="P2315" s="8"/>
      <c r="Q2315" s="8"/>
    </row>
    <row r="2316" spans="1:17" x14ac:dyDescent="0.2">
      <c r="A2316" s="7"/>
      <c r="B2316" s="8"/>
      <c r="D2316" s="8"/>
      <c r="E2316" s="8"/>
      <c r="F2316" s="8"/>
      <c r="G2316" s="8"/>
      <c r="H2316" s="8"/>
      <c r="I2316" s="8"/>
      <c r="J2316" s="8"/>
      <c r="K2316" s="8"/>
      <c r="L2316" s="8"/>
      <c r="M2316" s="8"/>
      <c r="N2316" s="8"/>
      <c r="O2316" s="8"/>
      <c r="P2316" s="8"/>
      <c r="Q2316" s="8"/>
    </row>
    <row r="2317" spans="1:17" x14ac:dyDescent="0.2">
      <c r="A2317" s="7"/>
      <c r="B2317" s="8"/>
      <c r="D2317" s="8"/>
      <c r="E2317" s="8"/>
      <c r="F2317" s="8"/>
      <c r="G2317" s="8"/>
      <c r="H2317" s="8"/>
      <c r="I2317" s="8"/>
      <c r="J2317" s="8"/>
      <c r="K2317" s="8"/>
      <c r="L2317" s="8"/>
      <c r="M2317" s="8"/>
      <c r="N2317" s="8"/>
      <c r="O2317" s="8"/>
      <c r="P2317" s="8"/>
      <c r="Q2317" s="8"/>
    </row>
    <row r="2318" spans="1:17" x14ac:dyDescent="0.2">
      <c r="A2318" s="7"/>
      <c r="B2318" s="8"/>
      <c r="D2318" s="8"/>
      <c r="E2318" s="8"/>
      <c r="F2318" s="8"/>
      <c r="G2318" s="8"/>
      <c r="H2318" s="8"/>
      <c r="I2318" s="8"/>
      <c r="J2318" s="8"/>
      <c r="K2318" s="8"/>
      <c r="L2318" s="8"/>
      <c r="M2318" s="8"/>
      <c r="N2318" s="8"/>
      <c r="O2318" s="8"/>
      <c r="P2318" s="8"/>
      <c r="Q2318" s="8"/>
    </row>
    <row r="2319" spans="1:17" x14ac:dyDescent="0.2">
      <c r="A2319" s="7"/>
      <c r="B2319" s="8"/>
      <c r="D2319" s="8"/>
      <c r="E2319" s="8"/>
      <c r="F2319" s="8"/>
      <c r="G2319" s="8"/>
      <c r="H2319" s="8"/>
      <c r="I2319" s="8"/>
      <c r="J2319" s="8"/>
      <c r="K2319" s="8"/>
      <c r="L2319" s="8"/>
      <c r="M2319" s="8"/>
      <c r="N2319" s="8"/>
      <c r="O2319" s="8"/>
      <c r="P2319" s="8"/>
      <c r="Q2319" s="8"/>
    </row>
    <row r="2320" spans="1:17" x14ac:dyDescent="0.2">
      <c r="A2320" s="7"/>
      <c r="B2320" s="8"/>
      <c r="D2320" s="8"/>
      <c r="E2320" s="8"/>
      <c r="F2320" s="8"/>
      <c r="G2320" s="8"/>
      <c r="H2320" s="8"/>
      <c r="I2320" s="8"/>
      <c r="J2320" s="8"/>
      <c r="K2320" s="8"/>
      <c r="L2320" s="8"/>
      <c r="M2320" s="8"/>
      <c r="N2320" s="8"/>
      <c r="O2320" s="8"/>
      <c r="P2320" s="8"/>
      <c r="Q2320" s="8"/>
    </row>
    <row r="2321" spans="1:17" x14ac:dyDescent="0.2">
      <c r="A2321" s="7"/>
      <c r="B2321" s="8"/>
      <c r="D2321" s="8"/>
      <c r="E2321" s="8"/>
      <c r="F2321" s="8"/>
      <c r="G2321" s="8"/>
      <c r="H2321" s="8"/>
      <c r="I2321" s="8"/>
      <c r="J2321" s="8"/>
      <c r="K2321" s="8"/>
      <c r="L2321" s="8"/>
      <c r="M2321" s="8"/>
      <c r="N2321" s="8"/>
      <c r="O2321" s="8"/>
      <c r="P2321" s="8"/>
      <c r="Q2321" s="8"/>
    </row>
    <row r="2322" spans="1:17" x14ac:dyDescent="0.2">
      <c r="A2322" s="7"/>
      <c r="B2322" s="8"/>
      <c r="D2322" s="8"/>
      <c r="E2322" s="8"/>
      <c r="F2322" s="8"/>
      <c r="G2322" s="8"/>
      <c r="H2322" s="8"/>
      <c r="I2322" s="8"/>
      <c r="J2322" s="8"/>
      <c r="K2322" s="8"/>
      <c r="L2322" s="8"/>
      <c r="M2322" s="8"/>
      <c r="N2322" s="8"/>
      <c r="O2322" s="8"/>
      <c r="P2322" s="8"/>
      <c r="Q2322" s="8"/>
    </row>
    <row r="2323" spans="1:17" x14ac:dyDescent="0.2">
      <c r="A2323" s="7"/>
      <c r="B2323" s="8"/>
      <c r="D2323" s="8"/>
      <c r="E2323" s="8"/>
      <c r="F2323" s="8"/>
      <c r="G2323" s="8"/>
      <c r="H2323" s="8"/>
      <c r="I2323" s="8"/>
      <c r="J2323" s="8"/>
      <c r="K2323" s="8"/>
      <c r="L2323" s="8"/>
      <c r="M2323" s="8"/>
      <c r="N2323" s="8"/>
      <c r="O2323" s="8"/>
      <c r="P2323" s="8"/>
      <c r="Q2323" s="8"/>
    </row>
    <row r="2324" spans="1:17" x14ac:dyDescent="0.2">
      <c r="A2324" s="7"/>
      <c r="B2324" s="8"/>
      <c r="D2324" s="8"/>
      <c r="E2324" s="8"/>
      <c r="F2324" s="8"/>
      <c r="G2324" s="8"/>
      <c r="H2324" s="8"/>
      <c r="I2324" s="8"/>
      <c r="J2324" s="8"/>
      <c r="K2324" s="8"/>
      <c r="L2324" s="8"/>
      <c r="M2324" s="8"/>
      <c r="N2324" s="8"/>
      <c r="O2324" s="8"/>
      <c r="P2324" s="8"/>
      <c r="Q2324" s="8"/>
    </row>
    <row r="2325" spans="1:17" x14ac:dyDescent="0.2">
      <c r="A2325" s="7"/>
      <c r="B2325" s="8"/>
      <c r="D2325" s="8"/>
      <c r="E2325" s="8"/>
      <c r="F2325" s="8"/>
      <c r="G2325" s="8"/>
      <c r="H2325" s="8"/>
      <c r="I2325" s="8"/>
      <c r="J2325" s="8"/>
      <c r="K2325" s="8"/>
      <c r="L2325" s="8"/>
      <c r="M2325" s="8"/>
      <c r="N2325" s="8"/>
      <c r="O2325" s="8"/>
      <c r="P2325" s="8"/>
      <c r="Q2325" s="8"/>
    </row>
    <row r="2326" spans="1:17" x14ac:dyDescent="0.2">
      <c r="A2326" s="7"/>
      <c r="B2326" s="8"/>
      <c r="D2326" s="8"/>
      <c r="E2326" s="8"/>
      <c r="F2326" s="8"/>
      <c r="G2326" s="8"/>
      <c r="H2326" s="8"/>
      <c r="I2326" s="8"/>
      <c r="J2326" s="8"/>
      <c r="K2326" s="8"/>
      <c r="L2326" s="8"/>
      <c r="M2326" s="8"/>
      <c r="N2326" s="8"/>
      <c r="O2326" s="8"/>
      <c r="P2326" s="8"/>
      <c r="Q2326" s="8"/>
    </row>
    <row r="2327" spans="1:17" x14ac:dyDescent="0.2">
      <c r="A2327" s="7"/>
      <c r="B2327" s="8"/>
      <c r="D2327" s="8"/>
      <c r="E2327" s="8"/>
      <c r="F2327" s="8"/>
      <c r="G2327" s="8"/>
      <c r="H2327" s="8"/>
      <c r="I2327" s="8"/>
      <c r="J2327" s="8"/>
      <c r="K2327" s="8"/>
      <c r="L2327" s="8"/>
      <c r="M2327" s="8"/>
      <c r="N2327" s="8"/>
      <c r="O2327" s="8"/>
      <c r="P2327" s="8"/>
      <c r="Q2327" s="8"/>
    </row>
    <row r="2328" spans="1:17" x14ac:dyDescent="0.2">
      <c r="A2328" s="7"/>
      <c r="B2328" s="8"/>
      <c r="D2328" s="8"/>
      <c r="E2328" s="8"/>
      <c r="F2328" s="8"/>
      <c r="G2328" s="8"/>
      <c r="H2328" s="8"/>
      <c r="I2328" s="8"/>
      <c r="J2328" s="8"/>
      <c r="K2328" s="8"/>
      <c r="L2328" s="8"/>
      <c r="M2328" s="8"/>
      <c r="N2328" s="8"/>
      <c r="O2328" s="8"/>
      <c r="P2328" s="8"/>
      <c r="Q2328" s="8"/>
    </row>
    <row r="2329" spans="1:17" x14ac:dyDescent="0.2">
      <c r="A2329" s="7"/>
      <c r="B2329" s="8"/>
      <c r="D2329" s="8"/>
      <c r="E2329" s="8"/>
      <c r="F2329" s="8"/>
      <c r="G2329" s="8"/>
      <c r="H2329" s="8"/>
      <c r="I2329" s="8"/>
      <c r="J2329" s="8"/>
      <c r="K2329" s="8"/>
      <c r="L2329" s="8"/>
      <c r="M2329" s="8"/>
      <c r="N2329" s="8"/>
      <c r="O2329" s="8"/>
      <c r="P2329" s="8"/>
      <c r="Q2329" s="8"/>
    </row>
    <row r="2330" spans="1:17" x14ac:dyDescent="0.2">
      <c r="A2330" s="7"/>
      <c r="B2330" s="8"/>
      <c r="D2330" s="8"/>
      <c r="E2330" s="8"/>
      <c r="F2330" s="8"/>
      <c r="G2330" s="8"/>
      <c r="H2330" s="8"/>
      <c r="I2330" s="8"/>
      <c r="J2330" s="8"/>
      <c r="K2330" s="8"/>
      <c r="L2330" s="8"/>
      <c r="M2330" s="8"/>
      <c r="N2330" s="8"/>
      <c r="O2330" s="8"/>
      <c r="P2330" s="8"/>
      <c r="Q2330" s="8"/>
    </row>
    <row r="2331" spans="1:17" x14ac:dyDescent="0.2">
      <c r="A2331" s="7"/>
      <c r="B2331" s="8"/>
      <c r="D2331" s="8"/>
      <c r="E2331" s="8"/>
      <c r="F2331" s="8"/>
      <c r="G2331" s="8"/>
      <c r="H2331" s="8"/>
      <c r="I2331" s="8"/>
      <c r="J2331" s="8"/>
      <c r="K2331" s="8"/>
      <c r="L2331" s="8"/>
      <c r="M2331" s="8"/>
      <c r="N2331" s="8"/>
      <c r="O2331" s="8"/>
      <c r="P2331" s="8"/>
      <c r="Q2331" s="8"/>
    </row>
    <row r="2332" spans="1:17" x14ac:dyDescent="0.2">
      <c r="A2332" s="7"/>
      <c r="B2332" s="8"/>
      <c r="D2332" s="8"/>
      <c r="E2332" s="8"/>
      <c r="F2332" s="8"/>
      <c r="G2332" s="8"/>
      <c r="H2332" s="8"/>
      <c r="I2332" s="8"/>
      <c r="J2332" s="8"/>
      <c r="K2332" s="8"/>
      <c r="L2332" s="8"/>
      <c r="M2332" s="8"/>
      <c r="N2332" s="8"/>
      <c r="O2332" s="8"/>
      <c r="P2332" s="8"/>
      <c r="Q2332" s="8"/>
    </row>
    <row r="2333" spans="1:17" x14ac:dyDescent="0.2">
      <c r="A2333" s="7"/>
      <c r="B2333" s="8"/>
      <c r="D2333" s="8"/>
      <c r="E2333" s="8"/>
      <c r="F2333" s="8"/>
      <c r="G2333" s="8"/>
      <c r="H2333" s="8"/>
      <c r="I2333" s="8"/>
      <c r="J2333" s="8"/>
      <c r="K2333" s="8"/>
      <c r="L2333" s="8"/>
      <c r="M2333" s="8"/>
      <c r="N2333" s="8"/>
      <c r="O2333" s="8"/>
      <c r="P2333" s="8"/>
      <c r="Q2333" s="8"/>
    </row>
    <row r="2334" spans="1:17" x14ac:dyDescent="0.2">
      <c r="A2334" s="7"/>
      <c r="B2334" s="8"/>
      <c r="D2334" s="8"/>
      <c r="E2334" s="8"/>
      <c r="F2334" s="8"/>
      <c r="G2334" s="8"/>
      <c r="H2334" s="8"/>
      <c r="I2334" s="8"/>
      <c r="J2334" s="8"/>
      <c r="K2334" s="8"/>
      <c r="L2334" s="8"/>
      <c r="M2334" s="8"/>
      <c r="N2334" s="8"/>
      <c r="O2334" s="8"/>
      <c r="P2334" s="8"/>
      <c r="Q2334" s="8"/>
    </row>
    <row r="2335" spans="1:17" x14ac:dyDescent="0.2">
      <c r="A2335" s="7"/>
      <c r="B2335" s="8"/>
      <c r="D2335" s="8"/>
      <c r="E2335" s="8"/>
      <c r="F2335" s="8"/>
      <c r="G2335" s="8"/>
      <c r="H2335" s="8"/>
      <c r="I2335" s="8"/>
      <c r="J2335" s="8"/>
      <c r="K2335" s="8"/>
      <c r="L2335" s="8"/>
      <c r="M2335" s="8"/>
      <c r="N2335" s="8"/>
      <c r="O2335" s="8"/>
      <c r="P2335" s="8"/>
      <c r="Q2335" s="8"/>
    </row>
    <row r="2336" spans="1:17" x14ac:dyDescent="0.2">
      <c r="A2336" s="7"/>
      <c r="B2336" s="8"/>
      <c r="D2336" s="8"/>
      <c r="E2336" s="8"/>
      <c r="F2336" s="8"/>
      <c r="G2336" s="8"/>
      <c r="H2336" s="8"/>
      <c r="I2336" s="8"/>
      <c r="J2336" s="8"/>
      <c r="K2336" s="8"/>
      <c r="L2336" s="8"/>
      <c r="M2336" s="8"/>
      <c r="N2336" s="8"/>
      <c r="O2336" s="8"/>
      <c r="P2336" s="8"/>
      <c r="Q2336" s="8"/>
    </row>
    <row r="2337" spans="1:17" x14ac:dyDescent="0.2">
      <c r="A2337" s="7"/>
      <c r="B2337" s="8"/>
      <c r="D2337" s="8"/>
      <c r="E2337" s="8"/>
      <c r="F2337" s="8"/>
      <c r="G2337" s="8"/>
      <c r="H2337" s="8"/>
      <c r="I2337" s="8"/>
      <c r="J2337" s="8"/>
      <c r="K2337" s="8"/>
      <c r="L2337" s="8"/>
      <c r="M2337" s="8"/>
      <c r="N2337" s="8"/>
      <c r="O2337" s="8"/>
      <c r="P2337" s="8"/>
      <c r="Q2337" s="8"/>
    </row>
    <row r="2338" spans="1:17" x14ac:dyDescent="0.2">
      <c r="A2338" s="7"/>
      <c r="B2338" s="8"/>
      <c r="D2338" s="8"/>
      <c r="E2338" s="8"/>
      <c r="F2338" s="8"/>
      <c r="G2338" s="8"/>
      <c r="H2338" s="8"/>
      <c r="I2338" s="8"/>
      <c r="J2338" s="8"/>
      <c r="K2338" s="8"/>
      <c r="L2338" s="8"/>
      <c r="M2338" s="8"/>
      <c r="N2338" s="8"/>
      <c r="O2338" s="8"/>
      <c r="P2338" s="8"/>
      <c r="Q2338" s="8"/>
    </row>
    <row r="2339" spans="1:17" x14ac:dyDescent="0.2">
      <c r="A2339" s="7"/>
      <c r="B2339" s="8"/>
      <c r="D2339" s="8"/>
      <c r="E2339" s="8"/>
      <c r="F2339" s="8"/>
      <c r="G2339" s="8"/>
      <c r="H2339" s="8"/>
      <c r="I2339" s="8"/>
      <c r="J2339" s="8"/>
      <c r="K2339" s="8"/>
      <c r="L2339" s="8"/>
      <c r="M2339" s="8"/>
      <c r="N2339" s="8"/>
      <c r="O2339" s="8"/>
      <c r="P2339" s="8"/>
      <c r="Q2339" s="8"/>
    </row>
    <row r="2340" spans="1:17" x14ac:dyDescent="0.2">
      <c r="A2340" s="7"/>
      <c r="B2340" s="8"/>
      <c r="D2340" s="8"/>
      <c r="E2340" s="8"/>
      <c r="F2340" s="8"/>
      <c r="G2340" s="8"/>
      <c r="H2340" s="8"/>
      <c r="I2340" s="8"/>
      <c r="J2340" s="8"/>
      <c r="K2340" s="8"/>
      <c r="L2340" s="8"/>
      <c r="M2340" s="8"/>
      <c r="N2340" s="8"/>
      <c r="O2340" s="8"/>
      <c r="P2340" s="8"/>
      <c r="Q2340" s="8"/>
    </row>
    <row r="2341" spans="1:17" x14ac:dyDescent="0.2">
      <c r="A2341" s="7"/>
      <c r="B2341" s="8"/>
      <c r="D2341" s="8"/>
      <c r="E2341" s="8"/>
      <c r="F2341" s="8"/>
      <c r="G2341" s="8"/>
      <c r="H2341" s="8"/>
      <c r="I2341" s="8"/>
      <c r="J2341" s="8"/>
      <c r="K2341" s="8"/>
      <c r="L2341" s="8"/>
      <c r="M2341" s="8"/>
      <c r="N2341" s="8"/>
      <c r="O2341" s="8"/>
      <c r="P2341" s="8"/>
      <c r="Q2341" s="8"/>
    </row>
    <row r="2342" spans="1:17" x14ac:dyDescent="0.2">
      <c r="A2342" s="7"/>
      <c r="B2342" s="8"/>
      <c r="D2342" s="8"/>
      <c r="E2342" s="8"/>
      <c r="F2342" s="8"/>
      <c r="G2342" s="8"/>
      <c r="H2342" s="8"/>
      <c r="I2342" s="8"/>
      <c r="J2342" s="8"/>
      <c r="K2342" s="8"/>
      <c r="L2342" s="8"/>
      <c r="M2342" s="8"/>
      <c r="N2342" s="8"/>
      <c r="O2342" s="8"/>
      <c r="P2342" s="8"/>
      <c r="Q2342" s="8"/>
    </row>
    <row r="2343" spans="1:17" x14ac:dyDescent="0.2">
      <c r="A2343" s="7"/>
      <c r="B2343" s="8"/>
      <c r="D2343" s="8"/>
      <c r="E2343" s="8"/>
      <c r="F2343" s="8"/>
      <c r="G2343" s="8"/>
      <c r="H2343" s="8"/>
      <c r="I2343" s="8"/>
      <c r="J2343" s="8"/>
      <c r="K2343" s="8"/>
      <c r="L2343" s="8"/>
      <c r="M2343" s="8"/>
      <c r="N2343" s="8"/>
      <c r="O2343" s="8"/>
      <c r="P2343" s="8"/>
      <c r="Q2343" s="8"/>
    </row>
    <row r="2344" spans="1:17" x14ac:dyDescent="0.2">
      <c r="A2344" s="7"/>
      <c r="B2344" s="8"/>
      <c r="D2344" s="8"/>
      <c r="E2344" s="8"/>
      <c r="F2344" s="8"/>
      <c r="G2344" s="8"/>
      <c r="H2344" s="8"/>
      <c r="I2344" s="8"/>
      <c r="J2344" s="8"/>
      <c r="K2344" s="8"/>
      <c r="L2344" s="8"/>
      <c r="M2344" s="8"/>
      <c r="N2344" s="8"/>
      <c r="O2344" s="8"/>
      <c r="P2344" s="8"/>
      <c r="Q2344" s="8"/>
    </row>
    <row r="2345" spans="1:17" x14ac:dyDescent="0.2">
      <c r="A2345" s="7"/>
      <c r="B2345" s="8"/>
      <c r="D2345" s="8"/>
      <c r="E2345" s="8"/>
      <c r="F2345" s="8"/>
      <c r="G2345" s="8"/>
      <c r="H2345" s="8"/>
      <c r="I2345" s="8"/>
      <c r="J2345" s="8"/>
      <c r="K2345" s="8"/>
      <c r="L2345" s="8"/>
      <c r="M2345" s="8"/>
      <c r="N2345" s="8"/>
      <c r="O2345" s="8"/>
      <c r="P2345" s="8"/>
      <c r="Q2345" s="8"/>
    </row>
    <row r="2346" spans="1:17" x14ac:dyDescent="0.2">
      <c r="A2346" s="7"/>
      <c r="B2346" s="8"/>
      <c r="D2346" s="8"/>
      <c r="E2346" s="8"/>
      <c r="F2346" s="8"/>
      <c r="G2346" s="8"/>
      <c r="H2346" s="8"/>
      <c r="I2346" s="8"/>
      <c r="J2346" s="8"/>
      <c r="K2346" s="8"/>
      <c r="L2346" s="8"/>
      <c r="M2346" s="8"/>
      <c r="N2346" s="8"/>
      <c r="O2346" s="8"/>
      <c r="P2346" s="8"/>
      <c r="Q2346" s="8"/>
    </row>
    <row r="2347" spans="1:17" x14ac:dyDescent="0.2">
      <c r="A2347" s="7"/>
      <c r="B2347" s="8"/>
      <c r="D2347" s="8"/>
      <c r="E2347" s="8"/>
      <c r="F2347" s="8"/>
      <c r="G2347" s="8"/>
      <c r="H2347" s="8"/>
      <c r="I2347" s="8"/>
      <c r="J2347" s="8"/>
      <c r="K2347" s="8"/>
      <c r="L2347" s="8"/>
      <c r="M2347" s="8"/>
      <c r="N2347" s="8"/>
      <c r="O2347" s="8"/>
      <c r="P2347" s="8"/>
      <c r="Q2347" s="8"/>
    </row>
    <row r="2348" spans="1:17" x14ac:dyDescent="0.2">
      <c r="A2348" s="7"/>
      <c r="B2348" s="8"/>
      <c r="D2348" s="8"/>
      <c r="E2348" s="8"/>
      <c r="F2348" s="8"/>
      <c r="G2348" s="8"/>
      <c r="H2348" s="8"/>
      <c r="I2348" s="8"/>
      <c r="J2348" s="8"/>
      <c r="K2348" s="8"/>
      <c r="L2348" s="8"/>
      <c r="M2348" s="8"/>
      <c r="N2348" s="8"/>
      <c r="O2348" s="8"/>
      <c r="P2348" s="8"/>
      <c r="Q2348" s="8"/>
    </row>
    <row r="2349" spans="1:17" x14ac:dyDescent="0.2">
      <c r="A2349" s="7"/>
      <c r="B2349" s="8"/>
      <c r="D2349" s="8"/>
      <c r="E2349" s="8"/>
      <c r="F2349" s="8"/>
      <c r="G2349" s="8"/>
      <c r="H2349" s="8"/>
      <c r="I2349" s="8"/>
      <c r="J2349" s="8"/>
      <c r="K2349" s="8"/>
      <c r="L2349" s="8"/>
      <c r="M2349" s="8"/>
      <c r="N2349" s="8"/>
      <c r="O2349" s="8"/>
      <c r="P2349" s="8"/>
      <c r="Q2349" s="8"/>
    </row>
    <row r="2350" spans="1:17" x14ac:dyDescent="0.2">
      <c r="A2350" s="7"/>
      <c r="B2350" s="8"/>
      <c r="D2350" s="8"/>
      <c r="E2350" s="8"/>
      <c r="F2350" s="8"/>
      <c r="G2350" s="8"/>
      <c r="H2350" s="8"/>
      <c r="I2350" s="8"/>
      <c r="J2350" s="8"/>
      <c r="K2350" s="8"/>
      <c r="L2350" s="8"/>
      <c r="M2350" s="8"/>
      <c r="N2350" s="8"/>
      <c r="O2350" s="8"/>
      <c r="P2350" s="8"/>
      <c r="Q2350" s="8"/>
    </row>
    <row r="2351" spans="1:17" x14ac:dyDescent="0.2">
      <c r="A2351" s="7"/>
      <c r="B2351" s="8"/>
      <c r="D2351" s="8"/>
      <c r="E2351" s="8"/>
      <c r="F2351" s="8"/>
      <c r="G2351" s="8"/>
      <c r="H2351" s="8"/>
      <c r="I2351" s="8"/>
      <c r="J2351" s="8"/>
      <c r="K2351" s="8"/>
      <c r="L2351" s="8"/>
      <c r="M2351" s="8"/>
      <c r="N2351" s="8"/>
      <c r="O2351" s="8"/>
      <c r="P2351" s="8"/>
      <c r="Q2351" s="8"/>
    </row>
    <row r="2352" spans="1:17" x14ac:dyDescent="0.2">
      <c r="A2352" s="7"/>
      <c r="B2352" s="8"/>
      <c r="D2352" s="8"/>
      <c r="E2352" s="8"/>
      <c r="F2352" s="8"/>
      <c r="G2352" s="8"/>
      <c r="H2352" s="8"/>
      <c r="I2352" s="8"/>
      <c r="J2352" s="8"/>
      <c r="K2352" s="8"/>
      <c r="L2352" s="8"/>
      <c r="M2352" s="8"/>
      <c r="N2352" s="8"/>
      <c r="O2352" s="8"/>
      <c r="P2352" s="8"/>
      <c r="Q2352" s="8"/>
    </row>
    <row r="2353" spans="1:17" x14ac:dyDescent="0.2">
      <c r="A2353" s="7"/>
      <c r="B2353" s="8"/>
      <c r="D2353" s="8"/>
      <c r="E2353" s="8"/>
      <c r="F2353" s="8"/>
      <c r="G2353" s="8"/>
      <c r="H2353" s="8"/>
      <c r="I2353" s="8"/>
      <c r="J2353" s="8"/>
      <c r="K2353" s="8"/>
      <c r="L2353" s="8"/>
      <c r="M2353" s="8"/>
      <c r="N2353" s="8"/>
      <c r="O2353" s="8"/>
      <c r="P2353" s="8"/>
      <c r="Q2353" s="8"/>
    </row>
    <row r="2354" spans="1:17" x14ac:dyDescent="0.2">
      <c r="A2354" s="7"/>
      <c r="B2354" s="8"/>
      <c r="D2354" s="8"/>
      <c r="E2354" s="8"/>
      <c r="F2354" s="8"/>
      <c r="G2354" s="8"/>
      <c r="H2354" s="8"/>
      <c r="I2354" s="8"/>
      <c r="J2354" s="8"/>
      <c r="K2354" s="8"/>
      <c r="L2354" s="8"/>
      <c r="M2354" s="8"/>
      <c r="N2354" s="8"/>
      <c r="O2354" s="8"/>
      <c r="P2354" s="8"/>
      <c r="Q2354" s="8"/>
    </row>
    <row r="2355" spans="1:17" x14ac:dyDescent="0.2">
      <c r="A2355" s="7"/>
      <c r="B2355" s="8"/>
      <c r="D2355" s="8"/>
      <c r="E2355" s="8"/>
      <c r="F2355" s="8"/>
      <c r="G2355" s="8"/>
      <c r="H2355" s="8"/>
      <c r="I2355" s="8"/>
      <c r="J2355" s="8"/>
      <c r="K2355" s="8"/>
      <c r="L2355" s="8"/>
      <c r="M2355" s="8"/>
      <c r="N2355" s="8"/>
      <c r="O2355" s="8"/>
      <c r="P2355" s="8"/>
      <c r="Q2355" s="8"/>
    </row>
    <row r="2356" spans="1:17" x14ac:dyDescent="0.2">
      <c r="A2356" s="7"/>
      <c r="B2356" s="8"/>
      <c r="D2356" s="8"/>
      <c r="E2356" s="8"/>
      <c r="F2356" s="8"/>
      <c r="G2356" s="8"/>
      <c r="H2356" s="8"/>
      <c r="I2356" s="8"/>
      <c r="J2356" s="8"/>
      <c r="K2356" s="8"/>
      <c r="L2356" s="8"/>
      <c r="M2356" s="8"/>
      <c r="N2356" s="8"/>
      <c r="O2356" s="8"/>
      <c r="P2356" s="8"/>
      <c r="Q2356" s="8"/>
    </row>
    <row r="2357" spans="1:17" x14ac:dyDescent="0.2">
      <c r="A2357" s="7"/>
      <c r="B2357" s="8"/>
      <c r="D2357" s="8"/>
      <c r="E2357" s="8"/>
      <c r="F2357" s="8"/>
      <c r="G2357" s="8"/>
      <c r="H2357" s="8"/>
      <c r="I2357" s="8"/>
      <c r="J2357" s="8"/>
      <c r="K2357" s="8"/>
      <c r="L2357" s="8"/>
      <c r="M2357" s="8"/>
      <c r="N2357" s="8"/>
      <c r="O2357" s="8"/>
      <c r="P2357" s="8"/>
      <c r="Q2357" s="8"/>
    </row>
    <row r="2358" spans="1:17" x14ac:dyDescent="0.2">
      <c r="A2358" s="7"/>
      <c r="B2358" s="8"/>
      <c r="D2358" s="8"/>
      <c r="E2358" s="8"/>
      <c r="F2358" s="8"/>
      <c r="G2358" s="8"/>
      <c r="H2358" s="8"/>
      <c r="I2358" s="8"/>
      <c r="J2358" s="8"/>
      <c r="K2358" s="8"/>
      <c r="L2358" s="8"/>
      <c r="M2358" s="8"/>
      <c r="N2358" s="8"/>
      <c r="O2358" s="8"/>
      <c r="P2358" s="8"/>
      <c r="Q2358" s="8"/>
    </row>
    <row r="2359" spans="1:17" x14ac:dyDescent="0.2">
      <c r="A2359" s="7"/>
      <c r="B2359" s="8"/>
      <c r="D2359" s="8"/>
      <c r="E2359" s="8"/>
      <c r="F2359" s="8"/>
      <c r="G2359" s="8"/>
      <c r="H2359" s="8"/>
      <c r="I2359" s="8"/>
      <c r="J2359" s="8"/>
      <c r="K2359" s="8"/>
      <c r="L2359" s="8"/>
      <c r="M2359" s="8"/>
      <c r="N2359" s="8"/>
      <c r="O2359" s="8"/>
      <c r="P2359" s="8"/>
      <c r="Q2359" s="8"/>
    </row>
    <row r="2360" spans="1:17" x14ac:dyDescent="0.2">
      <c r="A2360" s="7"/>
      <c r="B2360" s="8"/>
      <c r="D2360" s="8"/>
      <c r="E2360" s="8"/>
      <c r="F2360" s="8"/>
      <c r="G2360" s="8"/>
      <c r="H2360" s="8"/>
      <c r="I2360" s="8"/>
      <c r="J2360" s="8"/>
      <c r="K2360" s="8"/>
      <c r="L2360" s="8"/>
      <c r="M2360" s="8"/>
      <c r="N2360" s="8"/>
      <c r="O2360" s="8"/>
      <c r="P2360" s="8"/>
      <c r="Q2360" s="8"/>
    </row>
    <row r="2361" spans="1:17" x14ac:dyDescent="0.2">
      <c r="A2361" s="7"/>
      <c r="B2361" s="8"/>
      <c r="D2361" s="8"/>
      <c r="E2361" s="8"/>
      <c r="F2361" s="8"/>
      <c r="G2361" s="8"/>
      <c r="H2361" s="8"/>
      <c r="I2361" s="8"/>
      <c r="J2361" s="8"/>
      <c r="K2361" s="8"/>
      <c r="L2361" s="8"/>
      <c r="M2361" s="8"/>
      <c r="N2361" s="8"/>
      <c r="O2361" s="8"/>
      <c r="P2361" s="8"/>
      <c r="Q2361" s="8"/>
    </row>
    <row r="2362" spans="1:17" x14ac:dyDescent="0.2">
      <c r="A2362" s="7"/>
      <c r="B2362" s="8"/>
      <c r="D2362" s="8"/>
      <c r="E2362" s="8"/>
      <c r="F2362" s="8"/>
      <c r="G2362" s="8"/>
      <c r="H2362" s="8"/>
      <c r="I2362" s="8"/>
      <c r="J2362" s="8"/>
      <c r="K2362" s="8"/>
      <c r="L2362" s="8"/>
      <c r="M2362" s="8"/>
      <c r="N2362" s="8"/>
      <c r="O2362" s="8"/>
      <c r="P2362" s="8"/>
      <c r="Q2362" s="8"/>
    </row>
    <row r="2363" spans="1:17" x14ac:dyDescent="0.2">
      <c r="A2363" s="7"/>
      <c r="B2363" s="8"/>
      <c r="D2363" s="8"/>
      <c r="E2363" s="8"/>
      <c r="F2363" s="8"/>
      <c r="G2363" s="8"/>
      <c r="H2363" s="8"/>
      <c r="I2363" s="8"/>
      <c r="J2363" s="8"/>
      <c r="K2363" s="8"/>
      <c r="L2363" s="8"/>
      <c r="M2363" s="8"/>
      <c r="N2363" s="8"/>
      <c r="O2363" s="8"/>
      <c r="P2363" s="8"/>
      <c r="Q2363" s="8"/>
    </row>
    <row r="2364" spans="1:17" x14ac:dyDescent="0.2">
      <c r="A2364" s="7"/>
      <c r="B2364" s="8"/>
      <c r="D2364" s="8"/>
      <c r="E2364" s="8"/>
      <c r="F2364" s="8"/>
      <c r="G2364" s="8"/>
      <c r="H2364" s="8"/>
      <c r="I2364" s="8"/>
      <c r="J2364" s="8"/>
      <c r="K2364" s="8"/>
      <c r="L2364" s="8"/>
      <c r="M2364" s="8"/>
      <c r="N2364" s="8"/>
      <c r="O2364" s="8"/>
      <c r="P2364" s="8"/>
      <c r="Q2364" s="8"/>
    </row>
    <row r="2365" spans="1:17" x14ac:dyDescent="0.2">
      <c r="A2365" s="7"/>
      <c r="B2365" s="8"/>
      <c r="D2365" s="8"/>
      <c r="E2365" s="8"/>
      <c r="F2365" s="8"/>
      <c r="G2365" s="8"/>
      <c r="H2365" s="8"/>
      <c r="I2365" s="8"/>
      <c r="J2365" s="8"/>
      <c r="K2365" s="8"/>
      <c r="L2365" s="8"/>
      <c r="M2365" s="8"/>
      <c r="N2365" s="8"/>
      <c r="O2365" s="8"/>
      <c r="P2365" s="8"/>
      <c r="Q2365" s="8"/>
    </row>
    <row r="2366" spans="1:17" x14ac:dyDescent="0.2">
      <c r="A2366" s="7"/>
      <c r="B2366" s="8"/>
      <c r="D2366" s="8"/>
      <c r="E2366" s="8"/>
      <c r="F2366" s="8"/>
      <c r="G2366" s="8"/>
      <c r="H2366" s="8"/>
      <c r="I2366" s="8"/>
      <c r="J2366" s="8"/>
      <c r="K2366" s="8"/>
      <c r="L2366" s="8"/>
      <c r="M2366" s="8"/>
      <c r="N2366" s="8"/>
      <c r="O2366" s="8"/>
      <c r="P2366" s="8"/>
      <c r="Q2366" s="8"/>
    </row>
    <row r="2367" spans="1:17" x14ac:dyDescent="0.2">
      <c r="A2367" s="7"/>
      <c r="B2367" s="8"/>
      <c r="D2367" s="8"/>
      <c r="E2367" s="8"/>
      <c r="F2367" s="8"/>
      <c r="G2367" s="8"/>
      <c r="H2367" s="8"/>
      <c r="I2367" s="8"/>
      <c r="J2367" s="8"/>
      <c r="K2367" s="8"/>
      <c r="L2367" s="8"/>
      <c r="M2367" s="8"/>
      <c r="N2367" s="8"/>
      <c r="O2367" s="8"/>
      <c r="P2367" s="8"/>
      <c r="Q2367" s="8"/>
    </row>
    <row r="2368" spans="1:17" x14ac:dyDescent="0.2">
      <c r="A2368" s="7"/>
      <c r="B2368" s="8"/>
      <c r="D2368" s="8"/>
      <c r="E2368" s="8"/>
      <c r="F2368" s="8"/>
      <c r="G2368" s="8"/>
      <c r="H2368" s="8"/>
      <c r="I2368" s="8"/>
      <c r="J2368" s="8"/>
      <c r="K2368" s="8"/>
      <c r="L2368" s="8"/>
      <c r="M2368" s="8"/>
      <c r="N2368" s="8"/>
      <c r="O2368" s="8"/>
      <c r="P2368" s="8"/>
      <c r="Q2368" s="8"/>
    </row>
    <row r="2369" spans="1:17" x14ac:dyDescent="0.2">
      <c r="A2369" s="7"/>
      <c r="B2369" s="8"/>
      <c r="D2369" s="8"/>
      <c r="E2369" s="8"/>
      <c r="F2369" s="8"/>
      <c r="G2369" s="8"/>
      <c r="H2369" s="8"/>
      <c r="I2369" s="8"/>
      <c r="J2369" s="8"/>
      <c r="K2369" s="8"/>
      <c r="L2369" s="8"/>
      <c r="M2369" s="8"/>
      <c r="N2369" s="8"/>
      <c r="O2369" s="8"/>
      <c r="P2369" s="8"/>
      <c r="Q2369" s="8"/>
    </row>
    <row r="2370" spans="1:17" x14ac:dyDescent="0.2">
      <c r="A2370" s="7"/>
      <c r="B2370" s="8"/>
      <c r="D2370" s="8"/>
      <c r="E2370" s="8"/>
      <c r="F2370" s="8"/>
      <c r="G2370" s="8"/>
      <c r="H2370" s="8"/>
      <c r="I2370" s="8"/>
      <c r="J2370" s="8"/>
      <c r="K2370" s="8"/>
      <c r="L2370" s="8"/>
      <c r="M2370" s="8"/>
      <c r="N2370" s="8"/>
      <c r="O2370" s="8"/>
      <c r="P2370" s="8"/>
      <c r="Q2370" s="8"/>
    </row>
    <row r="2371" spans="1:17" x14ac:dyDescent="0.2">
      <c r="A2371" s="7"/>
      <c r="B2371" s="8"/>
      <c r="D2371" s="8"/>
      <c r="E2371" s="8"/>
      <c r="F2371" s="8"/>
      <c r="G2371" s="8"/>
      <c r="H2371" s="8"/>
      <c r="I2371" s="8"/>
      <c r="J2371" s="8"/>
      <c r="K2371" s="8"/>
      <c r="L2371" s="8"/>
      <c r="M2371" s="8"/>
      <c r="N2371" s="8"/>
      <c r="O2371" s="8"/>
      <c r="P2371" s="8"/>
      <c r="Q2371" s="8"/>
    </row>
    <row r="2372" spans="1:17" x14ac:dyDescent="0.2">
      <c r="A2372" s="7"/>
      <c r="B2372" s="8"/>
      <c r="D2372" s="8"/>
      <c r="E2372" s="8"/>
      <c r="F2372" s="8"/>
      <c r="G2372" s="8"/>
      <c r="H2372" s="8"/>
      <c r="I2372" s="8"/>
      <c r="J2372" s="8"/>
      <c r="K2372" s="8"/>
      <c r="L2372" s="8"/>
      <c r="M2372" s="8"/>
      <c r="N2372" s="8"/>
      <c r="O2372" s="8"/>
      <c r="P2372" s="8"/>
      <c r="Q2372" s="8"/>
    </row>
    <row r="2373" spans="1:17" x14ac:dyDescent="0.2">
      <c r="A2373" s="7"/>
      <c r="B2373" s="8"/>
      <c r="D2373" s="8"/>
      <c r="E2373" s="8"/>
      <c r="F2373" s="8"/>
      <c r="G2373" s="8"/>
      <c r="H2373" s="8"/>
      <c r="I2373" s="8"/>
      <c r="J2373" s="8"/>
      <c r="K2373" s="8"/>
      <c r="L2373" s="8"/>
      <c r="M2373" s="8"/>
      <c r="N2373" s="8"/>
      <c r="O2373" s="8"/>
      <c r="P2373" s="8"/>
      <c r="Q2373" s="8"/>
    </row>
    <row r="2374" spans="1:17" x14ac:dyDescent="0.2">
      <c r="A2374" s="7"/>
      <c r="B2374" s="8"/>
      <c r="D2374" s="8"/>
      <c r="E2374" s="8"/>
      <c r="F2374" s="8"/>
      <c r="G2374" s="8"/>
      <c r="H2374" s="8"/>
      <c r="I2374" s="8"/>
      <c r="J2374" s="8"/>
      <c r="K2374" s="8"/>
      <c r="L2374" s="8"/>
      <c r="M2374" s="8"/>
      <c r="N2374" s="8"/>
      <c r="O2374" s="8"/>
      <c r="P2374" s="8"/>
      <c r="Q2374" s="8"/>
    </row>
    <row r="2375" spans="1:17" x14ac:dyDescent="0.2">
      <c r="A2375" s="7"/>
      <c r="B2375" s="8"/>
      <c r="D2375" s="8"/>
      <c r="E2375" s="8"/>
      <c r="F2375" s="8"/>
      <c r="G2375" s="8"/>
      <c r="H2375" s="8"/>
      <c r="I2375" s="8"/>
      <c r="J2375" s="8"/>
      <c r="K2375" s="8"/>
      <c r="L2375" s="8"/>
      <c r="M2375" s="8"/>
      <c r="N2375" s="8"/>
      <c r="O2375" s="8"/>
      <c r="P2375" s="8"/>
      <c r="Q2375" s="8"/>
    </row>
    <row r="2376" spans="1:17" x14ac:dyDescent="0.2">
      <c r="A2376" s="7"/>
      <c r="B2376" s="8"/>
      <c r="D2376" s="8"/>
      <c r="E2376" s="8"/>
      <c r="F2376" s="8"/>
      <c r="G2376" s="8"/>
      <c r="H2376" s="8"/>
      <c r="I2376" s="8"/>
      <c r="J2376" s="8"/>
      <c r="K2376" s="8"/>
      <c r="L2376" s="8"/>
      <c r="M2376" s="8"/>
      <c r="N2376" s="8"/>
      <c r="O2376" s="8"/>
      <c r="P2376" s="8"/>
      <c r="Q2376" s="8"/>
    </row>
    <row r="2377" spans="1:17" x14ac:dyDescent="0.2">
      <c r="A2377" s="7"/>
      <c r="B2377" s="8"/>
      <c r="D2377" s="8"/>
      <c r="E2377" s="8"/>
      <c r="F2377" s="8"/>
      <c r="G2377" s="8"/>
      <c r="H2377" s="8"/>
      <c r="I2377" s="8"/>
      <c r="J2377" s="8"/>
      <c r="K2377" s="8"/>
      <c r="L2377" s="8"/>
      <c r="M2377" s="8"/>
      <c r="N2377" s="8"/>
      <c r="O2377" s="8"/>
      <c r="P2377" s="8"/>
      <c r="Q2377" s="8"/>
    </row>
    <row r="2378" spans="1:17" x14ac:dyDescent="0.2">
      <c r="A2378" s="7"/>
      <c r="B2378" s="8"/>
      <c r="D2378" s="8"/>
      <c r="E2378" s="8"/>
      <c r="F2378" s="8"/>
      <c r="G2378" s="8"/>
      <c r="H2378" s="8"/>
      <c r="I2378" s="8"/>
      <c r="J2378" s="8"/>
      <c r="K2378" s="8"/>
      <c r="L2378" s="8"/>
      <c r="M2378" s="8"/>
      <c r="N2378" s="8"/>
      <c r="O2378" s="8"/>
      <c r="P2378" s="8"/>
      <c r="Q2378" s="8"/>
    </row>
    <row r="2379" spans="1:17" x14ac:dyDescent="0.2">
      <c r="A2379" s="7"/>
      <c r="B2379" s="8"/>
      <c r="D2379" s="8"/>
      <c r="E2379" s="8"/>
      <c r="F2379" s="8"/>
      <c r="G2379" s="8"/>
      <c r="H2379" s="8"/>
      <c r="I2379" s="8"/>
      <c r="J2379" s="8"/>
      <c r="K2379" s="8"/>
      <c r="L2379" s="8"/>
      <c r="M2379" s="8"/>
      <c r="N2379" s="8"/>
      <c r="O2379" s="8"/>
      <c r="P2379" s="8"/>
      <c r="Q2379" s="8"/>
    </row>
    <row r="2380" spans="1:17" x14ac:dyDescent="0.2">
      <c r="A2380" s="7"/>
      <c r="B2380" s="8"/>
      <c r="D2380" s="8"/>
      <c r="E2380" s="8"/>
      <c r="F2380" s="8"/>
      <c r="G2380" s="8"/>
      <c r="H2380" s="8"/>
      <c r="I2380" s="8"/>
      <c r="J2380" s="8"/>
      <c r="K2380" s="8"/>
      <c r="L2380" s="8"/>
      <c r="M2380" s="8"/>
      <c r="N2380" s="8"/>
      <c r="O2380" s="8"/>
      <c r="P2380" s="8"/>
      <c r="Q2380" s="8"/>
    </row>
    <row r="2381" spans="1:17" x14ac:dyDescent="0.2">
      <c r="A2381" s="7"/>
      <c r="B2381" s="8"/>
      <c r="D2381" s="8"/>
      <c r="E2381" s="8"/>
      <c r="F2381" s="8"/>
      <c r="G2381" s="8"/>
      <c r="H2381" s="8"/>
      <c r="I2381" s="8"/>
      <c r="J2381" s="8"/>
      <c r="K2381" s="8"/>
      <c r="L2381" s="8"/>
      <c r="M2381" s="8"/>
      <c r="N2381" s="8"/>
      <c r="O2381" s="8"/>
      <c r="P2381" s="8"/>
      <c r="Q2381" s="8"/>
    </row>
    <row r="2382" spans="1:17" x14ac:dyDescent="0.2">
      <c r="A2382" s="7"/>
      <c r="B2382" s="8"/>
      <c r="D2382" s="8"/>
      <c r="E2382" s="8"/>
      <c r="F2382" s="8"/>
      <c r="G2382" s="8"/>
      <c r="H2382" s="8"/>
      <c r="I2382" s="8"/>
      <c r="J2382" s="8"/>
      <c r="K2382" s="8"/>
      <c r="L2382" s="8"/>
      <c r="M2382" s="8"/>
      <c r="N2382" s="8"/>
      <c r="O2382" s="8"/>
      <c r="P2382" s="8"/>
      <c r="Q2382" s="8"/>
    </row>
    <row r="2383" spans="1:17" x14ac:dyDescent="0.2">
      <c r="A2383" s="7"/>
      <c r="B2383" s="8"/>
      <c r="D2383" s="8"/>
      <c r="E2383" s="8"/>
      <c r="F2383" s="8"/>
      <c r="G2383" s="8"/>
      <c r="H2383" s="8"/>
      <c r="I2383" s="8"/>
      <c r="J2383" s="8"/>
      <c r="K2383" s="8"/>
      <c r="L2383" s="8"/>
      <c r="M2383" s="8"/>
      <c r="N2383" s="8"/>
      <c r="O2383" s="8"/>
      <c r="P2383" s="8"/>
      <c r="Q2383" s="8"/>
    </row>
    <row r="2384" spans="1:17" x14ac:dyDescent="0.2">
      <c r="A2384" s="7"/>
      <c r="B2384" s="8"/>
      <c r="D2384" s="8"/>
      <c r="E2384" s="8"/>
      <c r="F2384" s="8"/>
      <c r="G2384" s="8"/>
      <c r="H2384" s="8"/>
      <c r="I2384" s="8"/>
      <c r="J2384" s="8"/>
      <c r="K2384" s="8"/>
      <c r="L2384" s="8"/>
      <c r="M2384" s="8"/>
      <c r="N2384" s="8"/>
      <c r="O2384" s="8"/>
      <c r="P2384" s="8"/>
      <c r="Q2384" s="8"/>
    </row>
    <row r="2385" spans="1:17" x14ac:dyDescent="0.2">
      <c r="A2385" s="7"/>
      <c r="B2385" s="8"/>
      <c r="D2385" s="8"/>
      <c r="E2385" s="8"/>
      <c r="F2385" s="8"/>
      <c r="G2385" s="8"/>
      <c r="H2385" s="8"/>
      <c r="I2385" s="8"/>
      <c r="J2385" s="8"/>
      <c r="K2385" s="8"/>
      <c r="L2385" s="8"/>
      <c r="M2385" s="8"/>
      <c r="N2385" s="8"/>
      <c r="O2385" s="8"/>
      <c r="P2385" s="8"/>
      <c r="Q2385" s="8"/>
    </row>
    <row r="2386" spans="1:17" x14ac:dyDescent="0.2">
      <c r="A2386" s="7"/>
      <c r="B2386" s="8"/>
      <c r="D2386" s="8"/>
      <c r="E2386" s="8"/>
      <c r="F2386" s="8"/>
      <c r="G2386" s="8"/>
      <c r="H2386" s="8"/>
      <c r="I2386" s="8"/>
      <c r="J2386" s="8"/>
      <c r="K2386" s="8"/>
      <c r="L2386" s="8"/>
      <c r="M2386" s="8"/>
      <c r="N2386" s="8"/>
      <c r="O2386" s="8"/>
      <c r="P2386" s="8"/>
      <c r="Q2386" s="8"/>
    </row>
    <row r="2387" spans="1:17" x14ac:dyDescent="0.2">
      <c r="A2387" s="7"/>
      <c r="B2387" s="8"/>
      <c r="D2387" s="8"/>
      <c r="E2387" s="8"/>
      <c r="F2387" s="8"/>
      <c r="G2387" s="8"/>
      <c r="H2387" s="8"/>
      <c r="I2387" s="8"/>
      <c r="J2387" s="8"/>
      <c r="K2387" s="8"/>
      <c r="L2387" s="8"/>
      <c r="M2387" s="8"/>
      <c r="N2387" s="8"/>
      <c r="O2387" s="8"/>
      <c r="P2387" s="8"/>
      <c r="Q2387" s="8"/>
    </row>
    <row r="2388" spans="1:17" x14ac:dyDescent="0.2">
      <c r="A2388" s="7"/>
      <c r="B2388" s="8"/>
      <c r="D2388" s="8"/>
      <c r="E2388" s="8"/>
      <c r="F2388" s="8"/>
      <c r="G2388" s="8"/>
      <c r="H2388" s="8"/>
      <c r="I2388" s="8"/>
      <c r="J2388" s="8"/>
      <c r="K2388" s="8"/>
      <c r="L2388" s="8"/>
      <c r="M2388" s="8"/>
      <c r="N2388" s="8"/>
      <c r="O2388" s="8"/>
      <c r="P2388" s="8"/>
      <c r="Q2388" s="8"/>
    </row>
    <row r="2389" spans="1:17" x14ac:dyDescent="0.2">
      <c r="A2389" s="7"/>
      <c r="B2389" s="8"/>
      <c r="D2389" s="8"/>
      <c r="E2389" s="8"/>
      <c r="F2389" s="8"/>
      <c r="G2389" s="8"/>
      <c r="H2389" s="8"/>
      <c r="I2389" s="8"/>
      <c r="J2389" s="8"/>
      <c r="K2389" s="8"/>
      <c r="L2389" s="8"/>
      <c r="M2389" s="8"/>
      <c r="N2389" s="8"/>
      <c r="O2389" s="8"/>
      <c r="P2389" s="8"/>
      <c r="Q2389" s="8"/>
    </row>
    <row r="2390" spans="1:17" x14ac:dyDescent="0.2">
      <c r="A2390" s="7"/>
      <c r="B2390" s="8"/>
      <c r="D2390" s="8"/>
      <c r="E2390" s="8"/>
      <c r="F2390" s="8"/>
      <c r="G2390" s="8"/>
      <c r="H2390" s="8"/>
      <c r="I2390" s="8"/>
      <c r="J2390" s="8"/>
      <c r="K2390" s="8"/>
      <c r="L2390" s="8"/>
      <c r="M2390" s="8"/>
      <c r="N2390" s="8"/>
      <c r="O2390" s="8"/>
      <c r="P2390" s="8"/>
      <c r="Q2390" s="8"/>
    </row>
    <row r="2391" spans="1:17" x14ac:dyDescent="0.2">
      <c r="A2391" s="7"/>
      <c r="B2391" s="8"/>
      <c r="D2391" s="8"/>
      <c r="E2391" s="8"/>
      <c r="F2391" s="8"/>
      <c r="G2391" s="8"/>
      <c r="H2391" s="8"/>
      <c r="I2391" s="8"/>
      <c r="J2391" s="8"/>
      <c r="K2391" s="8"/>
      <c r="L2391" s="8"/>
      <c r="M2391" s="8"/>
      <c r="N2391" s="8"/>
      <c r="O2391" s="8"/>
      <c r="P2391" s="8"/>
      <c r="Q2391" s="8"/>
    </row>
    <row r="2392" spans="1:17" x14ac:dyDescent="0.2">
      <c r="A2392" s="7"/>
      <c r="B2392" s="8"/>
      <c r="D2392" s="8"/>
      <c r="E2392" s="8"/>
      <c r="F2392" s="8"/>
      <c r="G2392" s="8"/>
      <c r="H2392" s="8"/>
      <c r="I2392" s="8"/>
      <c r="J2392" s="8"/>
      <c r="K2392" s="8"/>
      <c r="L2392" s="8"/>
      <c r="M2392" s="8"/>
      <c r="N2392" s="8"/>
      <c r="O2392" s="8"/>
      <c r="P2392" s="8"/>
      <c r="Q2392" s="8"/>
    </row>
    <row r="2393" spans="1:17" x14ac:dyDescent="0.2">
      <c r="A2393" s="7"/>
      <c r="B2393" s="8"/>
      <c r="D2393" s="8"/>
      <c r="E2393" s="8"/>
      <c r="F2393" s="8"/>
      <c r="G2393" s="8"/>
      <c r="H2393" s="8"/>
      <c r="I2393" s="8"/>
      <c r="J2393" s="8"/>
      <c r="K2393" s="8"/>
      <c r="L2393" s="8"/>
      <c r="M2393" s="8"/>
      <c r="N2393" s="8"/>
      <c r="O2393" s="8"/>
      <c r="P2393" s="8"/>
      <c r="Q2393" s="8"/>
    </row>
    <row r="2394" spans="1:17" x14ac:dyDescent="0.2">
      <c r="A2394" s="7"/>
      <c r="B2394" s="8"/>
      <c r="D2394" s="8"/>
      <c r="E2394" s="8"/>
      <c r="F2394" s="8"/>
      <c r="G2394" s="8"/>
      <c r="H2394" s="8"/>
      <c r="I2394" s="8"/>
      <c r="J2394" s="8"/>
      <c r="K2394" s="8"/>
      <c r="L2394" s="8"/>
      <c r="M2394" s="8"/>
      <c r="N2394" s="8"/>
      <c r="O2394" s="8"/>
      <c r="P2394" s="8"/>
      <c r="Q2394" s="8"/>
    </row>
    <row r="2395" spans="1:17" x14ac:dyDescent="0.2">
      <c r="A2395" s="7"/>
      <c r="B2395" s="8"/>
      <c r="D2395" s="8"/>
      <c r="E2395" s="8"/>
      <c r="F2395" s="8"/>
      <c r="G2395" s="8"/>
      <c r="H2395" s="8"/>
      <c r="I2395" s="8"/>
      <c r="J2395" s="8"/>
      <c r="K2395" s="8"/>
      <c r="L2395" s="8"/>
      <c r="M2395" s="8"/>
      <c r="N2395" s="8"/>
      <c r="O2395" s="8"/>
      <c r="P2395" s="8"/>
      <c r="Q2395" s="8"/>
    </row>
    <row r="2396" spans="1:17" x14ac:dyDescent="0.2">
      <c r="A2396" s="7"/>
      <c r="B2396" s="8"/>
      <c r="D2396" s="8"/>
      <c r="E2396" s="8"/>
      <c r="F2396" s="8"/>
      <c r="G2396" s="8"/>
      <c r="H2396" s="8"/>
      <c r="I2396" s="8"/>
      <c r="J2396" s="8"/>
      <c r="K2396" s="8"/>
      <c r="L2396" s="8"/>
      <c r="M2396" s="8"/>
      <c r="N2396" s="8"/>
      <c r="O2396" s="8"/>
      <c r="P2396" s="8"/>
      <c r="Q2396" s="8"/>
    </row>
    <row r="2397" spans="1:17" x14ac:dyDescent="0.2">
      <c r="A2397" s="7"/>
      <c r="B2397" s="8"/>
      <c r="D2397" s="8"/>
      <c r="E2397" s="8"/>
      <c r="F2397" s="8"/>
      <c r="G2397" s="8"/>
      <c r="H2397" s="8"/>
      <c r="I2397" s="8"/>
      <c r="J2397" s="8"/>
      <c r="K2397" s="8"/>
      <c r="L2397" s="8"/>
      <c r="M2397" s="8"/>
      <c r="N2397" s="8"/>
      <c r="O2397" s="8"/>
      <c r="P2397" s="8"/>
      <c r="Q2397" s="8"/>
    </row>
    <row r="2398" spans="1:17" x14ac:dyDescent="0.2">
      <c r="A2398" s="7"/>
      <c r="B2398" s="8"/>
      <c r="D2398" s="8"/>
      <c r="E2398" s="8"/>
      <c r="F2398" s="8"/>
      <c r="G2398" s="8"/>
      <c r="H2398" s="8"/>
      <c r="I2398" s="8"/>
      <c r="J2398" s="8"/>
      <c r="K2398" s="8"/>
      <c r="L2398" s="8"/>
      <c r="M2398" s="8"/>
      <c r="N2398" s="8"/>
      <c r="O2398" s="8"/>
      <c r="P2398" s="8"/>
      <c r="Q2398" s="8"/>
    </row>
    <row r="2399" spans="1:17" x14ac:dyDescent="0.2">
      <c r="A2399" s="7"/>
      <c r="B2399" s="8"/>
      <c r="D2399" s="8"/>
      <c r="E2399" s="8"/>
      <c r="F2399" s="8"/>
      <c r="G2399" s="8"/>
      <c r="H2399" s="8"/>
      <c r="I2399" s="8"/>
      <c r="J2399" s="8"/>
      <c r="K2399" s="8"/>
      <c r="L2399" s="8"/>
      <c r="M2399" s="8"/>
      <c r="N2399" s="8"/>
      <c r="O2399" s="8"/>
      <c r="P2399" s="8"/>
      <c r="Q2399" s="8"/>
    </row>
    <row r="2400" spans="1:17" x14ac:dyDescent="0.2">
      <c r="A2400" s="7"/>
      <c r="B2400" s="8"/>
      <c r="D2400" s="8"/>
      <c r="E2400" s="8"/>
      <c r="F2400" s="8"/>
      <c r="G2400" s="8"/>
      <c r="H2400" s="8"/>
      <c r="I2400" s="8"/>
      <c r="J2400" s="8"/>
      <c r="K2400" s="8"/>
      <c r="L2400" s="8"/>
      <c r="M2400" s="8"/>
      <c r="N2400" s="8"/>
      <c r="O2400" s="8"/>
      <c r="P2400" s="8"/>
      <c r="Q2400" s="8"/>
    </row>
    <row r="2401" spans="1:17" x14ac:dyDescent="0.2">
      <c r="A2401" s="7"/>
      <c r="B2401" s="8"/>
      <c r="D2401" s="8"/>
      <c r="E2401" s="8"/>
      <c r="F2401" s="8"/>
      <c r="G2401" s="8"/>
      <c r="H2401" s="8"/>
      <c r="I2401" s="8"/>
      <c r="J2401" s="8"/>
      <c r="K2401" s="8"/>
      <c r="L2401" s="8"/>
      <c r="M2401" s="8"/>
      <c r="N2401" s="8"/>
      <c r="O2401" s="8"/>
      <c r="P2401" s="8"/>
      <c r="Q2401" s="8"/>
    </row>
    <row r="2402" spans="1:17" x14ac:dyDescent="0.2">
      <c r="A2402" s="7"/>
      <c r="B2402" s="8"/>
      <c r="D2402" s="8"/>
      <c r="E2402" s="8"/>
      <c r="F2402" s="8"/>
      <c r="G2402" s="8"/>
      <c r="H2402" s="8"/>
      <c r="I2402" s="8"/>
      <c r="J2402" s="8"/>
      <c r="K2402" s="8"/>
      <c r="L2402" s="8"/>
      <c r="M2402" s="8"/>
      <c r="N2402" s="8"/>
      <c r="O2402" s="8"/>
      <c r="P2402" s="8"/>
      <c r="Q2402" s="8"/>
    </row>
    <row r="2403" spans="1:17" x14ac:dyDescent="0.2">
      <c r="A2403" s="7"/>
      <c r="B2403" s="8"/>
      <c r="D2403" s="8"/>
      <c r="E2403" s="8"/>
      <c r="F2403" s="8"/>
      <c r="G2403" s="8"/>
      <c r="H2403" s="8"/>
      <c r="I2403" s="8"/>
      <c r="J2403" s="8"/>
      <c r="K2403" s="8"/>
      <c r="L2403" s="8"/>
      <c r="M2403" s="8"/>
      <c r="N2403" s="8"/>
      <c r="O2403" s="8"/>
      <c r="P2403" s="8"/>
      <c r="Q2403" s="8"/>
    </row>
    <row r="2404" spans="1:17" x14ac:dyDescent="0.2">
      <c r="A2404" s="7"/>
      <c r="B2404" s="8"/>
      <c r="D2404" s="8"/>
      <c r="E2404" s="8"/>
      <c r="F2404" s="8"/>
      <c r="G2404" s="8"/>
      <c r="H2404" s="8"/>
      <c r="I2404" s="8"/>
      <c r="J2404" s="8"/>
      <c r="K2404" s="8"/>
      <c r="L2404" s="8"/>
      <c r="M2404" s="8"/>
      <c r="N2404" s="8"/>
      <c r="O2404" s="8"/>
      <c r="P2404" s="8"/>
      <c r="Q2404" s="8"/>
    </row>
    <row r="2405" spans="1:17" x14ac:dyDescent="0.2">
      <c r="A2405" s="7"/>
      <c r="B2405" s="8"/>
      <c r="D2405" s="8"/>
      <c r="E2405" s="8"/>
      <c r="F2405" s="8"/>
      <c r="G2405" s="8"/>
      <c r="H2405" s="8"/>
      <c r="I2405" s="8"/>
      <c r="J2405" s="8"/>
      <c r="K2405" s="8"/>
      <c r="L2405" s="8"/>
      <c r="M2405" s="8"/>
      <c r="N2405" s="8"/>
      <c r="O2405" s="8"/>
      <c r="P2405" s="8"/>
      <c r="Q2405" s="8"/>
    </row>
    <row r="2406" spans="1:17" x14ac:dyDescent="0.2">
      <c r="A2406" s="7"/>
      <c r="B2406" s="8"/>
      <c r="D2406" s="8"/>
      <c r="E2406" s="8"/>
      <c r="F2406" s="8"/>
      <c r="G2406" s="8"/>
      <c r="H2406" s="8"/>
      <c r="I2406" s="8"/>
      <c r="J2406" s="8"/>
      <c r="K2406" s="8"/>
      <c r="L2406" s="8"/>
      <c r="M2406" s="8"/>
      <c r="N2406" s="8"/>
      <c r="O2406" s="8"/>
      <c r="P2406" s="8"/>
      <c r="Q2406" s="8"/>
    </row>
    <row r="2407" spans="1:17" x14ac:dyDescent="0.2">
      <c r="A2407" s="7"/>
      <c r="B2407" s="8"/>
      <c r="D2407" s="8"/>
      <c r="E2407" s="8"/>
      <c r="F2407" s="8"/>
      <c r="G2407" s="8"/>
      <c r="H2407" s="8"/>
      <c r="I2407" s="8"/>
      <c r="J2407" s="8"/>
      <c r="K2407" s="8"/>
      <c r="L2407" s="8"/>
      <c r="M2407" s="8"/>
      <c r="N2407" s="8"/>
      <c r="O2407" s="8"/>
      <c r="P2407" s="8"/>
      <c r="Q2407" s="8"/>
    </row>
    <row r="2408" spans="1:17" x14ac:dyDescent="0.2">
      <c r="A2408" s="7"/>
      <c r="B2408" s="8"/>
      <c r="D2408" s="8"/>
      <c r="E2408" s="8"/>
      <c r="F2408" s="8"/>
      <c r="G2408" s="8"/>
      <c r="H2408" s="8"/>
      <c r="I2408" s="8"/>
      <c r="J2408" s="8"/>
      <c r="K2408" s="8"/>
      <c r="L2408" s="8"/>
      <c r="M2408" s="8"/>
      <c r="N2408" s="8"/>
      <c r="O2408" s="8"/>
      <c r="P2408" s="8"/>
      <c r="Q2408" s="8"/>
    </row>
    <row r="2409" spans="1:17" x14ac:dyDescent="0.2">
      <c r="A2409" s="7"/>
      <c r="B2409" s="8"/>
      <c r="D2409" s="8"/>
      <c r="E2409" s="8"/>
      <c r="F2409" s="8"/>
      <c r="G2409" s="8"/>
      <c r="H2409" s="8"/>
      <c r="I2409" s="8"/>
      <c r="J2409" s="8"/>
      <c r="K2409" s="8"/>
      <c r="L2409" s="8"/>
      <c r="M2409" s="8"/>
      <c r="N2409" s="8"/>
      <c r="O2409" s="8"/>
      <c r="P2409" s="8"/>
      <c r="Q2409" s="8"/>
    </row>
    <row r="2410" spans="1:17" x14ac:dyDescent="0.2">
      <c r="A2410" s="7"/>
      <c r="B2410" s="8"/>
      <c r="D2410" s="8"/>
      <c r="E2410" s="8"/>
      <c r="F2410" s="8"/>
      <c r="G2410" s="8"/>
      <c r="H2410" s="8"/>
      <c r="I2410" s="8"/>
      <c r="J2410" s="8"/>
      <c r="K2410" s="8"/>
      <c r="L2410" s="8"/>
      <c r="M2410" s="8"/>
      <c r="N2410" s="8"/>
      <c r="O2410" s="8"/>
      <c r="P2410" s="8"/>
      <c r="Q2410" s="8"/>
    </row>
    <row r="2411" spans="1:17" x14ac:dyDescent="0.2">
      <c r="A2411" s="7"/>
      <c r="B2411" s="8"/>
      <c r="D2411" s="8"/>
      <c r="E2411" s="8"/>
      <c r="F2411" s="8"/>
      <c r="G2411" s="8"/>
      <c r="H2411" s="8"/>
      <c r="I2411" s="8"/>
      <c r="J2411" s="8"/>
      <c r="K2411" s="8"/>
      <c r="L2411" s="8"/>
      <c r="M2411" s="8"/>
      <c r="N2411" s="8"/>
      <c r="O2411" s="8"/>
      <c r="P2411" s="8"/>
      <c r="Q2411" s="8"/>
    </row>
    <row r="2412" spans="1:17" x14ac:dyDescent="0.2">
      <c r="A2412" s="7"/>
      <c r="B2412" s="8"/>
      <c r="D2412" s="8"/>
      <c r="E2412" s="8"/>
      <c r="F2412" s="8"/>
      <c r="G2412" s="8"/>
      <c r="H2412" s="8"/>
      <c r="I2412" s="8"/>
      <c r="J2412" s="8"/>
      <c r="K2412" s="8"/>
      <c r="L2412" s="8"/>
      <c r="M2412" s="8"/>
      <c r="N2412" s="8"/>
      <c r="O2412" s="8"/>
      <c r="P2412" s="8"/>
      <c r="Q2412" s="8"/>
    </row>
    <row r="2413" spans="1:17" x14ac:dyDescent="0.2">
      <c r="A2413" s="7"/>
      <c r="B2413" s="8"/>
      <c r="D2413" s="8"/>
      <c r="E2413" s="8"/>
      <c r="F2413" s="8"/>
      <c r="G2413" s="8"/>
      <c r="H2413" s="8"/>
      <c r="I2413" s="8"/>
      <c r="J2413" s="8"/>
      <c r="K2413" s="8"/>
      <c r="L2413" s="8"/>
      <c r="M2413" s="8"/>
      <c r="N2413" s="8"/>
      <c r="O2413" s="8"/>
      <c r="P2413" s="8"/>
      <c r="Q2413" s="8"/>
    </row>
    <row r="2414" spans="1:17" x14ac:dyDescent="0.2">
      <c r="A2414" s="7"/>
      <c r="B2414" s="8"/>
      <c r="D2414" s="8"/>
      <c r="E2414" s="8"/>
      <c r="F2414" s="8"/>
      <c r="G2414" s="8"/>
      <c r="H2414" s="8"/>
      <c r="I2414" s="8"/>
      <c r="J2414" s="8"/>
      <c r="K2414" s="8"/>
      <c r="L2414" s="8"/>
      <c r="M2414" s="8"/>
      <c r="N2414" s="8"/>
      <c r="O2414" s="8"/>
      <c r="P2414" s="8"/>
      <c r="Q2414" s="8"/>
    </row>
    <row r="2415" spans="1:17" x14ac:dyDescent="0.2">
      <c r="A2415" s="7"/>
      <c r="B2415" s="8"/>
      <c r="D2415" s="8"/>
      <c r="E2415" s="8"/>
      <c r="F2415" s="8"/>
      <c r="G2415" s="8"/>
      <c r="H2415" s="8"/>
      <c r="I2415" s="8"/>
      <c r="J2415" s="8"/>
      <c r="K2415" s="8"/>
      <c r="L2415" s="8"/>
      <c r="M2415" s="8"/>
      <c r="N2415" s="8"/>
      <c r="O2415" s="8"/>
      <c r="P2415" s="8"/>
      <c r="Q2415" s="8"/>
    </row>
    <row r="2416" spans="1:17" x14ac:dyDescent="0.2">
      <c r="A2416" s="7"/>
      <c r="B2416" s="8"/>
      <c r="D2416" s="8"/>
      <c r="E2416" s="8"/>
      <c r="F2416" s="8"/>
      <c r="G2416" s="8"/>
      <c r="H2416" s="8"/>
      <c r="I2416" s="8"/>
      <c r="J2416" s="8"/>
      <c r="K2416" s="8"/>
      <c r="L2416" s="8"/>
      <c r="M2416" s="8"/>
      <c r="N2416" s="8"/>
      <c r="O2416" s="8"/>
      <c r="P2416" s="8"/>
      <c r="Q2416" s="8"/>
    </row>
    <row r="2417" spans="1:17" x14ac:dyDescent="0.2">
      <c r="A2417" s="7"/>
      <c r="B2417" s="8"/>
      <c r="D2417" s="8"/>
      <c r="E2417" s="8"/>
      <c r="F2417" s="8"/>
      <c r="G2417" s="8"/>
      <c r="H2417" s="8"/>
      <c r="I2417" s="8"/>
      <c r="J2417" s="8"/>
      <c r="K2417" s="8"/>
      <c r="L2417" s="8"/>
      <c r="M2417" s="8"/>
      <c r="N2417" s="8"/>
      <c r="O2417" s="8"/>
      <c r="P2417" s="8"/>
      <c r="Q2417" s="8"/>
    </row>
    <row r="2418" spans="1:17" x14ac:dyDescent="0.2">
      <c r="A2418" s="7"/>
      <c r="B2418" s="8"/>
      <c r="D2418" s="8"/>
      <c r="E2418" s="8"/>
      <c r="F2418" s="8"/>
      <c r="G2418" s="8"/>
      <c r="H2418" s="8"/>
      <c r="I2418" s="8"/>
      <c r="J2418" s="8"/>
      <c r="K2418" s="8"/>
      <c r="L2418" s="8"/>
      <c r="M2418" s="8"/>
      <c r="N2418" s="8"/>
      <c r="O2418" s="8"/>
      <c r="P2418" s="8"/>
      <c r="Q2418" s="8"/>
    </row>
    <row r="2419" spans="1:17" x14ac:dyDescent="0.2">
      <c r="A2419" s="7"/>
      <c r="B2419" s="8"/>
      <c r="D2419" s="8"/>
      <c r="E2419" s="8"/>
      <c r="F2419" s="8"/>
      <c r="G2419" s="8"/>
      <c r="H2419" s="8"/>
      <c r="I2419" s="8"/>
      <c r="J2419" s="8"/>
      <c r="K2419" s="8"/>
      <c r="L2419" s="8"/>
      <c r="M2419" s="8"/>
      <c r="N2419" s="8"/>
      <c r="O2419" s="8"/>
      <c r="P2419" s="8"/>
      <c r="Q2419" s="8"/>
    </row>
    <row r="2420" spans="1:17" x14ac:dyDescent="0.2">
      <c r="A2420" s="7"/>
      <c r="B2420" s="8"/>
      <c r="D2420" s="8"/>
      <c r="E2420" s="8"/>
      <c r="F2420" s="8"/>
      <c r="G2420" s="8"/>
      <c r="H2420" s="8"/>
      <c r="I2420" s="8"/>
      <c r="J2420" s="8"/>
      <c r="K2420" s="8"/>
      <c r="L2420" s="8"/>
      <c r="M2420" s="8"/>
      <c r="N2420" s="8"/>
      <c r="O2420" s="8"/>
      <c r="P2420" s="8"/>
      <c r="Q2420" s="8"/>
    </row>
    <row r="2421" spans="1:17" x14ac:dyDescent="0.2">
      <c r="A2421" s="7"/>
      <c r="B2421" s="8"/>
      <c r="D2421" s="8"/>
      <c r="E2421" s="8"/>
      <c r="F2421" s="8"/>
      <c r="G2421" s="8"/>
      <c r="H2421" s="8"/>
      <c r="I2421" s="8"/>
      <c r="J2421" s="8"/>
      <c r="K2421" s="8"/>
      <c r="L2421" s="8"/>
      <c r="M2421" s="8"/>
      <c r="N2421" s="8"/>
      <c r="O2421" s="8"/>
      <c r="P2421" s="8"/>
      <c r="Q2421" s="8"/>
    </row>
    <row r="2422" spans="1:17" x14ac:dyDescent="0.2">
      <c r="A2422" s="7"/>
      <c r="B2422" s="8"/>
      <c r="D2422" s="8"/>
      <c r="E2422" s="8"/>
      <c r="F2422" s="8"/>
      <c r="G2422" s="8"/>
      <c r="H2422" s="8"/>
      <c r="I2422" s="8"/>
      <c r="J2422" s="8"/>
      <c r="K2422" s="8"/>
      <c r="L2422" s="8"/>
      <c r="M2422" s="8"/>
      <c r="N2422" s="8"/>
      <c r="O2422" s="8"/>
      <c r="P2422" s="8"/>
      <c r="Q2422" s="8"/>
    </row>
    <row r="2423" spans="1:17" x14ac:dyDescent="0.2">
      <c r="A2423" s="7"/>
      <c r="B2423" s="8"/>
      <c r="D2423" s="8"/>
      <c r="E2423" s="8"/>
      <c r="F2423" s="8"/>
      <c r="G2423" s="8"/>
      <c r="H2423" s="8"/>
      <c r="I2423" s="8"/>
      <c r="J2423" s="8"/>
      <c r="K2423" s="8"/>
      <c r="L2423" s="8"/>
      <c r="M2423" s="8"/>
      <c r="N2423" s="8"/>
      <c r="O2423" s="8"/>
      <c r="P2423" s="8"/>
      <c r="Q2423" s="8"/>
    </row>
    <row r="2424" spans="1:17" x14ac:dyDescent="0.2">
      <c r="A2424" s="7"/>
      <c r="B2424" s="8"/>
      <c r="D2424" s="8"/>
      <c r="E2424" s="8"/>
      <c r="F2424" s="8"/>
      <c r="G2424" s="8"/>
      <c r="H2424" s="8"/>
      <c r="I2424" s="8"/>
      <c r="J2424" s="8"/>
      <c r="K2424" s="8"/>
      <c r="L2424" s="8"/>
      <c r="M2424" s="8"/>
      <c r="N2424" s="8"/>
      <c r="O2424" s="8"/>
      <c r="P2424" s="8"/>
      <c r="Q2424" s="8"/>
    </row>
    <row r="2425" spans="1:17" x14ac:dyDescent="0.2">
      <c r="A2425" s="7"/>
      <c r="B2425" s="8"/>
      <c r="D2425" s="8"/>
      <c r="E2425" s="8"/>
      <c r="F2425" s="8"/>
      <c r="G2425" s="8"/>
      <c r="H2425" s="8"/>
      <c r="I2425" s="8"/>
      <c r="J2425" s="8"/>
      <c r="K2425" s="8"/>
      <c r="L2425" s="8"/>
      <c r="M2425" s="8"/>
      <c r="N2425" s="8"/>
      <c r="O2425" s="8"/>
      <c r="P2425" s="8"/>
      <c r="Q2425" s="8"/>
    </row>
    <row r="2426" spans="1:17" x14ac:dyDescent="0.2">
      <c r="A2426" s="7"/>
      <c r="B2426" s="8"/>
      <c r="D2426" s="8"/>
      <c r="E2426" s="8"/>
      <c r="F2426" s="8"/>
      <c r="G2426" s="8"/>
      <c r="H2426" s="8"/>
      <c r="I2426" s="8"/>
      <c r="J2426" s="8"/>
      <c r="K2426" s="8"/>
      <c r="L2426" s="8"/>
      <c r="M2426" s="8"/>
      <c r="N2426" s="8"/>
      <c r="O2426" s="8"/>
      <c r="P2426" s="8"/>
      <c r="Q2426" s="8"/>
    </row>
    <row r="2427" spans="1:17" x14ac:dyDescent="0.2">
      <c r="A2427" s="7"/>
      <c r="B2427" s="8"/>
      <c r="D2427" s="8"/>
      <c r="E2427" s="8"/>
      <c r="F2427" s="8"/>
      <c r="G2427" s="8"/>
      <c r="H2427" s="8"/>
      <c r="I2427" s="8"/>
      <c r="J2427" s="8"/>
      <c r="K2427" s="8"/>
      <c r="L2427" s="8"/>
      <c r="M2427" s="8"/>
      <c r="N2427" s="8"/>
      <c r="O2427" s="8"/>
      <c r="P2427" s="8"/>
      <c r="Q2427" s="8"/>
    </row>
    <row r="2428" spans="1:17" x14ac:dyDescent="0.2">
      <c r="A2428" s="7"/>
      <c r="B2428" s="8"/>
      <c r="D2428" s="8"/>
      <c r="E2428" s="8"/>
      <c r="F2428" s="8"/>
      <c r="G2428" s="8"/>
      <c r="H2428" s="8"/>
      <c r="I2428" s="8"/>
      <c r="J2428" s="8"/>
      <c r="K2428" s="8"/>
      <c r="L2428" s="8"/>
      <c r="M2428" s="8"/>
      <c r="N2428" s="8"/>
      <c r="O2428" s="8"/>
      <c r="P2428" s="8"/>
      <c r="Q2428" s="8"/>
    </row>
    <row r="2429" spans="1:17" x14ac:dyDescent="0.2">
      <c r="A2429" s="7"/>
      <c r="B2429" s="8"/>
      <c r="D2429" s="8"/>
      <c r="E2429" s="8"/>
      <c r="F2429" s="8"/>
      <c r="G2429" s="8"/>
      <c r="H2429" s="8"/>
      <c r="I2429" s="8"/>
      <c r="J2429" s="8"/>
      <c r="K2429" s="8"/>
      <c r="L2429" s="8"/>
      <c r="M2429" s="8"/>
      <c r="N2429" s="8"/>
      <c r="O2429" s="8"/>
      <c r="P2429" s="8"/>
      <c r="Q2429" s="8"/>
    </row>
    <row r="2430" spans="1:17" x14ac:dyDescent="0.2">
      <c r="A2430" s="7"/>
      <c r="B2430" s="8"/>
      <c r="D2430" s="8"/>
      <c r="E2430" s="8"/>
      <c r="F2430" s="8"/>
      <c r="G2430" s="8"/>
      <c r="H2430" s="8"/>
      <c r="I2430" s="8"/>
      <c r="J2430" s="8"/>
      <c r="K2430" s="8"/>
      <c r="L2430" s="8"/>
      <c r="M2430" s="8"/>
      <c r="N2430" s="8"/>
      <c r="O2430" s="8"/>
      <c r="P2430" s="8"/>
      <c r="Q2430" s="8"/>
    </row>
    <row r="2431" spans="1:17" x14ac:dyDescent="0.2">
      <c r="A2431" s="7"/>
      <c r="B2431" s="8"/>
      <c r="D2431" s="8"/>
      <c r="E2431" s="8"/>
      <c r="F2431" s="8"/>
      <c r="G2431" s="8"/>
      <c r="H2431" s="8"/>
      <c r="I2431" s="8"/>
      <c r="J2431" s="8"/>
      <c r="K2431" s="8"/>
      <c r="L2431" s="8"/>
      <c r="M2431" s="8"/>
      <c r="N2431" s="8"/>
      <c r="O2431" s="8"/>
      <c r="P2431" s="8"/>
      <c r="Q2431" s="8"/>
    </row>
    <row r="2432" spans="1:17" x14ac:dyDescent="0.2">
      <c r="A2432" s="7"/>
      <c r="B2432" s="8"/>
      <c r="D2432" s="8"/>
      <c r="E2432" s="8"/>
      <c r="F2432" s="8"/>
      <c r="G2432" s="8"/>
      <c r="H2432" s="8"/>
      <c r="I2432" s="8"/>
      <c r="J2432" s="8"/>
      <c r="K2432" s="8"/>
      <c r="L2432" s="8"/>
      <c r="M2432" s="8"/>
      <c r="N2432" s="8"/>
      <c r="O2432" s="8"/>
      <c r="P2432" s="8"/>
      <c r="Q2432" s="8"/>
    </row>
    <row r="2433" spans="1:17" x14ac:dyDescent="0.2">
      <c r="A2433" s="7"/>
      <c r="B2433" s="8"/>
      <c r="D2433" s="8"/>
      <c r="E2433" s="8"/>
      <c r="F2433" s="8"/>
      <c r="G2433" s="8"/>
      <c r="H2433" s="8"/>
      <c r="I2433" s="8"/>
      <c r="J2433" s="8"/>
      <c r="K2433" s="8"/>
      <c r="L2433" s="8"/>
      <c r="M2433" s="8"/>
      <c r="N2433" s="8"/>
      <c r="O2433" s="8"/>
      <c r="P2433" s="8"/>
      <c r="Q2433" s="8"/>
    </row>
    <row r="2434" spans="1:17" x14ac:dyDescent="0.2">
      <c r="A2434" s="7"/>
      <c r="B2434" s="8"/>
      <c r="D2434" s="8"/>
      <c r="E2434" s="8"/>
      <c r="F2434" s="8"/>
      <c r="G2434" s="8"/>
      <c r="H2434" s="8"/>
      <c r="I2434" s="8"/>
      <c r="J2434" s="8"/>
      <c r="K2434" s="8"/>
      <c r="L2434" s="8"/>
      <c r="M2434" s="8"/>
      <c r="N2434" s="8"/>
      <c r="O2434" s="8"/>
      <c r="P2434" s="8"/>
      <c r="Q2434" s="8"/>
    </row>
    <row r="2435" spans="1:17" x14ac:dyDescent="0.2">
      <c r="A2435" s="7"/>
      <c r="B2435" s="8"/>
      <c r="D2435" s="8"/>
      <c r="E2435" s="8"/>
      <c r="F2435" s="8"/>
      <c r="G2435" s="8"/>
      <c r="H2435" s="8"/>
      <c r="I2435" s="8"/>
      <c r="J2435" s="8"/>
      <c r="K2435" s="8"/>
      <c r="L2435" s="8"/>
      <c r="M2435" s="8"/>
      <c r="N2435" s="8"/>
      <c r="O2435" s="8"/>
      <c r="P2435" s="8"/>
      <c r="Q2435" s="8"/>
    </row>
    <row r="2436" spans="1:17" x14ac:dyDescent="0.2">
      <c r="A2436" s="7"/>
      <c r="B2436" s="8"/>
      <c r="D2436" s="8"/>
      <c r="E2436" s="8"/>
      <c r="F2436" s="8"/>
      <c r="G2436" s="8"/>
      <c r="H2436" s="8"/>
      <c r="I2436" s="8"/>
      <c r="J2436" s="8"/>
      <c r="K2436" s="8"/>
      <c r="L2436" s="8"/>
      <c r="M2436" s="8"/>
      <c r="N2436" s="8"/>
      <c r="O2436" s="8"/>
      <c r="P2436" s="8"/>
      <c r="Q2436" s="8"/>
    </row>
    <row r="2437" spans="1:17" x14ac:dyDescent="0.2">
      <c r="A2437" s="7"/>
      <c r="B2437" s="8"/>
      <c r="D2437" s="8"/>
      <c r="E2437" s="8"/>
      <c r="F2437" s="8"/>
      <c r="G2437" s="8"/>
      <c r="H2437" s="8"/>
      <c r="I2437" s="8"/>
      <c r="J2437" s="8"/>
      <c r="K2437" s="8"/>
      <c r="L2437" s="8"/>
      <c r="M2437" s="8"/>
      <c r="N2437" s="8"/>
      <c r="O2437" s="8"/>
      <c r="P2437" s="8"/>
      <c r="Q2437" s="8"/>
    </row>
    <row r="2438" spans="1:17" x14ac:dyDescent="0.2">
      <c r="A2438" s="7"/>
      <c r="B2438" s="8"/>
      <c r="D2438" s="8"/>
      <c r="E2438" s="8"/>
      <c r="F2438" s="8"/>
      <c r="G2438" s="8"/>
      <c r="H2438" s="8"/>
      <c r="I2438" s="8"/>
      <c r="J2438" s="8"/>
      <c r="K2438" s="8"/>
      <c r="L2438" s="8"/>
      <c r="M2438" s="8"/>
      <c r="N2438" s="8"/>
      <c r="O2438" s="8"/>
      <c r="P2438" s="8"/>
      <c r="Q2438" s="8"/>
    </row>
    <row r="2439" spans="1:17" x14ac:dyDescent="0.2">
      <c r="A2439" s="7"/>
      <c r="B2439" s="8"/>
      <c r="D2439" s="8"/>
      <c r="E2439" s="8"/>
      <c r="F2439" s="8"/>
      <c r="G2439" s="8"/>
      <c r="H2439" s="8"/>
      <c r="I2439" s="8"/>
      <c r="J2439" s="8"/>
      <c r="K2439" s="8"/>
      <c r="L2439" s="8"/>
      <c r="M2439" s="8"/>
      <c r="N2439" s="8"/>
      <c r="O2439" s="8"/>
      <c r="P2439" s="8"/>
      <c r="Q2439" s="8"/>
    </row>
    <row r="2440" spans="1:17" x14ac:dyDescent="0.2">
      <c r="A2440" s="7"/>
      <c r="B2440" s="8"/>
      <c r="D2440" s="8"/>
      <c r="E2440" s="8"/>
      <c r="F2440" s="8"/>
      <c r="G2440" s="8"/>
      <c r="H2440" s="8"/>
      <c r="I2440" s="8"/>
      <c r="J2440" s="8"/>
      <c r="K2440" s="8"/>
      <c r="L2440" s="8"/>
      <c r="M2440" s="8"/>
      <c r="N2440" s="8"/>
      <c r="O2440" s="8"/>
      <c r="P2440" s="8"/>
      <c r="Q2440" s="8"/>
    </row>
    <row r="2441" spans="1:17" x14ac:dyDescent="0.2">
      <c r="A2441" s="7"/>
      <c r="B2441" s="8"/>
      <c r="D2441" s="8"/>
      <c r="E2441" s="8"/>
      <c r="F2441" s="8"/>
      <c r="G2441" s="8"/>
      <c r="H2441" s="8"/>
      <c r="I2441" s="8"/>
      <c r="J2441" s="8"/>
      <c r="K2441" s="8"/>
      <c r="L2441" s="8"/>
      <c r="M2441" s="8"/>
      <c r="N2441" s="8"/>
      <c r="O2441" s="8"/>
      <c r="P2441" s="8"/>
      <c r="Q2441" s="8"/>
    </row>
    <row r="2442" spans="1:17" x14ac:dyDescent="0.2">
      <c r="A2442" s="7"/>
      <c r="B2442" s="8"/>
      <c r="D2442" s="8"/>
      <c r="E2442" s="8"/>
      <c r="F2442" s="8"/>
      <c r="G2442" s="8"/>
      <c r="H2442" s="8"/>
      <c r="I2442" s="8"/>
      <c r="J2442" s="8"/>
      <c r="K2442" s="8"/>
      <c r="L2442" s="8"/>
      <c r="M2442" s="8"/>
      <c r="N2442" s="8"/>
      <c r="O2442" s="8"/>
      <c r="P2442" s="8"/>
      <c r="Q2442" s="8"/>
    </row>
    <row r="2443" spans="1:17" x14ac:dyDescent="0.2">
      <c r="A2443" s="7"/>
      <c r="B2443" s="8"/>
      <c r="D2443" s="8"/>
      <c r="E2443" s="8"/>
      <c r="F2443" s="8"/>
      <c r="G2443" s="8"/>
      <c r="H2443" s="8"/>
      <c r="I2443" s="8"/>
      <c r="J2443" s="8"/>
      <c r="K2443" s="8"/>
      <c r="L2443" s="8"/>
      <c r="M2443" s="8"/>
      <c r="N2443" s="8"/>
      <c r="O2443" s="8"/>
      <c r="P2443" s="8"/>
      <c r="Q2443" s="8"/>
    </row>
    <row r="2444" spans="1:17" x14ac:dyDescent="0.2">
      <c r="A2444" s="7"/>
      <c r="B2444" s="8"/>
      <c r="D2444" s="8"/>
      <c r="E2444" s="8"/>
      <c r="F2444" s="8"/>
      <c r="G2444" s="8"/>
      <c r="H2444" s="8"/>
      <c r="I2444" s="8"/>
      <c r="J2444" s="8"/>
      <c r="K2444" s="8"/>
      <c r="L2444" s="8"/>
      <c r="M2444" s="8"/>
      <c r="N2444" s="8"/>
      <c r="O2444" s="8"/>
      <c r="P2444" s="8"/>
      <c r="Q2444" s="8"/>
    </row>
    <row r="2445" spans="1:17" x14ac:dyDescent="0.2">
      <c r="A2445" s="7"/>
      <c r="B2445" s="8"/>
      <c r="D2445" s="8"/>
      <c r="E2445" s="8"/>
      <c r="F2445" s="8"/>
      <c r="G2445" s="8"/>
      <c r="H2445" s="8"/>
      <c r="I2445" s="8"/>
      <c r="J2445" s="8"/>
      <c r="K2445" s="8"/>
      <c r="L2445" s="8"/>
      <c r="M2445" s="8"/>
      <c r="N2445" s="8"/>
      <c r="O2445" s="8"/>
      <c r="P2445" s="8"/>
      <c r="Q2445" s="8"/>
    </row>
    <row r="2446" spans="1:17" x14ac:dyDescent="0.2">
      <c r="A2446" s="7"/>
      <c r="B2446" s="8"/>
      <c r="D2446" s="8"/>
      <c r="E2446" s="8"/>
      <c r="F2446" s="8"/>
      <c r="G2446" s="8"/>
      <c r="H2446" s="8"/>
      <c r="I2446" s="8"/>
      <c r="J2446" s="8"/>
      <c r="K2446" s="8"/>
      <c r="L2446" s="8"/>
      <c r="M2446" s="8"/>
      <c r="N2446" s="8"/>
      <c r="O2446" s="8"/>
      <c r="P2446" s="8"/>
      <c r="Q2446" s="8"/>
    </row>
    <row r="2447" spans="1:17" x14ac:dyDescent="0.2">
      <c r="A2447" s="7"/>
      <c r="B2447" s="8"/>
      <c r="D2447" s="8"/>
      <c r="E2447" s="8"/>
      <c r="F2447" s="8"/>
      <c r="G2447" s="8"/>
      <c r="H2447" s="8"/>
      <c r="I2447" s="8"/>
      <c r="J2447" s="8"/>
      <c r="K2447" s="8"/>
      <c r="L2447" s="8"/>
      <c r="M2447" s="8"/>
      <c r="N2447" s="8"/>
      <c r="O2447" s="8"/>
      <c r="P2447" s="8"/>
      <c r="Q2447" s="8"/>
    </row>
    <row r="2448" spans="1:17" x14ac:dyDescent="0.2">
      <c r="A2448" s="7"/>
      <c r="B2448" s="8"/>
      <c r="D2448" s="8"/>
      <c r="E2448" s="8"/>
      <c r="F2448" s="8"/>
      <c r="G2448" s="8"/>
      <c r="H2448" s="8"/>
      <c r="I2448" s="8"/>
      <c r="J2448" s="8"/>
      <c r="K2448" s="8"/>
      <c r="L2448" s="8"/>
      <c r="M2448" s="8"/>
      <c r="N2448" s="8"/>
      <c r="O2448" s="8"/>
      <c r="P2448" s="8"/>
      <c r="Q2448" s="8"/>
    </row>
    <row r="2449" spans="1:17" x14ac:dyDescent="0.2">
      <c r="A2449" s="7"/>
      <c r="B2449" s="8"/>
      <c r="D2449" s="8"/>
      <c r="E2449" s="8"/>
      <c r="F2449" s="8"/>
      <c r="G2449" s="8"/>
      <c r="H2449" s="8"/>
      <c r="I2449" s="8"/>
      <c r="J2449" s="8"/>
      <c r="K2449" s="8"/>
      <c r="L2449" s="8"/>
      <c r="M2449" s="8"/>
      <c r="N2449" s="8"/>
      <c r="O2449" s="8"/>
      <c r="P2449" s="8"/>
      <c r="Q2449" s="8"/>
    </row>
    <row r="2450" spans="1:17" x14ac:dyDescent="0.2">
      <c r="A2450" s="7"/>
      <c r="B2450" s="8"/>
      <c r="D2450" s="8"/>
      <c r="E2450" s="8"/>
      <c r="F2450" s="8"/>
      <c r="G2450" s="8"/>
      <c r="H2450" s="8"/>
      <c r="I2450" s="8"/>
      <c r="J2450" s="8"/>
      <c r="K2450" s="8"/>
      <c r="L2450" s="8"/>
      <c r="M2450" s="8"/>
      <c r="N2450" s="8"/>
      <c r="O2450" s="8"/>
      <c r="P2450" s="8"/>
      <c r="Q2450" s="8"/>
    </row>
    <row r="2451" spans="1:17" x14ac:dyDescent="0.2">
      <c r="A2451" s="7"/>
      <c r="B2451" s="8"/>
      <c r="D2451" s="8"/>
      <c r="E2451" s="8"/>
      <c r="F2451" s="8"/>
      <c r="G2451" s="8"/>
      <c r="H2451" s="8"/>
      <c r="I2451" s="8"/>
      <c r="J2451" s="8"/>
      <c r="K2451" s="8"/>
      <c r="L2451" s="8"/>
      <c r="M2451" s="8"/>
      <c r="N2451" s="8"/>
      <c r="O2451" s="8"/>
      <c r="P2451" s="8"/>
      <c r="Q2451" s="8"/>
    </row>
    <row r="2452" spans="1:17" x14ac:dyDescent="0.2">
      <c r="A2452" s="7"/>
      <c r="B2452" s="8"/>
      <c r="D2452" s="8"/>
      <c r="E2452" s="8"/>
      <c r="F2452" s="8"/>
      <c r="G2452" s="8"/>
      <c r="H2452" s="8"/>
      <c r="I2452" s="8"/>
      <c r="J2452" s="8"/>
      <c r="K2452" s="8"/>
      <c r="L2452" s="8"/>
      <c r="M2452" s="8"/>
      <c r="N2452" s="8"/>
      <c r="O2452" s="8"/>
      <c r="P2452" s="8"/>
      <c r="Q2452" s="8"/>
    </row>
    <row r="2453" spans="1:17" x14ac:dyDescent="0.2">
      <c r="A2453" s="7"/>
      <c r="B2453" s="8"/>
      <c r="D2453" s="8"/>
      <c r="E2453" s="8"/>
      <c r="F2453" s="8"/>
      <c r="G2453" s="8"/>
      <c r="H2453" s="8"/>
      <c r="I2453" s="8"/>
      <c r="J2453" s="8"/>
      <c r="K2453" s="8"/>
      <c r="L2453" s="8"/>
      <c r="M2453" s="8"/>
      <c r="N2453" s="8"/>
      <c r="O2453" s="8"/>
      <c r="P2453" s="8"/>
      <c r="Q2453" s="8"/>
    </row>
    <row r="2454" spans="1:17" x14ac:dyDescent="0.2">
      <c r="A2454" s="7"/>
      <c r="B2454" s="8"/>
      <c r="D2454" s="8"/>
      <c r="E2454" s="8"/>
      <c r="F2454" s="8"/>
      <c r="G2454" s="8"/>
      <c r="H2454" s="8"/>
      <c r="I2454" s="8"/>
      <c r="J2454" s="8"/>
      <c r="K2454" s="8"/>
      <c r="L2454" s="8"/>
      <c r="M2454" s="8"/>
      <c r="N2454" s="8"/>
      <c r="O2454" s="8"/>
      <c r="P2454" s="8"/>
      <c r="Q2454" s="8"/>
    </row>
    <row r="2455" spans="1:17" x14ac:dyDescent="0.2">
      <c r="A2455" s="7"/>
      <c r="B2455" s="8"/>
      <c r="D2455" s="8"/>
      <c r="E2455" s="8"/>
      <c r="F2455" s="8"/>
      <c r="G2455" s="8"/>
      <c r="H2455" s="8"/>
      <c r="I2455" s="8"/>
      <c r="J2455" s="8"/>
      <c r="K2455" s="8"/>
      <c r="L2455" s="8"/>
      <c r="M2455" s="8"/>
      <c r="N2455" s="8"/>
      <c r="O2455" s="8"/>
      <c r="P2455" s="8"/>
      <c r="Q2455" s="8"/>
    </row>
    <row r="2456" spans="1:17" x14ac:dyDescent="0.2">
      <c r="A2456" s="7"/>
      <c r="B2456" s="8"/>
      <c r="D2456" s="8"/>
      <c r="E2456" s="8"/>
      <c r="F2456" s="8"/>
      <c r="G2456" s="8"/>
      <c r="H2456" s="8"/>
      <c r="I2456" s="8"/>
      <c r="J2456" s="8"/>
      <c r="K2456" s="8"/>
      <c r="L2456" s="8"/>
      <c r="M2456" s="8"/>
      <c r="N2456" s="8"/>
      <c r="O2456" s="8"/>
      <c r="P2456" s="8"/>
      <c r="Q2456" s="8"/>
    </row>
    <row r="2457" spans="1:17" x14ac:dyDescent="0.2">
      <c r="A2457" s="7"/>
      <c r="B2457" s="8"/>
      <c r="D2457" s="8"/>
      <c r="E2457" s="8"/>
      <c r="F2457" s="8"/>
      <c r="G2457" s="8"/>
      <c r="H2457" s="8"/>
      <c r="I2457" s="8"/>
      <c r="J2457" s="8"/>
      <c r="K2457" s="8"/>
      <c r="L2457" s="8"/>
      <c r="M2457" s="8"/>
      <c r="N2457" s="8"/>
      <c r="O2457" s="8"/>
      <c r="P2457" s="8"/>
      <c r="Q2457" s="8"/>
    </row>
    <row r="2458" spans="1:17" x14ac:dyDescent="0.2">
      <c r="A2458" s="7"/>
      <c r="B2458" s="8"/>
      <c r="D2458" s="8"/>
      <c r="E2458" s="8"/>
      <c r="F2458" s="8"/>
      <c r="G2458" s="8"/>
      <c r="H2458" s="8"/>
      <c r="I2458" s="8"/>
      <c r="J2458" s="8"/>
      <c r="K2458" s="8"/>
      <c r="L2458" s="8"/>
      <c r="M2458" s="8"/>
      <c r="N2458" s="8"/>
      <c r="O2458" s="8"/>
      <c r="P2458" s="8"/>
      <c r="Q2458" s="8"/>
    </row>
    <row r="2459" spans="1:17" x14ac:dyDescent="0.2">
      <c r="A2459" s="7"/>
      <c r="B2459" s="8"/>
      <c r="D2459" s="8"/>
      <c r="E2459" s="8"/>
      <c r="F2459" s="8"/>
      <c r="G2459" s="8"/>
      <c r="H2459" s="8"/>
      <c r="I2459" s="8"/>
      <c r="J2459" s="8"/>
      <c r="K2459" s="8"/>
      <c r="L2459" s="8"/>
      <c r="M2459" s="8"/>
      <c r="N2459" s="8"/>
      <c r="O2459" s="8"/>
      <c r="P2459" s="8"/>
      <c r="Q2459" s="8"/>
    </row>
    <row r="2460" spans="1:17" x14ac:dyDescent="0.2">
      <c r="A2460" s="7"/>
      <c r="B2460" s="8"/>
      <c r="D2460" s="8"/>
      <c r="E2460" s="8"/>
      <c r="F2460" s="8"/>
      <c r="G2460" s="8"/>
      <c r="H2460" s="8"/>
      <c r="I2460" s="8"/>
      <c r="J2460" s="8"/>
      <c r="K2460" s="8"/>
      <c r="L2460" s="8"/>
      <c r="M2460" s="8"/>
      <c r="N2460" s="8"/>
      <c r="O2460" s="8"/>
      <c r="P2460" s="8"/>
      <c r="Q2460" s="8"/>
    </row>
    <row r="2461" spans="1:17" x14ac:dyDescent="0.2">
      <c r="A2461" s="7"/>
      <c r="B2461" s="8"/>
      <c r="D2461" s="8"/>
      <c r="E2461" s="8"/>
      <c r="F2461" s="8"/>
      <c r="G2461" s="8"/>
      <c r="H2461" s="8"/>
      <c r="I2461" s="8"/>
      <c r="J2461" s="8"/>
      <c r="K2461" s="8"/>
      <c r="L2461" s="8"/>
      <c r="M2461" s="8"/>
      <c r="N2461" s="8"/>
      <c r="O2461" s="8"/>
      <c r="P2461" s="8"/>
      <c r="Q2461" s="8"/>
    </row>
    <row r="2462" spans="1:17" x14ac:dyDescent="0.2">
      <c r="A2462" s="7"/>
      <c r="B2462" s="8"/>
      <c r="D2462" s="8"/>
      <c r="E2462" s="8"/>
      <c r="F2462" s="8"/>
      <c r="G2462" s="8"/>
      <c r="H2462" s="8"/>
      <c r="I2462" s="8"/>
      <c r="J2462" s="8"/>
      <c r="K2462" s="8"/>
      <c r="L2462" s="8"/>
      <c r="M2462" s="8"/>
      <c r="N2462" s="8"/>
      <c r="O2462" s="8"/>
      <c r="P2462" s="8"/>
      <c r="Q2462" s="8"/>
    </row>
    <row r="2463" spans="1:17" x14ac:dyDescent="0.2">
      <c r="A2463" s="7"/>
      <c r="B2463" s="8"/>
      <c r="D2463" s="8"/>
      <c r="E2463" s="8"/>
      <c r="F2463" s="8"/>
      <c r="G2463" s="8"/>
      <c r="H2463" s="8"/>
      <c r="I2463" s="8"/>
      <c r="J2463" s="8"/>
      <c r="K2463" s="8"/>
      <c r="L2463" s="8"/>
      <c r="M2463" s="8"/>
      <c r="N2463" s="8"/>
      <c r="O2463" s="8"/>
      <c r="P2463" s="8"/>
      <c r="Q2463" s="8"/>
    </row>
    <row r="2464" spans="1:17" x14ac:dyDescent="0.2">
      <c r="A2464" s="7"/>
      <c r="B2464" s="8"/>
      <c r="D2464" s="8"/>
      <c r="E2464" s="8"/>
      <c r="F2464" s="8"/>
      <c r="G2464" s="8"/>
      <c r="H2464" s="8"/>
      <c r="I2464" s="8"/>
      <c r="J2464" s="8"/>
      <c r="K2464" s="8"/>
      <c r="L2464" s="8"/>
      <c r="M2464" s="8"/>
      <c r="N2464" s="8"/>
      <c r="O2464" s="8"/>
      <c r="P2464" s="8"/>
      <c r="Q2464" s="8"/>
    </row>
    <row r="2465" spans="1:17" x14ac:dyDescent="0.2">
      <c r="A2465" s="7"/>
      <c r="B2465" s="8"/>
      <c r="D2465" s="8"/>
      <c r="E2465" s="8"/>
      <c r="F2465" s="8"/>
      <c r="G2465" s="8"/>
      <c r="H2465" s="8"/>
      <c r="I2465" s="8"/>
      <c r="J2465" s="8"/>
      <c r="K2465" s="8"/>
      <c r="L2465" s="8"/>
      <c r="M2465" s="8"/>
      <c r="N2465" s="8"/>
      <c r="O2465" s="8"/>
      <c r="P2465" s="8"/>
      <c r="Q2465" s="8"/>
    </row>
    <row r="2466" spans="1:17" x14ac:dyDescent="0.2">
      <c r="A2466" s="7"/>
      <c r="B2466" s="8"/>
      <c r="D2466" s="8"/>
      <c r="E2466" s="8"/>
      <c r="F2466" s="8"/>
      <c r="G2466" s="8"/>
      <c r="H2466" s="8"/>
      <c r="I2466" s="8"/>
      <c r="J2466" s="8"/>
      <c r="K2466" s="8"/>
      <c r="L2466" s="8"/>
      <c r="M2466" s="8"/>
      <c r="N2466" s="8"/>
      <c r="O2466" s="8"/>
      <c r="P2466" s="8"/>
      <c r="Q2466" s="8"/>
    </row>
    <row r="2467" spans="1:17" x14ac:dyDescent="0.2">
      <c r="A2467" s="7"/>
      <c r="B2467" s="8"/>
      <c r="D2467" s="8"/>
      <c r="E2467" s="8"/>
      <c r="F2467" s="8"/>
      <c r="G2467" s="8"/>
      <c r="H2467" s="8"/>
      <c r="I2467" s="8"/>
      <c r="J2467" s="8"/>
      <c r="K2467" s="8"/>
      <c r="L2467" s="8"/>
      <c r="M2467" s="8"/>
      <c r="N2467" s="8"/>
      <c r="O2467" s="8"/>
      <c r="P2467" s="8"/>
      <c r="Q2467" s="8"/>
    </row>
    <row r="2468" spans="1:17" x14ac:dyDescent="0.2">
      <c r="A2468" s="7"/>
      <c r="B2468" s="8"/>
      <c r="D2468" s="8"/>
      <c r="E2468" s="8"/>
      <c r="F2468" s="8"/>
      <c r="G2468" s="8"/>
      <c r="H2468" s="8"/>
      <c r="I2468" s="8"/>
      <c r="J2468" s="8"/>
      <c r="K2468" s="8"/>
      <c r="L2468" s="8"/>
      <c r="M2468" s="8"/>
      <c r="N2468" s="8"/>
      <c r="O2468" s="8"/>
      <c r="P2468" s="8"/>
      <c r="Q2468" s="8"/>
    </row>
    <row r="2469" spans="1:17" x14ac:dyDescent="0.2">
      <c r="A2469" s="7"/>
      <c r="B2469" s="8"/>
      <c r="D2469" s="8"/>
      <c r="E2469" s="8"/>
      <c r="F2469" s="8"/>
      <c r="G2469" s="8"/>
      <c r="H2469" s="8"/>
      <c r="I2469" s="8"/>
      <c r="J2469" s="8"/>
      <c r="K2469" s="8"/>
      <c r="L2469" s="8"/>
      <c r="M2469" s="8"/>
      <c r="N2469" s="8"/>
      <c r="O2469" s="8"/>
      <c r="P2469" s="8"/>
      <c r="Q2469" s="8"/>
    </row>
    <row r="2470" spans="1:17" x14ac:dyDescent="0.2">
      <c r="A2470" s="7"/>
      <c r="B2470" s="8"/>
      <c r="D2470" s="8"/>
      <c r="E2470" s="8"/>
      <c r="F2470" s="8"/>
      <c r="G2470" s="8"/>
      <c r="H2470" s="8"/>
      <c r="I2470" s="8"/>
      <c r="J2470" s="8"/>
      <c r="K2470" s="8"/>
      <c r="L2470" s="8"/>
      <c r="M2470" s="8"/>
      <c r="N2470" s="8"/>
      <c r="O2470" s="8"/>
      <c r="P2470" s="8"/>
      <c r="Q2470" s="8"/>
    </row>
    <row r="2471" spans="1:17" x14ac:dyDescent="0.2">
      <c r="A2471" s="7"/>
      <c r="B2471" s="8"/>
      <c r="D2471" s="8"/>
      <c r="E2471" s="8"/>
      <c r="F2471" s="8"/>
      <c r="G2471" s="8"/>
      <c r="H2471" s="8"/>
      <c r="I2471" s="8"/>
      <c r="J2471" s="8"/>
      <c r="K2471" s="8"/>
      <c r="L2471" s="8"/>
      <c r="M2471" s="8"/>
      <c r="N2471" s="8"/>
      <c r="O2471" s="8"/>
      <c r="P2471" s="8"/>
      <c r="Q2471" s="8"/>
    </row>
    <row r="2472" spans="1:17" x14ac:dyDescent="0.2">
      <c r="A2472" s="7"/>
      <c r="B2472" s="8"/>
      <c r="D2472" s="8"/>
      <c r="E2472" s="8"/>
      <c r="F2472" s="8"/>
      <c r="G2472" s="8"/>
      <c r="H2472" s="8"/>
      <c r="I2472" s="8"/>
      <c r="J2472" s="8"/>
      <c r="K2472" s="8"/>
      <c r="L2472" s="8"/>
      <c r="M2472" s="8"/>
      <c r="N2472" s="8"/>
      <c r="O2472" s="8"/>
      <c r="P2472" s="8"/>
      <c r="Q2472" s="8"/>
    </row>
    <row r="2473" spans="1:17" x14ac:dyDescent="0.2">
      <c r="A2473" s="7"/>
      <c r="B2473" s="8"/>
      <c r="D2473" s="8"/>
      <c r="E2473" s="8"/>
      <c r="F2473" s="8"/>
      <c r="G2473" s="8"/>
      <c r="H2473" s="8"/>
      <c r="I2473" s="8"/>
      <c r="J2473" s="8"/>
      <c r="K2473" s="8"/>
      <c r="L2473" s="8"/>
      <c r="M2473" s="8"/>
      <c r="N2473" s="8"/>
      <c r="O2473" s="8"/>
      <c r="P2473" s="8"/>
      <c r="Q2473" s="8"/>
    </row>
    <row r="2474" spans="1:17" x14ac:dyDescent="0.2">
      <c r="A2474" s="7"/>
      <c r="B2474" s="8"/>
      <c r="D2474" s="8"/>
      <c r="E2474" s="8"/>
      <c r="F2474" s="8"/>
      <c r="G2474" s="8"/>
      <c r="H2474" s="8"/>
      <c r="I2474" s="8"/>
      <c r="J2474" s="8"/>
      <c r="K2474" s="8"/>
      <c r="L2474" s="8"/>
      <c r="M2474" s="8"/>
      <c r="N2474" s="8"/>
      <c r="O2474" s="8"/>
      <c r="P2474" s="8"/>
      <c r="Q2474" s="8"/>
    </row>
    <row r="2475" spans="1:17" x14ac:dyDescent="0.2">
      <c r="A2475" s="7"/>
      <c r="B2475" s="8"/>
      <c r="D2475" s="8"/>
      <c r="E2475" s="8"/>
      <c r="F2475" s="8"/>
      <c r="G2475" s="8"/>
      <c r="H2475" s="8"/>
      <c r="I2475" s="8"/>
      <c r="J2475" s="8"/>
      <c r="K2475" s="8"/>
      <c r="L2475" s="8"/>
      <c r="M2475" s="8"/>
      <c r="N2475" s="8"/>
      <c r="O2475" s="8"/>
      <c r="P2475" s="8"/>
      <c r="Q2475" s="8"/>
    </row>
    <row r="2476" spans="1:17" x14ac:dyDescent="0.2">
      <c r="A2476" s="7"/>
      <c r="B2476" s="8"/>
      <c r="D2476" s="8"/>
      <c r="E2476" s="8"/>
      <c r="F2476" s="8"/>
      <c r="G2476" s="8"/>
      <c r="H2476" s="8"/>
      <c r="I2476" s="8"/>
      <c r="J2476" s="8"/>
      <c r="K2476" s="8"/>
      <c r="L2476" s="8"/>
      <c r="M2476" s="8"/>
      <c r="N2476" s="8"/>
      <c r="O2476" s="8"/>
      <c r="P2476" s="8"/>
      <c r="Q2476" s="8"/>
    </row>
    <row r="2477" spans="1:17" x14ac:dyDescent="0.2">
      <c r="A2477" s="7"/>
      <c r="B2477" s="8"/>
      <c r="D2477" s="8"/>
      <c r="E2477" s="8"/>
      <c r="F2477" s="8"/>
      <c r="G2477" s="8"/>
      <c r="H2477" s="8"/>
      <c r="I2477" s="8"/>
      <c r="J2477" s="8"/>
      <c r="K2477" s="8"/>
      <c r="L2477" s="8"/>
      <c r="M2477" s="8"/>
      <c r="N2477" s="8"/>
      <c r="O2477" s="8"/>
      <c r="P2477" s="8"/>
      <c r="Q2477" s="8"/>
    </row>
    <row r="2478" spans="1:17" x14ac:dyDescent="0.2">
      <c r="A2478" s="7"/>
      <c r="B2478" s="8"/>
      <c r="D2478" s="8"/>
      <c r="E2478" s="8"/>
      <c r="F2478" s="8"/>
      <c r="G2478" s="8"/>
      <c r="H2478" s="8"/>
      <c r="I2478" s="8"/>
      <c r="J2478" s="8"/>
      <c r="K2478" s="8"/>
      <c r="L2478" s="8"/>
      <c r="M2478" s="8"/>
      <c r="N2478" s="8"/>
      <c r="O2478" s="8"/>
      <c r="P2478" s="8"/>
      <c r="Q2478" s="8"/>
    </row>
    <row r="2479" spans="1:17" x14ac:dyDescent="0.2">
      <c r="A2479" s="7"/>
      <c r="B2479" s="8"/>
      <c r="D2479" s="8"/>
      <c r="E2479" s="8"/>
      <c r="F2479" s="8"/>
      <c r="G2479" s="8"/>
      <c r="H2479" s="8"/>
      <c r="I2479" s="8"/>
      <c r="J2479" s="8"/>
      <c r="K2479" s="8"/>
      <c r="L2479" s="8"/>
      <c r="M2479" s="8"/>
      <c r="N2479" s="8"/>
      <c r="O2479" s="8"/>
      <c r="P2479" s="8"/>
      <c r="Q2479" s="8"/>
    </row>
    <row r="2480" spans="1:17" x14ac:dyDescent="0.2">
      <c r="A2480" s="7"/>
      <c r="B2480" s="8"/>
      <c r="D2480" s="8"/>
      <c r="E2480" s="8"/>
      <c r="F2480" s="8"/>
      <c r="G2480" s="8"/>
      <c r="H2480" s="8"/>
      <c r="I2480" s="8"/>
      <c r="J2480" s="8"/>
      <c r="K2480" s="8"/>
      <c r="L2480" s="8"/>
      <c r="M2480" s="8"/>
      <c r="N2480" s="8"/>
      <c r="O2480" s="8"/>
      <c r="P2480" s="8"/>
      <c r="Q2480" s="8"/>
    </row>
    <row r="2481" spans="1:17" x14ac:dyDescent="0.2">
      <c r="A2481" s="7"/>
      <c r="B2481" s="8"/>
      <c r="D2481" s="8"/>
      <c r="E2481" s="8"/>
      <c r="F2481" s="8"/>
      <c r="G2481" s="8"/>
      <c r="H2481" s="8"/>
      <c r="I2481" s="8"/>
      <c r="J2481" s="8"/>
      <c r="K2481" s="8"/>
      <c r="L2481" s="8"/>
      <c r="M2481" s="8"/>
      <c r="N2481" s="8"/>
      <c r="O2481" s="8"/>
      <c r="P2481" s="8"/>
      <c r="Q2481" s="8"/>
    </row>
    <row r="2482" spans="1:17" x14ac:dyDescent="0.2">
      <c r="A2482" s="7"/>
      <c r="B2482" s="8"/>
      <c r="D2482" s="8"/>
      <c r="E2482" s="8"/>
      <c r="F2482" s="8"/>
      <c r="G2482" s="8"/>
      <c r="H2482" s="8"/>
      <c r="I2482" s="8"/>
      <c r="J2482" s="8"/>
      <c r="K2482" s="8"/>
      <c r="L2482" s="8"/>
      <c r="M2482" s="8"/>
      <c r="N2482" s="8"/>
      <c r="O2482" s="8"/>
      <c r="P2482" s="8"/>
      <c r="Q2482" s="8"/>
    </row>
    <row r="2483" spans="1:17" x14ac:dyDescent="0.2">
      <c r="A2483" s="7"/>
      <c r="B2483" s="8"/>
      <c r="D2483" s="8"/>
      <c r="E2483" s="8"/>
      <c r="F2483" s="8"/>
      <c r="G2483" s="8"/>
      <c r="H2483" s="8"/>
      <c r="I2483" s="8"/>
      <c r="J2483" s="8"/>
      <c r="K2483" s="8"/>
      <c r="L2483" s="8"/>
      <c r="M2483" s="8"/>
      <c r="N2483" s="8"/>
      <c r="O2483" s="8"/>
      <c r="P2483" s="8"/>
      <c r="Q2483" s="8"/>
    </row>
    <row r="2484" spans="1:17" x14ac:dyDescent="0.2">
      <c r="A2484" s="7"/>
      <c r="B2484" s="8"/>
      <c r="D2484" s="8"/>
      <c r="E2484" s="8"/>
      <c r="F2484" s="8"/>
      <c r="G2484" s="8"/>
      <c r="H2484" s="8"/>
      <c r="I2484" s="8"/>
      <c r="J2484" s="8"/>
      <c r="K2484" s="8"/>
      <c r="L2484" s="8"/>
      <c r="M2484" s="8"/>
      <c r="N2484" s="8"/>
      <c r="O2484" s="8"/>
      <c r="P2484" s="8"/>
      <c r="Q2484" s="8"/>
    </row>
    <row r="2485" spans="1:17" x14ac:dyDescent="0.2">
      <c r="A2485" s="7"/>
      <c r="B2485" s="8"/>
      <c r="D2485" s="8"/>
      <c r="E2485" s="8"/>
      <c r="F2485" s="8"/>
      <c r="G2485" s="8"/>
      <c r="H2485" s="8"/>
      <c r="I2485" s="8"/>
      <c r="J2485" s="8"/>
      <c r="K2485" s="8"/>
      <c r="L2485" s="8"/>
      <c r="M2485" s="8"/>
      <c r="N2485" s="8"/>
      <c r="O2485" s="8"/>
      <c r="P2485" s="8"/>
      <c r="Q2485" s="8"/>
    </row>
    <row r="2486" spans="1:17" x14ac:dyDescent="0.2">
      <c r="A2486" s="7"/>
      <c r="B2486" s="8"/>
      <c r="D2486" s="8"/>
      <c r="E2486" s="8"/>
      <c r="F2486" s="8"/>
      <c r="G2486" s="8"/>
      <c r="H2486" s="8"/>
      <c r="I2486" s="8"/>
      <c r="J2486" s="8"/>
      <c r="K2486" s="8"/>
      <c r="L2486" s="8"/>
      <c r="M2486" s="8"/>
      <c r="N2486" s="8"/>
      <c r="O2486" s="8"/>
      <c r="P2486" s="8"/>
      <c r="Q2486" s="8"/>
    </row>
    <row r="2487" spans="1:17" x14ac:dyDescent="0.2">
      <c r="A2487" s="7"/>
      <c r="B2487" s="8"/>
      <c r="D2487" s="8"/>
      <c r="E2487" s="8"/>
      <c r="F2487" s="8"/>
      <c r="G2487" s="8"/>
      <c r="H2487" s="8"/>
      <c r="I2487" s="8"/>
      <c r="J2487" s="8"/>
      <c r="K2487" s="8"/>
      <c r="L2487" s="8"/>
      <c r="M2487" s="8"/>
      <c r="N2487" s="8"/>
      <c r="O2487" s="8"/>
      <c r="P2487" s="8"/>
      <c r="Q2487" s="8"/>
    </row>
    <row r="2488" spans="1:17" x14ac:dyDescent="0.2">
      <c r="A2488" s="7"/>
      <c r="B2488" s="8"/>
      <c r="D2488" s="8"/>
      <c r="E2488" s="8"/>
      <c r="F2488" s="8"/>
      <c r="G2488" s="8"/>
      <c r="H2488" s="8"/>
      <c r="I2488" s="8"/>
      <c r="J2488" s="8"/>
      <c r="K2488" s="8"/>
      <c r="L2488" s="8"/>
      <c r="M2488" s="8"/>
      <c r="N2488" s="8"/>
      <c r="O2488" s="8"/>
      <c r="P2488" s="8"/>
      <c r="Q2488" s="8"/>
    </row>
    <row r="2489" spans="1:17" x14ac:dyDescent="0.2">
      <c r="A2489" s="7"/>
      <c r="B2489" s="8"/>
      <c r="D2489" s="8"/>
      <c r="E2489" s="8"/>
      <c r="F2489" s="8"/>
      <c r="G2489" s="8"/>
      <c r="H2489" s="8"/>
      <c r="I2489" s="8"/>
      <c r="J2489" s="8"/>
      <c r="K2489" s="8"/>
      <c r="L2489" s="8"/>
      <c r="M2489" s="8"/>
      <c r="N2489" s="8"/>
      <c r="O2489" s="8"/>
      <c r="P2489" s="8"/>
      <c r="Q2489" s="8"/>
    </row>
    <row r="2490" spans="1:17" x14ac:dyDescent="0.2">
      <c r="A2490" s="7"/>
      <c r="B2490" s="8"/>
      <c r="D2490" s="8"/>
      <c r="E2490" s="8"/>
      <c r="F2490" s="8"/>
      <c r="G2490" s="8"/>
      <c r="H2490" s="8"/>
      <c r="I2490" s="8"/>
      <c r="J2490" s="8"/>
      <c r="K2490" s="8"/>
      <c r="L2490" s="8"/>
      <c r="M2490" s="8"/>
      <c r="N2490" s="8"/>
      <c r="O2490" s="8"/>
      <c r="P2490" s="8"/>
      <c r="Q2490" s="8"/>
    </row>
    <row r="2491" spans="1:17" x14ac:dyDescent="0.2">
      <c r="A2491" s="7"/>
      <c r="B2491" s="8"/>
      <c r="D2491" s="8"/>
      <c r="E2491" s="8"/>
      <c r="F2491" s="8"/>
      <c r="G2491" s="8"/>
      <c r="H2491" s="8"/>
      <c r="I2491" s="8"/>
      <c r="J2491" s="8"/>
      <c r="K2491" s="8"/>
      <c r="L2491" s="8"/>
      <c r="M2491" s="8"/>
      <c r="N2491" s="8"/>
      <c r="O2491" s="8"/>
      <c r="P2491" s="8"/>
      <c r="Q2491" s="8"/>
    </row>
    <row r="2492" spans="1:17" x14ac:dyDescent="0.2">
      <c r="A2492" s="7"/>
      <c r="B2492" s="8"/>
      <c r="D2492" s="8"/>
      <c r="E2492" s="8"/>
      <c r="F2492" s="8"/>
      <c r="G2492" s="8"/>
      <c r="H2492" s="8"/>
      <c r="I2492" s="8"/>
      <c r="J2492" s="8"/>
      <c r="K2492" s="8"/>
      <c r="L2492" s="8"/>
      <c r="M2492" s="8"/>
      <c r="N2492" s="8"/>
      <c r="O2492" s="8"/>
      <c r="P2492" s="8"/>
      <c r="Q2492" s="8"/>
    </row>
    <row r="2493" spans="1:17" x14ac:dyDescent="0.2">
      <c r="A2493" s="7"/>
      <c r="B2493" s="8"/>
      <c r="D2493" s="8"/>
      <c r="E2493" s="8"/>
      <c r="F2493" s="8"/>
      <c r="G2493" s="8"/>
      <c r="H2493" s="8"/>
      <c r="I2493" s="8"/>
      <c r="J2493" s="8"/>
      <c r="K2493" s="8"/>
      <c r="L2493" s="8"/>
      <c r="M2493" s="8"/>
      <c r="N2493" s="8"/>
      <c r="O2493" s="8"/>
      <c r="P2493" s="8"/>
      <c r="Q2493" s="8"/>
    </row>
    <row r="2494" spans="1:17" x14ac:dyDescent="0.2">
      <c r="A2494" s="7"/>
      <c r="B2494" s="8"/>
      <c r="D2494" s="8"/>
      <c r="E2494" s="8"/>
      <c r="F2494" s="8"/>
      <c r="G2494" s="8"/>
      <c r="H2494" s="8"/>
      <c r="I2494" s="8"/>
      <c r="J2494" s="8"/>
      <c r="K2494" s="8"/>
      <c r="L2494" s="8"/>
      <c r="M2494" s="8"/>
      <c r="N2494" s="8"/>
      <c r="O2494" s="8"/>
      <c r="P2494" s="8"/>
      <c r="Q2494" s="8"/>
    </row>
    <row r="2495" spans="1:17" x14ac:dyDescent="0.2">
      <c r="A2495" s="7"/>
      <c r="B2495" s="8"/>
      <c r="D2495" s="8"/>
      <c r="E2495" s="8"/>
      <c r="F2495" s="8"/>
      <c r="G2495" s="8"/>
      <c r="H2495" s="8"/>
      <c r="I2495" s="8"/>
      <c r="J2495" s="8"/>
      <c r="K2495" s="8"/>
      <c r="L2495" s="8"/>
      <c r="M2495" s="8"/>
      <c r="N2495" s="8"/>
      <c r="O2495" s="8"/>
      <c r="P2495" s="8"/>
      <c r="Q2495" s="8"/>
    </row>
    <row r="2496" spans="1:17" x14ac:dyDescent="0.2">
      <c r="A2496" s="7"/>
      <c r="B2496" s="8"/>
      <c r="D2496" s="8"/>
      <c r="E2496" s="8"/>
      <c r="F2496" s="8"/>
      <c r="G2496" s="8"/>
      <c r="H2496" s="8"/>
      <c r="I2496" s="8"/>
      <c r="J2496" s="8"/>
      <c r="K2496" s="8"/>
      <c r="L2496" s="8"/>
      <c r="M2496" s="8"/>
      <c r="N2496" s="8"/>
      <c r="O2496" s="8"/>
      <c r="P2496" s="8"/>
      <c r="Q2496" s="8"/>
    </row>
    <row r="2497" spans="1:17" x14ac:dyDescent="0.2">
      <c r="A2497" s="7"/>
      <c r="B2497" s="8"/>
      <c r="D2497" s="8"/>
      <c r="E2497" s="8"/>
      <c r="F2497" s="8"/>
      <c r="G2497" s="8"/>
      <c r="H2497" s="8"/>
      <c r="I2497" s="8"/>
      <c r="J2497" s="8"/>
      <c r="K2497" s="8"/>
      <c r="L2497" s="8"/>
      <c r="M2497" s="8"/>
      <c r="N2497" s="8"/>
      <c r="O2497" s="8"/>
      <c r="P2497" s="8"/>
      <c r="Q2497" s="8"/>
    </row>
    <row r="2498" spans="1:17" x14ac:dyDescent="0.2">
      <c r="A2498" s="7"/>
      <c r="B2498" s="8"/>
      <c r="D2498" s="8"/>
      <c r="E2498" s="8"/>
      <c r="F2498" s="8"/>
      <c r="G2498" s="8"/>
      <c r="H2498" s="8"/>
      <c r="I2498" s="8"/>
      <c r="J2498" s="8"/>
      <c r="K2498" s="8"/>
      <c r="L2498" s="8"/>
      <c r="M2498" s="8"/>
      <c r="N2498" s="8"/>
      <c r="O2498" s="8"/>
      <c r="P2498" s="8"/>
      <c r="Q2498" s="8"/>
    </row>
    <row r="2499" spans="1:17" x14ac:dyDescent="0.2">
      <c r="A2499" s="7"/>
      <c r="B2499" s="8"/>
      <c r="D2499" s="8"/>
      <c r="E2499" s="8"/>
      <c r="F2499" s="8"/>
      <c r="G2499" s="8"/>
      <c r="H2499" s="8"/>
      <c r="I2499" s="8"/>
      <c r="J2499" s="8"/>
      <c r="K2499" s="8"/>
      <c r="L2499" s="8"/>
      <c r="M2499" s="8"/>
      <c r="N2499" s="8"/>
      <c r="O2499" s="8"/>
      <c r="P2499" s="8"/>
      <c r="Q2499" s="8"/>
    </row>
    <row r="2500" spans="1:17" x14ac:dyDescent="0.2">
      <c r="A2500" s="7"/>
      <c r="B2500" s="8"/>
      <c r="D2500" s="8"/>
      <c r="E2500" s="8"/>
      <c r="F2500" s="8"/>
      <c r="G2500" s="8"/>
      <c r="H2500" s="8"/>
      <c r="I2500" s="8"/>
      <c r="J2500" s="8"/>
      <c r="K2500" s="8"/>
      <c r="L2500" s="8"/>
      <c r="M2500" s="8"/>
      <c r="N2500" s="8"/>
      <c r="O2500" s="8"/>
      <c r="P2500" s="8"/>
      <c r="Q2500" s="8"/>
    </row>
    <row r="2501" spans="1:17" x14ac:dyDescent="0.2">
      <c r="A2501" s="7"/>
      <c r="B2501" s="8"/>
      <c r="D2501" s="8"/>
      <c r="E2501" s="8"/>
      <c r="F2501" s="8"/>
      <c r="G2501" s="8"/>
      <c r="H2501" s="8"/>
      <c r="I2501" s="8"/>
      <c r="J2501" s="8"/>
      <c r="K2501" s="8"/>
      <c r="L2501" s="8"/>
      <c r="M2501" s="8"/>
      <c r="N2501" s="8"/>
      <c r="O2501" s="8"/>
      <c r="P2501" s="8"/>
      <c r="Q2501" s="8"/>
    </row>
    <row r="2502" spans="1:17" x14ac:dyDescent="0.2">
      <c r="A2502" s="7"/>
      <c r="B2502" s="8"/>
      <c r="D2502" s="8"/>
      <c r="E2502" s="8"/>
      <c r="F2502" s="8"/>
      <c r="G2502" s="8"/>
      <c r="H2502" s="8"/>
      <c r="I2502" s="8"/>
      <c r="J2502" s="8"/>
      <c r="K2502" s="8"/>
      <c r="L2502" s="8"/>
      <c r="M2502" s="8"/>
      <c r="N2502" s="8"/>
      <c r="O2502" s="8"/>
      <c r="P2502" s="8"/>
      <c r="Q2502" s="8"/>
    </row>
    <row r="2503" spans="1:17" x14ac:dyDescent="0.2">
      <c r="A2503" s="7"/>
      <c r="B2503" s="8"/>
      <c r="D2503" s="8"/>
      <c r="E2503" s="8"/>
      <c r="F2503" s="8"/>
      <c r="G2503" s="8"/>
      <c r="H2503" s="8"/>
      <c r="I2503" s="8"/>
      <c r="J2503" s="8"/>
      <c r="K2503" s="8"/>
      <c r="L2503" s="8"/>
      <c r="M2503" s="8"/>
      <c r="N2503" s="8"/>
      <c r="O2503" s="8"/>
      <c r="P2503" s="8"/>
      <c r="Q2503" s="8"/>
    </row>
    <row r="2504" spans="1:17" x14ac:dyDescent="0.2">
      <c r="A2504" s="7"/>
      <c r="B2504" s="8"/>
      <c r="D2504" s="8"/>
      <c r="E2504" s="8"/>
      <c r="F2504" s="8"/>
      <c r="G2504" s="8"/>
      <c r="H2504" s="8"/>
      <c r="I2504" s="8"/>
      <c r="J2504" s="8"/>
      <c r="K2504" s="8"/>
      <c r="L2504" s="8"/>
      <c r="M2504" s="8"/>
      <c r="N2504" s="8"/>
      <c r="O2504" s="8"/>
      <c r="P2504" s="8"/>
      <c r="Q2504" s="8"/>
    </row>
    <row r="2505" spans="1:17" x14ac:dyDescent="0.2">
      <c r="A2505" s="7"/>
      <c r="B2505" s="8"/>
      <c r="D2505" s="8"/>
      <c r="E2505" s="8"/>
      <c r="F2505" s="8"/>
      <c r="G2505" s="8"/>
      <c r="H2505" s="8"/>
      <c r="I2505" s="8"/>
      <c r="J2505" s="8"/>
      <c r="K2505" s="8"/>
      <c r="L2505" s="8"/>
      <c r="M2505" s="8"/>
      <c r="N2505" s="8"/>
      <c r="O2505" s="8"/>
      <c r="P2505" s="8"/>
      <c r="Q2505" s="8"/>
    </row>
    <row r="2506" spans="1:17" x14ac:dyDescent="0.2">
      <c r="A2506" s="7"/>
      <c r="B2506" s="8"/>
      <c r="D2506" s="8"/>
      <c r="E2506" s="8"/>
      <c r="F2506" s="8"/>
      <c r="G2506" s="8"/>
      <c r="H2506" s="8"/>
      <c r="I2506" s="8"/>
      <c r="J2506" s="8"/>
      <c r="K2506" s="8"/>
      <c r="L2506" s="8"/>
      <c r="M2506" s="8"/>
      <c r="N2506" s="8"/>
      <c r="O2506" s="8"/>
      <c r="P2506" s="8"/>
      <c r="Q2506" s="8"/>
    </row>
    <row r="2507" spans="1:17" x14ac:dyDescent="0.2">
      <c r="A2507" s="7"/>
      <c r="B2507" s="8"/>
      <c r="D2507" s="8"/>
      <c r="E2507" s="8"/>
      <c r="F2507" s="8"/>
      <c r="G2507" s="8"/>
      <c r="H2507" s="8"/>
      <c r="I2507" s="8"/>
      <c r="J2507" s="8"/>
      <c r="K2507" s="8"/>
      <c r="L2507" s="8"/>
      <c r="M2507" s="8"/>
      <c r="N2507" s="8"/>
      <c r="O2507" s="8"/>
      <c r="P2507" s="8"/>
      <c r="Q2507" s="8"/>
    </row>
    <row r="2508" spans="1:17" x14ac:dyDescent="0.2">
      <c r="A2508" s="7"/>
      <c r="B2508" s="8"/>
      <c r="D2508" s="8"/>
      <c r="E2508" s="8"/>
      <c r="F2508" s="8"/>
      <c r="G2508" s="8"/>
      <c r="H2508" s="8"/>
      <c r="I2508" s="8"/>
      <c r="J2508" s="8"/>
      <c r="K2508" s="8"/>
      <c r="L2508" s="8"/>
      <c r="M2508" s="8"/>
      <c r="N2508" s="8"/>
      <c r="O2508" s="8"/>
      <c r="P2508" s="8"/>
      <c r="Q2508" s="8"/>
    </row>
    <row r="2509" spans="1:17" x14ac:dyDescent="0.2">
      <c r="A2509" s="7"/>
      <c r="B2509" s="8"/>
      <c r="D2509" s="8"/>
      <c r="E2509" s="8"/>
      <c r="F2509" s="8"/>
      <c r="G2509" s="8"/>
      <c r="H2509" s="8"/>
      <c r="I2509" s="8"/>
      <c r="J2509" s="8"/>
      <c r="K2509" s="8"/>
      <c r="L2509" s="8"/>
      <c r="M2509" s="8"/>
      <c r="N2509" s="8"/>
      <c r="O2509" s="8"/>
      <c r="P2509" s="8"/>
      <c r="Q2509" s="8"/>
    </row>
    <row r="2510" spans="1:17" x14ac:dyDescent="0.2">
      <c r="A2510" s="7"/>
      <c r="B2510" s="8"/>
      <c r="D2510" s="8"/>
      <c r="E2510" s="8"/>
      <c r="F2510" s="8"/>
      <c r="G2510" s="8"/>
      <c r="H2510" s="8"/>
      <c r="I2510" s="8"/>
      <c r="J2510" s="8"/>
      <c r="K2510" s="8"/>
      <c r="L2510" s="8"/>
      <c r="M2510" s="8"/>
      <c r="N2510" s="8"/>
      <c r="O2510" s="8"/>
      <c r="P2510" s="8"/>
      <c r="Q2510" s="8"/>
    </row>
    <row r="2511" spans="1:17" x14ac:dyDescent="0.2">
      <c r="A2511" s="7"/>
      <c r="B2511" s="8"/>
      <c r="D2511" s="8"/>
      <c r="E2511" s="8"/>
      <c r="F2511" s="8"/>
      <c r="G2511" s="8"/>
      <c r="H2511" s="8"/>
      <c r="I2511" s="8"/>
      <c r="J2511" s="8"/>
      <c r="K2511" s="8"/>
      <c r="L2511" s="8"/>
      <c r="M2511" s="8"/>
      <c r="N2511" s="8"/>
      <c r="O2511" s="8"/>
      <c r="P2511" s="8"/>
      <c r="Q2511" s="8"/>
    </row>
    <row r="2512" spans="1:17" x14ac:dyDescent="0.2">
      <c r="A2512" s="7"/>
      <c r="B2512" s="8"/>
      <c r="D2512" s="8"/>
      <c r="E2512" s="8"/>
      <c r="F2512" s="8"/>
      <c r="G2512" s="8"/>
      <c r="H2512" s="8"/>
      <c r="I2512" s="8"/>
      <c r="J2512" s="8"/>
      <c r="K2512" s="8"/>
      <c r="L2512" s="8"/>
      <c r="M2512" s="8"/>
      <c r="N2512" s="8"/>
      <c r="O2512" s="8"/>
      <c r="P2512" s="8"/>
      <c r="Q2512" s="8"/>
    </row>
    <row r="2513" spans="1:17" x14ac:dyDescent="0.2">
      <c r="A2513" s="7"/>
      <c r="B2513" s="8"/>
      <c r="D2513" s="8"/>
      <c r="E2513" s="8"/>
      <c r="F2513" s="8"/>
      <c r="G2513" s="8"/>
      <c r="H2513" s="8"/>
      <c r="I2513" s="8"/>
      <c r="J2513" s="8"/>
      <c r="K2513" s="8"/>
      <c r="L2513" s="8"/>
      <c r="M2513" s="8"/>
      <c r="N2513" s="8"/>
      <c r="O2513" s="8"/>
      <c r="P2513" s="8"/>
      <c r="Q2513" s="8"/>
    </row>
    <row r="2514" spans="1:17" x14ac:dyDescent="0.2">
      <c r="A2514" s="7"/>
      <c r="B2514" s="8"/>
      <c r="D2514" s="8"/>
      <c r="E2514" s="8"/>
      <c r="F2514" s="8"/>
      <c r="G2514" s="8"/>
      <c r="H2514" s="8"/>
      <c r="I2514" s="8"/>
      <c r="J2514" s="8"/>
      <c r="K2514" s="8"/>
      <c r="L2514" s="8"/>
      <c r="M2514" s="8"/>
      <c r="N2514" s="8"/>
      <c r="O2514" s="8"/>
      <c r="P2514" s="8"/>
      <c r="Q2514" s="8"/>
    </row>
    <row r="2515" spans="1:17" x14ac:dyDescent="0.2">
      <c r="A2515" s="7"/>
      <c r="B2515" s="8"/>
      <c r="D2515" s="8"/>
      <c r="E2515" s="8"/>
      <c r="F2515" s="8"/>
      <c r="G2515" s="8"/>
      <c r="H2515" s="8"/>
      <c r="I2515" s="8"/>
      <c r="J2515" s="8"/>
      <c r="K2515" s="8"/>
      <c r="L2515" s="8"/>
      <c r="M2515" s="8"/>
      <c r="N2515" s="8"/>
      <c r="O2515" s="8"/>
      <c r="P2515" s="8"/>
      <c r="Q2515" s="8"/>
    </row>
    <row r="2516" spans="1:17" x14ac:dyDescent="0.2">
      <c r="A2516" s="7"/>
      <c r="B2516" s="8"/>
      <c r="D2516" s="8"/>
      <c r="E2516" s="8"/>
      <c r="F2516" s="8"/>
      <c r="G2516" s="8"/>
      <c r="H2516" s="8"/>
      <c r="I2516" s="8"/>
      <c r="J2516" s="8"/>
      <c r="K2516" s="8"/>
      <c r="L2516" s="8"/>
      <c r="M2516" s="8"/>
      <c r="N2516" s="8"/>
      <c r="O2516" s="8"/>
      <c r="P2516" s="8"/>
      <c r="Q2516" s="8"/>
    </row>
    <row r="2517" spans="1:17" x14ac:dyDescent="0.2">
      <c r="A2517" s="7"/>
      <c r="B2517" s="8"/>
      <c r="D2517" s="8"/>
      <c r="E2517" s="8"/>
      <c r="F2517" s="8"/>
      <c r="G2517" s="8"/>
      <c r="H2517" s="8"/>
      <c r="I2517" s="8"/>
      <c r="J2517" s="8"/>
      <c r="K2517" s="8"/>
      <c r="L2517" s="8"/>
      <c r="M2517" s="8"/>
      <c r="N2517" s="8"/>
      <c r="O2517" s="8"/>
      <c r="P2517" s="8"/>
      <c r="Q2517" s="8"/>
    </row>
    <row r="2518" spans="1:17" x14ac:dyDescent="0.2">
      <c r="A2518" s="7"/>
      <c r="B2518" s="8"/>
      <c r="D2518" s="8"/>
      <c r="E2518" s="8"/>
      <c r="F2518" s="8"/>
      <c r="G2518" s="8"/>
      <c r="H2518" s="8"/>
      <c r="I2518" s="8"/>
      <c r="J2518" s="8"/>
      <c r="K2518" s="8"/>
      <c r="L2518" s="8"/>
      <c r="M2518" s="8"/>
      <c r="N2518" s="8"/>
      <c r="O2518" s="8"/>
      <c r="P2518" s="8"/>
      <c r="Q2518" s="8"/>
    </row>
    <row r="2519" spans="1:17" x14ac:dyDescent="0.2">
      <c r="A2519" s="7"/>
      <c r="B2519" s="8"/>
      <c r="D2519" s="8"/>
      <c r="E2519" s="8"/>
      <c r="F2519" s="8"/>
      <c r="G2519" s="8"/>
      <c r="H2519" s="8"/>
      <c r="I2519" s="8"/>
      <c r="J2519" s="8"/>
      <c r="K2519" s="8"/>
      <c r="L2519" s="8"/>
      <c r="M2519" s="8"/>
      <c r="N2519" s="8"/>
      <c r="O2519" s="8"/>
      <c r="P2519" s="8"/>
      <c r="Q2519" s="8"/>
    </row>
    <row r="2520" spans="1:17" x14ac:dyDescent="0.2">
      <c r="A2520" s="7"/>
      <c r="B2520" s="8"/>
      <c r="D2520" s="8"/>
      <c r="E2520" s="8"/>
      <c r="F2520" s="8"/>
      <c r="G2520" s="8"/>
      <c r="H2520" s="8"/>
      <c r="I2520" s="8"/>
      <c r="J2520" s="8"/>
      <c r="K2520" s="8"/>
      <c r="L2520" s="8"/>
      <c r="M2520" s="8"/>
      <c r="N2520" s="8"/>
      <c r="O2520" s="8"/>
      <c r="P2520" s="8"/>
      <c r="Q2520" s="8"/>
    </row>
    <row r="2521" spans="1:17" x14ac:dyDescent="0.2">
      <c r="A2521" s="7"/>
      <c r="B2521" s="8"/>
      <c r="D2521" s="8"/>
      <c r="E2521" s="8"/>
      <c r="F2521" s="8"/>
      <c r="G2521" s="8"/>
      <c r="H2521" s="8"/>
      <c r="I2521" s="8"/>
      <c r="J2521" s="8"/>
      <c r="K2521" s="8"/>
      <c r="L2521" s="8"/>
      <c r="M2521" s="8"/>
      <c r="N2521" s="8"/>
      <c r="O2521" s="8"/>
      <c r="P2521" s="8"/>
      <c r="Q2521" s="8"/>
    </row>
    <row r="2522" spans="1:17" x14ac:dyDescent="0.2">
      <c r="A2522" s="7"/>
      <c r="B2522" s="8"/>
      <c r="D2522" s="8"/>
      <c r="E2522" s="8"/>
      <c r="F2522" s="8"/>
      <c r="G2522" s="8"/>
      <c r="H2522" s="8"/>
      <c r="I2522" s="8"/>
      <c r="J2522" s="8"/>
      <c r="K2522" s="8"/>
      <c r="L2522" s="8"/>
      <c r="M2522" s="8"/>
      <c r="N2522" s="8"/>
      <c r="O2522" s="8"/>
      <c r="P2522" s="8"/>
      <c r="Q2522" s="8"/>
    </row>
    <row r="2523" spans="1:17" x14ac:dyDescent="0.2">
      <c r="A2523" s="7"/>
      <c r="B2523" s="8"/>
      <c r="D2523" s="8"/>
      <c r="E2523" s="8"/>
      <c r="F2523" s="8"/>
      <c r="G2523" s="8"/>
      <c r="H2523" s="8"/>
      <c r="I2523" s="8"/>
      <c r="J2523" s="8"/>
      <c r="K2523" s="8"/>
      <c r="L2523" s="8"/>
      <c r="M2523" s="8"/>
      <c r="N2523" s="8"/>
      <c r="O2523" s="8"/>
      <c r="P2523" s="8"/>
      <c r="Q2523" s="8"/>
    </row>
    <row r="2524" spans="1:17" x14ac:dyDescent="0.2">
      <c r="A2524" s="7"/>
      <c r="B2524" s="8"/>
      <c r="D2524" s="8"/>
      <c r="E2524" s="8"/>
      <c r="F2524" s="8"/>
      <c r="G2524" s="8"/>
      <c r="H2524" s="8"/>
      <c r="I2524" s="8"/>
      <c r="J2524" s="8"/>
      <c r="K2524" s="8"/>
      <c r="L2524" s="8"/>
      <c r="M2524" s="8"/>
      <c r="N2524" s="8"/>
      <c r="O2524" s="8"/>
      <c r="P2524" s="8"/>
      <c r="Q2524" s="8"/>
    </row>
    <row r="2525" spans="1:17" x14ac:dyDescent="0.2">
      <c r="A2525" s="7"/>
      <c r="B2525" s="8"/>
      <c r="D2525" s="8"/>
      <c r="E2525" s="8"/>
      <c r="F2525" s="8"/>
      <c r="G2525" s="8"/>
      <c r="H2525" s="8"/>
      <c r="I2525" s="8"/>
      <c r="J2525" s="8"/>
      <c r="K2525" s="8"/>
      <c r="L2525" s="8"/>
      <c r="M2525" s="8"/>
      <c r="N2525" s="8"/>
      <c r="O2525" s="8"/>
      <c r="P2525" s="8"/>
      <c r="Q2525" s="8"/>
    </row>
    <row r="2526" spans="1:17" x14ac:dyDescent="0.2">
      <c r="A2526" s="7"/>
      <c r="B2526" s="8"/>
      <c r="D2526" s="8"/>
      <c r="E2526" s="8"/>
      <c r="F2526" s="8"/>
      <c r="G2526" s="8"/>
      <c r="H2526" s="8"/>
      <c r="I2526" s="8"/>
      <c r="J2526" s="8"/>
      <c r="K2526" s="8"/>
      <c r="L2526" s="8"/>
      <c r="M2526" s="8"/>
      <c r="N2526" s="8"/>
      <c r="O2526" s="8"/>
      <c r="P2526" s="8"/>
      <c r="Q2526" s="8"/>
    </row>
    <row r="2527" spans="1:17" x14ac:dyDescent="0.2">
      <c r="A2527" s="7"/>
      <c r="B2527" s="8"/>
      <c r="D2527" s="8"/>
      <c r="E2527" s="8"/>
      <c r="F2527" s="8"/>
      <c r="G2527" s="8"/>
      <c r="H2527" s="8"/>
      <c r="I2527" s="8"/>
      <c r="J2527" s="8"/>
      <c r="K2527" s="8"/>
      <c r="L2527" s="8"/>
      <c r="M2527" s="8"/>
      <c r="N2527" s="8"/>
      <c r="O2527" s="8"/>
      <c r="P2527" s="8"/>
      <c r="Q2527" s="8"/>
    </row>
    <row r="2528" spans="1:17" x14ac:dyDescent="0.2">
      <c r="A2528" s="7"/>
      <c r="B2528" s="8"/>
      <c r="D2528" s="8"/>
      <c r="E2528" s="8"/>
      <c r="F2528" s="8"/>
      <c r="G2528" s="8"/>
      <c r="H2528" s="8"/>
      <c r="I2528" s="8"/>
      <c r="J2528" s="8"/>
      <c r="K2528" s="8"/>
      <c r="L2528" s="8"/>
      <c r="M2528" s="8"/>
      <c r="N2528" s="8"/>
      <c r="O2528" s="8"/>
      <c r="P2528" s="8"/>
      <c r="Q2528" s="8"/>
    </row>
    <row r="2529" spans="1:17" x14ac:dyDescent="0.2">
      <c r="A2529" s="7"/>
      <c r="B2529" s="8"/>
      <c r="D2529" s="8"/>
      <c r="E2529" s="8"/>
      <c r="F2529" s="8"/>
      <c r="G2529" s="8"/>
      <c r="H2529" s="8"/>
      <c r="I2529" s="8"/>
      <c r="J2529" s="8"/>
      <c r="K2529" s="8"/>
      <c r="L2529" s="8"/>
      <c r="M2529" s="8"/>
      <c r="N2529" s="8"/>
      <c r="O2529" s="8"/>
      <c r="P2529" s="8"/>
      <c r="Q2529" s="8"/>
    </row>
    <row r="2530" spans="1:17" x14ac:dyDescent="0.2">
      <c r="A2530" s="7"/>
      <c r="B2530" s="8"/>
      <c r="D2530" s="8"/>
      <c r="E2530" s="8"/>
      <c r="F2530" s="8"/>
      <c r="G2530" s="8"/>
      <c r="H2530" s="8"/>
      <c r="I2530" s="8"/>
      <c r="J2530" s="8"/>
      <c r="K2530" s="8"/>
      <c r="L2530" s="8"/>
      <c r="M2530" s="8"/>
      <c r="N2530" s="8"/>
      <c r="O2530" s="8"/>
      <c r="P2530" s="8"/>
      <c r="Q2530" s="8"/>
    </row>
    <row r="2531" spans="1:17" x14ac:dyDescent="0.2">
      <c r="A2531" s="7"/>
      <c r="B2531" s="8"/>
      <c r="D2531" s="8"/>
      <c r="E2531" s="8"/>
      <c r="F2531" s="8"/>
      <c r="G2531" s="8"/>
      <c r="H2531" s="8"/>
      <c r="I2531" s="8"/>
      <c r="J2531" s="8"/>
      <c r="K2531" s="8"/>
      <c r="L2531" s="8"/>
      <c r="M2531" s="8"/>
      <c r="N2531" s="8"/>
      <c r="O2531" s="8"/>
      <c r="P2531" s="8"/>
      <c r="Q2531" s="8"/>
    </row>
    <row r="2532" spans="1:17" x14ac:dyDescent="0.2">
      <c r="A2532" s="7"/>
      <c r="B2532" s="8"/>
      <c r="D2532" s="8"/>
      <c r="E2532" s="8"/>
      <c r="F2532" s="8"/>
      <c r="G2532" s="8"/>
      <c r="H2532" s="8"/>
      <c r="I2532" s="8"/>
      <c r="J2532" s="8"/>
      <c r="K2532" s="8"/>
      <c r="L2532" s="8"/>
      <c r="M2532" s="8"/>
      <c r="N2532" s="8"/>
      <c r="O2532" s="8"/>
      <c r="P2532" s="8"/>
      <c r="Q2532" s="8"/>
    </row>
    <row r="2533" spans="1:17" x14ac:dyDescent="0.2">
      <c r="A2533" s="7"/>
      <c r="B2533" s="8"/>
      <c r="D2533" s="8"/>
      <c r="E2533" s="8"/>
      <c r="F2533" s="8"/>
      <c r="G2533" s="8"/>
      <c r="H2533" s="8"/>
      <c r="I2533" s="8"/>
      <c r="J2533" s="8"/>
      <c r="K2533" s="8"/>
      <c r="L2533" s="8"/>
      <c r="M2533" s="8"/>
      <c r="N2533" s="8"/>
      <c r="O2533" s="8"/>
      <c r="P2533" s="8"/>
      <c r="Q2533" s="8"/>
    </row>
    <row r="2534" spans="1:17" x14ac:dyDescent="0.2">
      <c r="A2534" s="7"/>
      <c r="B2534" s="8"/>
      <c r="D2534" s="8"/>
      <c r="E2534" s="8"/>
      <c r="F2534" s="8"/>
      <c r="G2534" s="8"/>
      <c r="H2534" s="8"/>
      <c r="I2534" s="8"/>
      <c r="J2534" s="8"/>
      <c r="K2534" s="8"/>
      <c r="L2534" s="8"/>
      <c r="M2534" s="8"/>
      <c r="N2534" s="8"/>
      <c r="O2534" s="8"/>
      <c r="P2534" s="8"/>
      <c r="Q2534" s="8"/>
    </row>
    <row r="2535" spans="1:17" x14ac:dyDescent="0.2">
      <c r="A2535" s="7"/>
      <c r="B2535" s="8"/>
      <c r="D2535" s="8"/>
      <c r="E2535" s="8"/>
      <c r="F2535" s="8"/>
      <c r="G2535" s="8"/>
      <c r="H2535" s="8"/>
      <c r="I2535" s="8"/>
      <c r="J2535" s="8"/>
      <c r="K2535" s="8"/>
      <c r="L2535" s="8"/>
      <c r="M2535" s="8"/>
      <c r="N2535" s="8"/>
      <c r="O2535" s="8"/>
      <c r="P2535" s="8"/>
      <c r="Q2535" s="8"/>
    </row>
    <row r="2536" spans="1:17" x14ac:dyDescent="0.2">
      <c r="A2536" s="7"/>
      <c r="B2536" s="8"/>
      <c r="D2536" s="8"/>
      <c r="E2536" s="8"/>
      <c r="F2536" s="8"/>
      <c r="G2536" s="8"/>
      <c r="H2536" s="8"/>
      <c r="I2536" s="8"/>
      <c r="J2536" s="8"/>
      <c r="K2536" s="8"/>
      <c r="L2536" s="8"/>
      <c r="M2536" s="8"/>
      <c r="N2536" s="8"/>
      <c r="O2536" s="8"/>
      <c r="P2536" s="8"/>
      <c r="Q2536" s="8"/>
    </row>
    <row r="2537" spans="1:17" x14ac:dyDescent="0.2">
      <c r="A2537" s="7"/>
      <c r="B2537" s="8"/>
      <c r="D2537" s="8"/>
      <c r="E2537" s="8"/>
      <c r="F2537" s="8"/>
      <c r="G2537" s="8"/>
      <c r="H2537" s="8"/>
      <c r="I2537" s="8"/>
      <c r="J2537" s="8"/>
      <c r="K2537" s="8"/>
      <c r="L2537" s="8"/>
      <c r="M2537" s="8"/>
      <c r="N2537" s="8"/>
      <c r="O2537" s="8"/>
      <c r="P2537" s="8"/>
      <c r="Q2537" s="8"/>
    </row>
    <row r="2538" spans="1:17" x14ac:dyDescent="0.2">
      <c r="A2538" s="7"/>
      <c r="B2538" s="8"/>
      <c r="D2538" s="8"/>
      <c r="E2538" s="8"/>
      <c r="F2538" s="8"/>
      <c r="G2538" s="8"/>
      <c r="H2538" s="8"/>
      <c r="I2538" s="8"/>
      <c r="J2538" s="8"/>
      <c r="K2538" s="8"/>
      <c r="L2538" s="8"/>
      <c r="M2538" s="8"/>
      <c r="N2538" s="8"/>
      <c r="O2538" s="8"/>
      <c r="P2538" s="8"/>
      <c r="Q2538" s="8"/>
    </row>
    <row r="2539" spans="1:17" x14ac:dyDescent="0.2">
      <c r="A2539" s="7"/>
      <c r="B2539" s="8"/>
      <c r="D2539" s="8"/>
      <c r="E2539" s="8"/>
      <c r="F2539" s="8"/>
      <c r="G2539" s="8"/>
      <c r="H2539" s="8"/>
      <c r="I2539" s="8"/>
      <c r="J2539" s="8"/>
      <c r="K2539" s="8"/>
      <c r="L2539" s="8"/>
      <c r="M2539" s="8"/>
      <c r="N2539" s="8"/>
      <c r="O2539" s="8"/>
      <c r="P2539" s="8"/>
      <c r="Q2539" s="8"/>
    </row>
    <row r="2540" spans="1:17" x14ac:dyDescent="0.2">
      <c r="A2540" s="7"/>
      <c r="B2540" s="8"/>
      <c r="D2540" s="8"/>
      <c r="E2540" s="8"/>
      <c r="F2540" s="8"/>
      <c r="G2540" s="8"/>
      <c r="H2540" s="8"/>
      <c r="I2540" s="8"/>
      <c r="J2540" s="8"/>
      <c r="K2540" s="8"/>
      <c r="L2540" s="8"/>
      <c r="M2540" s="8"/>
      <c r="N2540" s="8"/>
      <c r="O2540" s="8"/>
      <c r="P2540" s="8"/>
      <c r="Q2540" s="8"/>
    </row>
    <row r="2541" spans="1:17" x14ac:dyDescent="0.2">
      <c r="A2541" s="7"/>
      <c r="B2541" s="8"/>
      <c r="D2541" s="8"/>
      <c r="E2541" s="8"/>
      <c r="F2541" s="8"/>
      <c r="G2541" s="8"/>
      <c r="H2541" s="8"/>
      <c r="I2541" s="8"/>
      <c r="J2541" s="8"/>
      <c r="K2541" s="8"/>
      <c r="L2541" s="8"/>
      <c r="M2541" s="8"/>
      <c r="N2541" s="8"/>
      <c r="O2541" s="8"/>
      <c r="P2541" s="8"/>
      <c r="Q2541" s="8"/>
    </row>
    <row r="2542" spans="1:17" x14ac:dyDescent="0.2">
      <c r="A2542" s="7"/>
      <c r="B2542" s="8"/>
      <c r="D2542" s="8"/>
      <c r="E2542" s="8"/>
      <c r="F2542" s="8"/>
      <c r="G2542" s="8"/>
      <c r="H2542" s="8"/>
      <c r="I2542" s="8"/>
      <c r="J2542" s="8"/>
      <c r="K2542" s="8"/>
      <c r="L2542" s="8"/>
      <c r="M2542" s="8"/>
      <c r="N2542" s="8"/>
      <c r="O2542" s="8"/>
      <c r="P2542" s="8"/>
      <c r="Q2542" s="8"/>
    </row>
    <row r="2543" spans="1:17" x14ac:dyDescent="0.2">
      <c r="A2543" s="7"/>
      <c r="B2543" s="8"/>
      <c r="D2543" s="8"/>
      <c r="E2543" s="8"/>
      <c r="F2543" s="8"/>
      <c r="G2543" s="8"/>
      <c r="H2543" s="8"/>
      <c r="I2543" s="8"/>
      <c r="J2543" s="8"/>
      <c r="K2543" s="8"/>
      <c r="L2543" s="8"/>
      <c r="M2543" s="8"/>
      <c r="N2543" s="8"/>
      <c r="O2543" s="8"/>
      <c r="P2543" s="8"/>
      <c r="Q2543" s="8"/>
    </row>
    <row r="2544" spans="1:17" x14ac:dyDescent="0.2">
      <c r="A2544" s="7"/>
      <c r="B2544" s="8"/>
      <c r="D2544" s="8"/>
      <c r="E2544" s="8"/>
      <c r="F2544" s="8"/>
      <c r="G2544" s="8"/>
      <c r="H2544" s="8"/>
      <c r="I2544" s="8"/>
      <c r="J2544" s="8"/>
      <c r="K2544" s="8"/>
      <c r="L2544" s="8"/>
      <c r="M2544" s="8"/>
      <c r="N2544" s="8"/>
      <c r="O2544" s="8"/>
      <c r="P2544" s="8"/>
      <c r="Q2544" s="8"/>
    </row>
    <row r="2545" spans="1:17" x14ac:dyDescent="0.2">
      <c r="A2545" s="7"/>
      <c r="B2545" s="8"/>
      <c r="D2545" s="8"/>
      <c r="E2545" s="8"/>
      <c r="F2545" s="8"/>
      <c r="G2545" s="8"/>
      <c r="H2545" s="8"/>
      <c r="I2545" s="8"/>
      <c r="J2545" s="8"/>
      <c r="K2545" s="8"/>
      <c r="L2545" s="8"/>
      <c r="M2545" s="8"/>
      <c r="N2545" s="8"/>
      <c r="O2545" s="8"/>
      <c r="P2545" s="8"/>
      <c r="Q2545" s="8"/>
    </row>
    <row r="2546" spans="1:17" x14ac:dyDescent="0.2">
      <c r="A2546" s="7"/>
      <c r="B2546" s="8"/>
      <c r="D2546" s="8"/>
      <c r="E2546" s="8"/>
      <c r="F2546" s="8"/>
      <c r="G2546" s="8"/>
      <c r="H2546" s="8"/>
      <c r="I2546" s="8"/>
      <c r="J2546" s="8"/>
      <c r="K2546" s="8"/>
      <c r="L2546" s="8"/>
      <c r="M2546" s="8"/>
      <c r="N2546" s="8"/>
      <c r="O2546" s="8"/>
      <c r="P2546" s="8"/>
      <c r="Q2546" s="8"/>
    </row>
    <row r="2547" spans="1:17" x14ac:dyDescent="0.2">
      <c r="A2547" s="7"/>
      <c r="B2547" s="8"/>
      <c r="D2547" s="8"/>
      <c r="E2547" s="8"/>
      <c r="F2547" s="8"/>
      <c r="G2547" s="8"/>
      <c r="H2547" s="8"/>
      <c r="I2547" s="8"/>
      <c r="J2547" s="8"/>
      <c r="K2547" s="8"/>
      <c r="L2547" s="8"/>
      <c r="M2547" s="8"/>
      <c r="N2547" s="8"/>
      <c r="O2547" s="8"/>
      <c r="P2547" s="8"/>
      <c r="Q2547" s="8"/>
    </row>
    <row r="2548" spans="1:17" x14ac:dyDescent="0.2">
      <c r="A2548" s="7"/>
      <c r="B2548" s="8"/>
      <c r="D2548" s="8"/>
      <c r="E2548" s="8"/>
      <c r="F2548" s="8"/>
      <c r="G2548" s="8"/>
      <c r="H2548" s="8"/>
      <c r="I2548" s="8"/>
      <c r="J2548" s="8"/>
      <c r="K2548" s="8"/>
      <c r="L2548" s="8"/>
      <c r="M2548" s="8"/>
      <c r="N2548" s="8"/>
      <c r="O2548" s="8"/>
      <c r="P2548" s="8"/>
      <c r="Q2548" s="8"/>
    </row>
    <row r="2549" spans="1:17" x14ac:dyDescent="0.2">
      <c r="A2549" s="7"/>
      <c r="B2549" s="8"/>
      <c r="D2549" s="8"/>
      <c r="E2549" s="8"/>
      <c r="F2549" s="8"/>
      <c r="G2549" s="8"/>
      <c r="H2549" s="8"/>
      <c r="I2549" s="8"/>
      <c r="J2549" s="8"/>
      <c r="K2549" s="8"/>
      <c r="L2549" s="8"/>
      <c r="M2549" s="8"/>
      <c r="N2549" s="8"/>
      <c r="O2549" s="8"/>
      <c r="P2549" s="8"/>
      <c r="Q2549" s="8"/>
    </row>
    <row r="2550" spans="1:17" x14ac:dyDescent="0.2">
      <c r="A2550" s="7"/>
      <c r="B2550" s="8"/>
      <c r="D2550" s="8"/>
      <c r="E2550" s="8"/>
      <c r="F2550" s="8"/>
      <c r="G2550" s="8"/>
      <c r="H2550" s="8"/>
      <c r="I2550" s="8"/>
      <c r="J2550" s="8"/>
      <c r="K2550" s="8"/>
      <c r="L2550" s="8"/>
      <c r="M2550" s="8"/>
      <c r="N2550" s="8"/>
      <c r="O2550" s="8"/>
      <c r="P2550" s="8"/>
      <c r="Q2550" s="8"/>
    </row>
    <row r="2551" spans="1:17" x14ac:dyDescent="0.2">
      <c r="A2551" s="7"/>
      <c r="B2551" s="8"/>
      <c r="D2551" s="8"/>
      <c r="E2551" s="8"/>
      <c r="F2551" s="8"/>
      <c r="G2551" s="8"/>
      <c r="H2551" s="8"/>
      <c r="I2551" s="8"/>
      <c r="J2551" s="8"/>
      <c r="K2551" s="8"/>
      <c r="L2551" s="8"/>
      <c r="M2551" s="8"/>
      <c r="N2551" s="8"/>
      <c r="O2551" s="8"/>
      <c r="P2551" s="8"/>
      <c r="Q2551" s="8"/>
    </row>
    <row r="2552" spans="1:17" x14ac:dyDescent="0.2">
      <c r="A2552" s="7"/>
      <c r="B2552" s="8"/>
      <c r="D2552" s="8"/>
      <c r="E2552" s="8"/>
      <c r="F2552" s="8"/>
      <c r="G2552" s="8"/>
      <c r="H2552" s="8"/>
      <c r="I2552" s="8"/>
      <c r="J2552" s="8"/>
      <c r="K2552" s="8"/>
      <c r="L2552" s="8"/>
      <c r="M2552" s="8"/>
      <c r="N2552" s="8"/>
      <c r="O2552" s="8"/>
      <c r="P2552" s="8"/>
      <c r="Q2552" s="8"/>
    </row>
    <row r="2553" spans="1:17" x14ac:dyDescent="0.2">
      <c r="A2553" s="7"/>
      <c r="B2553" s="8"/>
      <c r="D2553" s="8"/>
      <c r="E2553" s="8"/>
      <c r="F2553" s="8"/>
      <c r="G2553" s="8"/>
      <c r="H2553" s="8"/>
      <c r="I2553" s="8"/>
      <c r="J2553" s="8"/>
      <c r="K2553" s="8"/>
      <c r="L2553" s="8"/>
      <c r="M2553" s="8"/>
      <c r="N2553" s="8"/>
      <c r="O2553" s="8"/>
      <c r="P2553" s="8"/>
      <c r="Q2553" s="8"/>
    </row>
    <row r="2554" spans="1:17" x14ac:dyDescent="0.2">
      <c r="A2554" s="7"/>
      <c r="B2554" s="8"/>
      <c r="D2554" s="8"/>
      <c r="E2554" s="8"/>
      <c r="F2554" s="8"/>
      <c r="G2554" s="8"/>
      <c r="H2554" s="8"/>
      <c r="I2554" s="8"/>
      <c r="J2554" s="8"/>
      <c r="K2554" s="8"/>
      <c r="L2554" s="8"/>
      <c r="M2554" s="8"/>
      <c r="N2554" s="8"/>
      <c r="O2554" s="8"/>
      <c r="P2554" s="8"/>
      <c r="Q2554" s="8"/>
    </row>
    <row r="2555" spans="1:17" x14ac:dyDescent="0.2">
      <c r="A2555" s="7"/>
      <c r="B2555" s="8"/>
      <c r="D2555" s="8"/>
      <c r="E2555" s="8"/>
      <c r="F2555" s="8"/>
      <c r="G2555" s="8"/>
      <c r="H2555" s="8"/>
      <c r="I2555" s="8"/>
      <c r="J2555" s="8"/>
      <c r="K2555" s="8"/>
      <c r="L2555" s="8"/>
      <c r="M2555" s="8"/>
      <c r="N2555" s="8"/>
      <c r="O2555" s="8"/>
      <c r="P2555" s="8"/>
      <c r="Q2555" s="8"/>
    </row>
    <row r="2556" spans="1:17" x14ac:dyDescent="0.2">
      <c r="A2556" s="7"/>
      <c r="B2556" s="8"/>
      <c r="D2556" s="8"/>
      <c r="E2556" s="8"/>
      <c r="F2556" s="8"/>
      <c r="G2556" s="8"/>
      <c r="H2556" s="8"/>
      <c r="I2556" s="8"/>
      <c r="J2556" s="8"/>
      <c r="K2556" s="8"/>
      <c r="L2556" s="8"/>
      <c r="M2556" s="8"/>
      <c r="N2556" s="8"/>
      <c r="O2556" s="8"/>
      <c r="P2556" s="8"/>
      <c r="Q2556" s="8"/>
    </row>
    <row r="2557" spans="1:17" x14ac:dyDescent="0.2">
      <c r="A2557" s="7"/>
      <c r="B2557" s="8"/>
      <c r="D2557" s="8"/>
      <c r="E2557" s="8"/>
      <c r="F2557" s="8"/>
      <c r="G2557" s="8"/>
      <c r="H2557" s="8"/>
      <c r="I2557" s="8"/>
      <c r="J2557" s="8"/>
      <c r="K2557" s="8"/>
      <c r="L2557" s="8"/>
      <c r="M2557" s="8"/>
      <c r="N2557" s="8"/>
      <c r="O2557" s="8"/>
      <c r="P2557" s="8"/>
      <c r="Q2557" s="8"/>
    </row>
    <row r="2558" spans="1:17" x14ac:dyDescent="0.2">
      <c r="A2558" s="7"/>
      <c r="B2558" s="8"/>
      <c r="D2558" s="8"/>
      <c r="E2558" s="8"/>
      <c r="F2558" s="8"/>
      <c r="G2558" s="8"/>
      <c r="H2558" s="8"/>
      <c r="I2558" s="8"/>
      <c r="J2558" s="8"/>
      <c r="K2558" s="8"/>
      <c r="L2558" s="8"/>
      <c r="M2558" s="8"/>
      <c r="N2558" s="8"/>
      <c r="O2558" s="8"/>
      <c r="P2558" s="8"/>
      <c r="Q2558" s="8"/>
    </row>
    <row r="2559" spans="1:17" x14ac:dyDescent="0.2">
      <c r="A2559" s="7"/>
      <c r="B2559" s="8"/>
      <c r="D2559" s="8"/>
      <c r="E2559" s="8"/>
      <c r="F2559" s="8"/>
      <c r="G2559" s="8"/>
      <c r="H2559" s="8"/>
      <c r="I2559" s="8"/>
      <c r="J2559" s="8"/>
      <c r="K2559" s="8"/>
      <c r="L2559" s="8"/>
      <c r="M2559" s="8"/>
      <c r="N2559" s="8"/>
      <c r="O2559" s="8"/>
      <c r="P2559" s="8"/>
      <c r="Q2559" s="8"/>
    </row>
    <row r="2560" spans="1:17" x14ac:dyDescent="0.2">
      <c r="A2560" s="7"/>
      <c r="B2560" s="8"/>
      <c r="D2560" s="8"/>
      <c r="E2560" s="8"/>
      <c r="F2560" s="8"/>
      <c r="G2560" s="8"/>
      <c r="H2560" s="8"/>
      <c r="I2560" s="8"/>
      <c r="J2560" s="8"/>
      <c r="K2560" s="8"/>
      <c r="L2560" s="8"/>
      <c r="M2560" s="8"/>
      <c r="N2560" s="8"/>
      <c r="O2560" s="8"/>
      <c r="P2560" s="8"/>
      <c r="Q2560" s="8"/>
    </row>
    <row r="2561" spans="1:17" x14ac:dyDescent="0.2">
      <c r="A2561" s="7"/>
      <c r="B2561" s="8"/>
      <c r="D2561" s="8"/>
      <c r="E2561" s="8"/>
      <c r="F2561" s="8"/>
      <c r="G2561" s="8"/>
      <c r="H2561" s="8"/>
      <c r="I2561" s="8"/>
      <c r="J2561" s="8"/>
      <c r="K2561" s="8"/>
      <c r="L2561" s="8"/>
      <c r="M2561" s="8"/>
      <c r="N2561" s="8"/>
      <c r="O2561" s="8"/>
      <c r="P2561" s="8"/>
      <c r="Q2561" s="8"/>
    </row>
    <row r="2562" spans="1:17" x14ac:dyDescent="0.2">
      <c r="A2562" s="7"/>
      <c r="B2562" s="8"/>
      <c r="D2562" s="8"/>
      <c r="E2562" s="8"/>
      <c r="F2562" s="8"/>
      <c r="G2562" s="8"/>
      <c r="H2562" s="8"/>
      <c r="I2562" s="8"/>
      <c r="J2562" s="8"/>
      <c r="K2562" s="8"/>
      <c r="L2562" s="8"/>
      <c r="M2562" s="8"/>
      <c r="N2562" s="8"/>
      <c r="O2562" s="8"/>
      <c r="P2562" s="8"/>
      <c r="Q2562" s="8"/>
    </row>
    <row r="2563" spans="1:17" x14ac:dyDescent="0.2">
      <c r="A2563" s="7"/>
      <c r="B2563" s="8"/>
      <c r="D2563" s="8"/>
      <c r="E2563" s="8"/>
      <c r="F2563" s="8"/>
      <c r="G2563" s="8"/>
      <c r="H2563" s="8"/>
      <c r="I2563" s="8"/>
      <c r="J2563" s="8"/>
      <c r="K2563" s="8"/>
      <c r="L2563" s="8"/>
      <c r="M2563" s="8"/>
      <c r="N2563" s="8"/>
      <c r="O2563" s="8"/>
      <c r="P2563" s="8"/>
      <c r="Q2563" s="8"/>
    </row>
    <row r="2564" spans="1:17" x14ac:dyDescent="0.2">
      <c r="A2564" s="7"/>
      <c r="B2564" s="8"/>
      <c r="D2564" s="8"/>
      <c r="E2564" s="8"/>
      <c r="F2564" s="8"/>
      <c r="G2564" s="8"/>
      <c r="H2564" s="8"/>
      <c r="I2564" s="8"/>
      <c r="J2564" s="8"/>
      <c r="K2564" s="8"/>
      <c r="L2564" s="8"/>
      <c r="M2564" s="8"/>
      <c r="N2564" s="8"/>
      <c r="O2564" s="8"/>
      <c r="P2564" s="8"/>
      <c r="Q2564" s="8"/>
    </row>
    <row r="2565" spans="1:17" x14ac:dyDescent="0.2">
      <c r="A2565" s="7"/>
      <c r="B2565" s="8"/>
      <c r="D2565" s="8"/>
      <c r="E2565" s="8"/>
      <c r="F2565" s="8"/>
      <c r="G2565" s="8"/>
      <c r="H2565" s="8"/>
      <c r="I2565" s="8"/>
      <c r="J2565" s="8"/>
      <c r="K2565" s="8"/>
      <c r="L2565" s="8"/>
      <c r="M2565" s="8"/>
      <c r="N2565" s="8"/>
      <c r="O2565" s="8"/>
      <c r="P2565" s="8"/>
      <c r="Q2565" s="8"/>
    </row>
    <row r="2566" spans="1:17" x14ac:dyDescent="0.2">
      <c r="A2566" s="7"/>
      <c r="B2566" s="8"/>
      <c r="D2566" s="8"/>
      <c r="E2566" s="8"/>
      <c r="F2566" s="8"/>
      <c r="G2566" s="8"/>
      <c r="H2566" s="8"/>
      <c r="I2566" s="8"/>
      <c r="J2566" s="8"/>
      <c r="K2566" s="8"/>
      <c r="L2566" s="8"/>
      <c r="M2566" s="8"/>
      <c r="N2566" s="8"/>
      <c r="O2566" s="8"/>
      <c r="P2566" s="8"/>
      <c r="Q2566" s="8"/>
    </row>
    <row r="2567" spans="1:17" x14ac:dyDescent="0.2">
      <c r="A2567" s="7"/>
      <c r="B2567" s="8"/>
      <c r="D2567" s="8"/>
      <c r="E2567" s="8"/>
      <c r="F2567" s="8"/>
      <c r="G2567" s="8"/>
      <c r="H2567" s="8"/>
      <c r="I2567" s="8"/>
      <c r="J2567" s="8"/>
      <c r="K2567" s="8"/>
      <c r="L2567" s="8"/>
      <c r="M2567" s="8"/>
      <c r="N2567" s="8"/>
      <c r="O2567" s="8"/>
      <c r="P2567" s="8"/>
      <c r="Q2567" s="8"/>
    </row>
    <row r="2568" spans="1:17" x14ac:dyDescent="0.2">
      <c r="A2568" s="7"/>
      <c r="B2568" s="8"/>
      <c r="D2568" s="8"/>
      <c r="E2568" s="8"/>
      <c r="F2568" s="8"/>
      <c r="G2568" s="8"/>
      <c r="H2568" s="8"/>
      <c r="I2568" s="8"/>
      <c r="J2568" s="8"/>
      <c r="K2568" s="8"/>
      <c r="L2568" s="8"/>
      <c r="M2568" s="8"/>
      <c r="N2568" s="8"/>
      <c r="O2568" s="8"/>
      <c r="P2568" s="8"/>
      <c r="Q2568" s="8"/>
    </row>
    <row r="2569" spans="1:17" x14ac:dyDescent="0.2">
      <c r="A2569" s="7"/>
      <c r="B2569" s="8"/>
      <c r="D2569" s="8"/>
      <c r="E2569" s="8"/>
      <c r="F2569" s="8"/>
      <c r="G2569" s="8"/>
      <c r="H2569" s="8"/>
      <c r="I2569" s="8"/>
      <c r="J2569" s="8"/>
      <c r="K2569" s="8"/>
      <c r="L2569" s="8"/>
      <c r="M2569" s="8"/>
      <c r="N2569" s="8"/>
      <c r="O2569" s="8"/>
      <c r="P2569" s="8"/>
      <c r="Q2569" s="8"/>
    </row>
    <row r="2570" spans="1:17" x14ac:dyDescent="0.2">
      <c r="A2570" s="7"/>
      <c r="B2570" s="8"/>
      <c r="D2570" s="8"/>
      <c r="E2570" s="8"/>
      <c r="F2570" s="8"/>
      <c r="G2570" s="8"/>
      <c r="H2570" s="8"/>
      <c r="I2570" s="8"/>
      <c r="J2570" s="8"/>
      <c r="K2570" s="8"/>
      <c r="L2570" s="8"/>
      <c r="M2570" s="8"/>
      <c r="N2570" s="8"/>
      <c r="O2570" s="8"/>
      <c r="P2570" s="8"/>
      <c r="Q2570" s="8"/>
    </row>
    <row r="2571" spans="1:17" x14ac:dyDescent="0.2">
      <c r="A2571" s="7"/>
      <c r="B2571" s="8"/>
      <c r="D2571" s="8"/>
      <c r="E2571" s="8"/>
      <c r="F2571" s="8"/>
      <c r="G2571" s="8"/>
      <c r="H2571" s="8"/>
      <c r="I2571" s="8"/>
      <c r="J2571" s="8"/>
      <c r="K2571" s="8"/>
      <c r="L2571" s="8"/>
      <c r="M2571" s="8"/>
      <c r="N2571" s="8"/>
      <c r="O2571" s="8"/>
      <c r="P2571" s="8"/>
      <c r="Q2571" s="8"/>
    </row>
    <row r="2572" spans="1:17" x14ac:dyDescent="0.2">
      <c r="A2572" s="7"/>
      <c r="B2572" s="8"/>
      <c r="D2572" s="8"/>
      <c r="E2572" s="8"/>
      <c r="F2572" s="8"/>
      <c r="G2572" s="8"/>
      <c r="H2572" s="8"/>
      <c r="I2572" s="8"/>
      <c r="J2572" s="8"/>
      <c r="K2572" s="8"/>
      <c r="L2572" s="8"/>
      <c r="M2572" s="8"/>
      <c r="N2572" s="8"/>
      <c r="O2572" s="8"/>
      <c r="P2572" s="8"/>
      <c r="Q2572" s="8"/>
    </row>
    <row r="2573" spans="1:17" x14ac:dyDescent="0.2">
      <c r="A2573" s="7"/>
      <c r="B2573" s="8"/>
      <c r="D2573" s="8"/>
      <c r="E2573" s="8"/>
      <c r="F2573" s="8"/>
      <c r="G2573" s="8"/>
      <c r="H2573" s="8"/>
      <c r="I2573" s="8"/>
      <c r="J2573" s="8"/>
      <c r="K2573" s="8"/>
      <c r="L2573" s="8"/>
      <c r="M2573" s="8"/>
      <c r="N2573" s="8"/>
      <c r="O2573" s="8"/>
      <c r="P2573" s="8"/>
      <c r="Q2573" s="8"/>
    </row>
    <row r="2574" spans="1:17" x14ac:dyDescent="0.2">
      <c r="A2574" s="7"/>
      <c r="B2574" s="8"/>
      <c r="D2574" s="8"/>
      <c r="E2574" s="8"/>
      <c r="F2574" s="8"/>
      <c r="G2574" s="8"/>
      <c r="H2574" s="8"/>
      <c r="I2574" s="8"/>
      <c r="J2574" s="8"/>
      <c r="K2574" s="8"/>
      <c r="L2574" s="8"/>
      <c r="M2574" s="8"/>
      <c r="N2574" s="8"/>
      <c r="O2574" s="8"/>
      <c r="P2574" s="8"/>
      <c r="Q2574" s="8"/>
    </row>
    <row r="2575" spans="1:17" x14ac:dyDescent="0.2">
      <c r="A2575" s="7"/>
      <c r="B2575" s="8"/>
      <c r="D2575" s="8"/>
      <c r="E2575" s="8"/>
      <c r="F2575" s="8"/>
      <c r="G2575" s="8"/>
      <c r="H2575" s="8"/>
      <c r="I2575" s="8"/>
      <c r="J2575" s="8"/>
      <c r="K2575" s="8"/>
      <c r="L2575" s="8"/>
      <c r="M2575" s="8"/>
      <c r="N2575" s="8"/>
      <c r="O2575" s="8"/>
      <c r="P2575" s="8"/>
      <c r="Q2575" s="8"/>
    </row>
    <row r="2576" spans="1:17" x14ac:dyDescent="0.2">
      <c r="A2576" s="7"/>
      <c r="B2576" s="8"/>
      <c r="D2576" s="8"/>
      <c r="E2576" s="8"/>
      <c r="F2576" s="8"/>
      <c r="G2576" s="8"/>
      <c r="H2576" s="8"/>
      <c r="I2576" s="8"/>
      <c r="J2576" s="8"/>
      <c r="K2576" s="8"/>
      <c r="L2576" s="8"/>
      <c r="M2576" s="8"/>
      <c r="N2576" s="8"/>
      <c r="O2576" s="8"/>
      <c r="P2576" s="8"/>
      <c r="Q2576" s="8"/>
    </row>
    <row r="2577" spans="1:17" x14ac:dyDescent="0.2">
      <c r="A2577" s="7"/>
      <c r="B2577" s="8"/>
      <c r="D2577" s="8"/>
      <c r="E2577" s="8"/>
      <c r="F2577" s="8"/>
      <c r="G2577" s="8"/>
      <c r="H2577" s="8"/>
      <c r="I2577" s="8"/>
      <c r="J2577" s="8"/>
      <c r="K2577" s="8"/>
      <c r="L2577" s="8"/>
      <c r="M2577" s="8"/>
      <c r="N2577" s="8"/>
      <c r="O2577" s="8"/>
      <c r="P2577" s="8"/>
      <c r="Q2577" s="8"/>
    </row>
    <row r="2578" spans="1:17" x14ac:dyDescent="0.2">
      <c r="A2578" s="7"/>
      <c r="B2578" s="8"/>
      <c r="D2578" s="8"/>
      <c r="E2578" s="8"/>
      <c r="F2578" s="8"/>
      <c r="G2578" s="8"/>
      <c r="H2578" s="8"/>
      <c r="I2578" s="8"/>
      <c r="J2578" s="8"/>
      <c r="K2578" s="8"/>
      <c r="L2578" s="8"/>
      <c r="M2578" s="8"/>
      <c r="N2578" s="8"/>
      <c r="O2578" s="8"/>
      <c r="P2578" s="8"/>
      <c r="Q2578" s="8"/>
    </row>
    <row r="2579" spans="1:17" x14ac:dyDescent="0.2">
      <c r="A2579" s="7"/>
      <c r="B2579" s="8"/>
      <c r="D2579" s="8"/>
      <c r="E2579" s="8"/>
      <c r="F2579" s="8"/>
      <c r="G2579" s="8"/>
      <c r="H2579" s="8"/>
      <c r="I2579" s="8"/>
      <c r="J2579" s="8"/>
      <c r="K2579" s="8"/>
      <c r="L2579" s="8"/>
      <c r="M2579" s="8"/>
      <c r="N2579" s="8"/>
      <c r="O2579" s="8"/>
      <c r="P2579" s="8"/>
      <c r="Q2579" s="8"/>
    </row>
    <row r="2580" spans="1:17" x14ac:dyDescent="0.2">
      <c r="A2580" s="7"/>
      <c r="B2580" s="8"/>
      <c r="D2580" s="8"/>
      <c r="E2580" s="8"/>
      <c r="F2580" s="8"/>
      <c r="G2580" s="8"/>
      <c r="H2580" s="8"/>
      <c r="I2580" s="8"/>
      <c r="J2580" s="8"/>
      <c r="K2580" s="8"/>
      <c r="L2580" s="8"/>
      <c r="M2580" s="8"/>
      <c r="N2580" s="8"/>
      <c r="O2580" s="8"/>
      <c r="P2580" s="8"/>
      <c r="Q2580" s="8"/>
    </row>
    <row r="2581" spans="1:17" x14ac:dyDescent="0.2">
      <c r="A2581" s="7"/>
      <c r="B2581" s="8"/>
      <c r="D2581" s="8"/>
      <c r="E2581" s="8"/>
      <c r="F2581" s="8"/>
      <c r="G2581" s="8"/>
      <c r="H2581" s="8"/>
      <c r="I2581" s="8"/>
      <c r="J2581" s="8"/>
      <c r="K2581" s="8"/>
      <c r="L2581" s="8"/>
      <c r="M2581" s="8"/>
      <c r="N2581" s="8"/>
      <c r="O2581" s="8"/>
      <c r="P2581" s="8"/>
      <c r="Q2581" s="8"/>
    </row>
    <row r="2582" spans="1:17" x14ac:dyDescent="0.2">
      <c r="A2582" s="7"/>
      <c r="B2582" s="8"/>
      <c r="D2582" s="8"/>
      <c r="E2582" s="8"/>
      <c r="F2582" s="8"/>
      <c r="G2582" s="8"/>
      <c r="H2582" s="8"/>
      <c r="I2582" s="8"/>
      <c r="J2582" s="8"/>
      <c r="K2582" s="8"/>
      <c r="L2582" s="8"/>
      <c r="M2582" s="8"/>
      <c r="N2582" s="8"/>
      <c r="O2582" s="8"/>
      <c r="P2582" s="8"/>
      <c r="Q2582" s="8"/>
    </row>
    <row r="2583" spans="1:17" x14ac:dyDescent="0.2">
      <c r="A2583" s="7"/>
      <c r="B2583" s="8"/>
      <c r="D2583" s="8"/>
      <c r="E2583" s="8"/>
      <c r="F2583" s="8"/>
      <c r="G2583" s="8"/>
      <c r="H2583" s="8"/>
      <c r="I2583" s="8"/>
      <c r="J2583" s="8"/>
      <c r="K2583" s="8"/>
      <c r="L2583" s="8"/>
      <c r="M2583" s="8"/>
      <c r="N2583" s="8"/>
      <c r="O2583" s="8"/>
      <c r="P2583" s="8"/>
      <c r="Q2583" s="8"/>
    </row>
    <row r="2584" spans="1:17" x14ac:dyDescent="0.2">
      <c r="A2584" s="7"/>
      <c r="B2584" s="8"/>
      <c r="D2584" s="8"/>
      <c r="E2584" s="8"/>
      <c r="F2584" s="8"/>
      <c r="G2584" s="8"/>
      <c r="H2584" s="8"/>
      <c r="I2584" s="8"/>
      <c r="J2584" s="8"/>
      <c r="K2584" s="8"/>
      <c r="L2584" s="8"/>
      <c r="M2584" s="8"/>
      <c r="N2584" s="8"/>
      <c r="O2584" s="8"/>
      <c r="P2584" s="8"/>
      <c r="Q2584" s="8"/>
    </row>
    <row r="2585" spans="1:17" x14ac:dyDescent="0.2">
      <c r="A2585" s="7"/>
      <c r="B2585" s="8"/>
      <c r="D2585" s="8"/>
      <c r="E2585" s="8"/>
      <c r="F2585" s="8"/>
      <c r="G2585" s="8"/>
      <c r="H2585" s="8"/>
      <c r="I2585" s="8"/>
      <c r="J2585" s="8"/>
      <c r="K2585" s="8"/>
      <c r="L2585" s="8"/>
      <c r="M2585" s="8"/>
      <c r="N2585" s="8"/>
      <c r="O2585" s="8"/>
      <c r="P2585" s="8"/>
      <c r="Q2585" s="8"/>
    </row>
    <row r="2586" spans="1:17" x14ac:dyDescent="0.2">
      <c r="A2586" s="7"/>
      <c r="B2586" s="8"/>
      <c r="D2586" s="8"/>
      <c r="E2586" s="8"/>
      <c r="F2586" s="8"/>
      <c r="G2586" s="8"/>
      <c r="H2586" s="8"/>
      <c r="I2586" s="8"/>
      <c r="J2586" s="8"/>
      <c r="K2586" s="8"/>
      <c r="L2586" s="8"/>
      <c r="M2586" s="8"/>
      <c r="N2586" s="8"/>
      <c r="O2586" s="8"/>
      <c r="P2586" s="8"/>
      <c r="Q2586" s="8"/>
    </row>
    <row r="2587" spans="1:17" x14ac:dyDescent="0.2">
      <c r="A2587" s="7"/>
      <c r="B2587" s="8"/>
      <c r="D2587" s="8"/>
      <c r="E2587" s="8"/>
      <c r="F2587" s="8"/>
      <c r="G2587" s="8"/>
      <c r="H2587" s="8"/>
      <c r="I2587" s="8"/>
      <c r="J2587" s="8"/>
      <c r="K2587" s="8"/>
      <c r="L2587" s="8"/>
      <c r="M2587" s="8"/>
      <c r="N2587" s="8"/>
      <c r="O2587" s="8"/>
      <c r="P2587" s="8"/>
      <c r="Q2587" s="8"/>
    </row>
    <row r="2588" spans="1:17" x14ac:dyDescent="0.2">
      <c r="A2588" s="7"/>
      <c r="B2588" s="8"/>
      <c r="D2588" s="8"/>
      <c r="E2588" s="8"/>
      <c r="F2588" s="8"/>
      <c r="G2588" s="8"/>
      <c r="H2588" s="8"/>
      <c r="I2588" s="8"/>
      <c r="J2588" s="8"/>
      <c r="K2588" s="8"/>
      <c r="L2588" s="8"/>
      <c r="M2588" s="8"/>
      <c r="N2588" s="8"/>
      <c r="O2588" s="8"/>
      <c r="P2588" s="8"/>
      <c r="Q2588" s="8"/>
    </row>
    <row r="2589" spans="1:17" x14ac:dyDescent="0.2">
      <c r="A2589" s="7"/>
      <c r="B2589" s="8"/>
      <c r="D2589" s="8"/>
      <c r="E2589" s="8"/>
      <c r="F2589" s="8"/>
      <c r="G2589" s="8"/>
      <c r="H2589" s="8"/>
      <c r="I2589" s="8"/>
      <c r="J2589" s="8"/>
      <c r="K2589" s="8"/>
      <c r="L2589" s="8"/>
      <c r="M2589" s="8"/>
      <c r="N2589" s="8"/>
      <c r="O2589" s="8"/>
      <c r="P2589" s="8"/>
      <c r="Q2589" s="8"/>
    </row>
    <row r="2590" spans="1:17" x14ac:dyDescent="0.2">
      <c r="A2590" s="7"/>
      <c r="B2590" s="8"/>
      <c r="D2590" s="8"/>
      <c r="E2590" s="8"/>
      <c r="F2590" s="8"/>
      <c r="G2590" s="8"/>
      <c r="H2590" s="8"/>
      <c r="I2590" s="8"/>
      <c r="J2590" s="8"/>
      <c r="K2590" s="8"/>
      <c r="L2590" s="8"/>
      <c r="M2590" s="8"/>
      <c r="N2590" s="8"/>
      <c r="O2590" s="8"/>
      <c r="P2590" s="8"/>
      <c r="Q2590" s="8"/>
    </row>
    <row r="2591" spans="1:17" x14ac:dyDescent="0.2">
      <c r="A2591" s="7"/>
      <c r="B2591" s="8"/>
      <c r="D2591" s="8"/>
      <c r="E2591" s="8"/>
      <c r="F2591" s="8"/>
      <c r="G2591" s="8"/>
      <c r="H2591" s="8"/>
      <c r="I2591" s="8"/>
      <c r="J2591" s="8"/>
      <c r="K2591" s="8"/>
      <c r="L2591" s="8"/>
      <c r="M2591" s="8"/>
      <c r="N2591" s="8"/>
      <c r="O2591" s="8"/>
      <c r="P2591" s="8"/>
      <c r="Q2591" s="8"/>
    </row>
    <row r="2592" spans="1:17" x14ac:dyDescent="0.2">
      <c r="A2592" s="7"/>
      <c r="B2592" s="8"/>
      <c r="D2592" s="8"/>
      <c r="E2592" s="8"/>
      <c r="F2592" s="8"/>
      <c r="G2592" s="8"/>
      <c r="H2592" s="8"/>
      <c r="I2592" s="8"/>
      <c r="J2592" s="8"/>
      <c r="K2592" s="8"/>
      <c r="L2592" s="8"/>
      <c r="M2592" s="8"/>
      <c r="N2592" s="8"/>
      <c r="O2592" s="8"/>
      <c r="P2592" s="8"/>
      <c r="Q2592" s="8"/>
    </row>
    <row r="2593" spans="1:17" x14ac:dyDescent="0.2">
      <c r="A2593" s="7"/>
      <c r="B2593" s="8"/>
      <c r="D2593" s="8"/>
      <c r="E2593" s="8"/>
      <c r="F2593" s="8"/>
      <c r="G2593" s="8"/>
      <c r="H2593" s="8"/>
      <c r="I2593" s="8"/>
      <c r="J2593" s="8"/>
      <c r="K2593" s="8"/>
      <c r="L2593" s="8"/>
      <c r="M2593" s="8"/>
      <c r="N2593" s="8"/>
      <c r="O2593" s="8"/>
      <c r="P2593" s="8"/>
      <c r="Q2593" s="8"/>
    </row>
    <row r="2594" spans="1:17" x14ac:dyDescent="0.2">
      <c r="A2594" s="7"/>
      <c r="B2594" s="8"/>
      <c r="D2594" s="8"/>
      <c r="E2594" s="8"/>
      <c r="F2594" s="8"/>
      <c r="G2594" s="8"/>
      <c r="H2594" s="8"/>
      <c r="I2594" s="8"/>
      <c r="J2594" s="8"/>
      <c r="K2594" s="8"/>
      <c r="L2594" s="8"/>
      <c r="M2594" s="8"/>
      <c r="N2594" s="8"/>
      <c r="O2594" s="8"/>
      <c r="P2594" s="8"/>
      <c r="Q2594" s="8"/>
    </row>
    <row r="2595" spans="1:17" x14ac:dyDescent="0.2">
      <c r="A2595" s="7"/>
      <c r="B2595" s="8"/>
      <c r="D2595" s="8"/>
      <c r="E2595" s="8"/>
      <c r="F2595" s="8"/>
      <c r="G2595" s="8"/>
      <c r="H2595" s="8"/>
      <c r="I2595" s="8"/>
      <c r="J2595" s="8"/>
      <c r="K2595" s="8"/>
      <c r="L2595" s="8"/>
      <c r="M2595" s="8"/>
      <c r="N2595" s="8"/>
      <c r="O2595" s="8"/>
      <c r="P2595" s="8"/>
      <c r="Q2595" s="8"/>
    </row>
    <row r="2596" spans="1:17" x14ac:dyDescent="0.2">
      <c r="A2596" s="7"/>
      <c r="B2596" s="8"/>
      <c r="D2596" s="8"/>
      <c r="E2596" s="8"/>
      <c r="F2596" s="8"/>
      <c r="G2596" s="8"/>
      <c r="H2596" s="8"/>
      <c r="I2596" s="8"/>
      <c r="J2596" s="8"/>
      <c r="K2596" s="8"/>
      <c r="L2596" s="8"/>
      <c r="M2596" s="8"/>
      <c r="N2596" s="8"/>
      <c r="O2596" s="8"/>
      <c r="P2596" s="8"/>
      <c r="Q2596" s="8"/>
    </row>
    <row r="2597" spans="1:17" x14ac:dyDescent="0.2">
      <c r="A2597" s="7"/>
      <c r="B2597" s="8"/>
      <c r="D2597" s="8"/>
      <c r="E2597" s="8"/>
      <c r="F2597" s="8"/>
      <c r="G2597" s="8"/>
      <c r="H2597" s="8"/>
      <c r="I2597" s="8"/>
      <c r="J2597" s="8"/>
      <c r="K2597" s="8"/>
      <c r="L2597" s="8"/>
      <c r="M2597" s="8"/>
      <c r="N2597" s="8"/>
      <c r="O2597" s="8"/>
      <c r="P2597" s="8"/>
      <c r="Q2597" s="8"/>
    </row>
    <row r="2598" spans="1:17" x14ac:dyDescent="0.2">
      <c r="A2598" s="7"/>
      <c r="B2598" s="8"/>
      <c r="D2598" s="8"/>
      <c r="E2598" s="8"/>
      <c r="F2598" s="8"/>
      <c r="G2598" s="8"/>
      <c r="H2598" s="8"/>
      <c r="I2598" s="8"/>
      <c r="J2598" s="8"/>
      <c r="K2598" s="8"/>
      <c r="L2598" s="8"/>
      <c r="M2598" s="8"/>
      <c r="N2598" s="8"/>
      <c r="O2598" s="8"/>
      <c r="P2598" s="8"/>
      <c r="Q2598" s="8"/>
    </row>
    <row r="2599" spans="1:17" x14ac:dyDescent="0.2">
      <c r="A2599" s="7"/>
      <c r="B2599" s="8"/>
      <c r="D2599" s="8"/>
      <c r="E2599" s="8"/>
      <c r="F2599" s="8"/>
      <c r="G2599" s="8"/>
      <c r="H2599" s="8"/>
      <c r="I2599" s="8"/>
      <c r="J2599" s="8"/>
      <c r="K2599" s="8"/>
      <c r="L2599" s="8"/>
      <c r="M2599" s="8"/>
      <c r="N2599" s="8"/>
      <c r="O2599" s="8"/>
      <c r="P2599" s="8"/>
      <c r="Q2599" s="8"/>
    </row>
    <row r="2600" spans="1:17" x14ac:dyDescent="0.2">
      <c r="A2600" s="7"/>
      <c r="B2600" s="8"/>
      <c r="D2600" s="8"/>
      <c r="E2600" s="8"/>
      <c r="F2600" s="8"/>
      <c r="G2600" s="8"/>
      <c r="H2600" s="8"/>
      <c r="I2600" s="8"/>
      <c r="J2600" s="8"/>
      <c r="K2600" s="8"/>
      <c r="L2600" s="8"/>
      <c r="M2600" s="8"/>
      <c r="N2600" s="8"/>
      <c r="O2600" s="8"/>
      <c r="P2600" s="8"/>
      <c r="Q2600" s="8"/>
    </row>
    <row r="2601" spans="1:17" x14ac:dyDescent="0.2">
      <c r="A2601" s="7"/>
      <c r="B2601" s="8"/>
      <c r="D2601" s="8"/>
      <c r="E2601" s="8"/>
      <c r="F2601" s="8"/>
      <c r="G2601" s="8"/>
      <c r="H2601" s="8"/>
      <c r="I2601" s="8"/>
      <c r="J2601" s="8"/>
      <c r="K2601" s="8"/>
      <c r="L2601" s="8"/>
      <c r="M2601" s="8"/>
      <c r="N2601" s="8"/>
      <c r="O2601" s="8"/>
      <c r="P2601" s="8"/>
      <c r="Q2601" s="8"/>
    </row>
    <row r="2602" spans="1:17" x14ac:dyDescent="0.2">
      <c r="A2602" s="7"/>
      <c r="B2602" s="8"/>
      <c r="D2602" s="8"/>
      <c r="E2602" s="8"/>
      <c r="F2602" s="8"/>
      <c r="G2602" s="8"/>
      <c r="H2602" s="8"/>
      <c r="I2602" s="8"/>
      <c r="J2602" s="8"/>
      <c r="K2602" s="8"/>
      <c r="L2602" s="8"/>
      <c r="M2602" s="8"/>
      <c r="N2602" s="8"/>
      <c r="O2602" s="8"/>
      <c r="P2602" s="8"/>
      <c r="Q2602" s="8"/>
    </row>
    <row r="2603" spans="1:17" x14ac:dyDescent="0.2">
      <c r="A2603" s="7"/>
      <c r="B2603" s="8"/>
      <c r="D2603" s="8"/>
      <c r="E2603" s="8"/>
      <c r="F2603" s="8"/>
      <c r="G2603" s="8"/>
      <c r="H2603" s="8"/>
      <c r="I2603" s="8"/>
      <c r="J2603" s="8"/>
      <c r="K2603" s="8"/>
      <c r="L2603" s="8"/>
      <c r="M2603" s="8"/>
      <c r="N2603" s="8"/>
      <c r="O2603" s="8"/>
      <c r="P2603" s="8"/>
      <c r="Q2603" s="8"/>
    </row>
    <row r="2604" spans="1:17" x14ac:dyDescent="0.2">
      <c r="A2604" s="7"/>
      <c r="B2604" s="8"/>
      <c r="D2604" s="8"/>
      <c r="E2604" s="8"/>
      <c r="F2604" s="8"/>
      <c r="G2604" s="8"/>
      <c r="H2604" s="8"/>
      <c r="I2604" s="8"/>
      <c r="J2604" s="8"/>
      <c r="K2604" s="8"/>
      <c r="L2604" s="8"/>
      <c r="M2604" s="8"/>
      <c r="N2604" s="8"/>
      <c r="O2604" s="8"/>
      <c r="P2604" s="8"/>
      <c r="Q2604" s="8"/>
    </row>
    <row r="2605" spans="1:17" x14ac:dyDescent="0.2">
      <c r="A2605" s="7"/>
      <c r="B2605" s="8"/>
      <c r="D2605" s="8"/>
      <c r="E2605" s="8"/>
      <c r="F2605" s="8"/>
      <c r="G2605" s="8"/>
      <c r="H2605" s="8"/>
      <c r="I2605" s="8"/>
      <c r="J2605" s="8"/>
      <c r="K2605" s="8"/>
      <c r="L2605" s="8"/>
      <c r="M2605" s="8"/>
      <c r="N2605" s="8"/>
      <c r="O2605" s="8"/>
      <c r="P2605" s="8"/>
      <c r="Q2605" s="8"/>
    </row>
    <row r="2606" spans="1:17" x14ac:dyDescent="0.2">
      <c r="A2606" s="7"/>
      <c r="B2606" s="8"/>
      <c r="D2606" s="8"/>
      <c r="E2606" s="8"/>
      <c r="F2606" s="8"/>
      <c r="G2606" s="8"/>
      <c r="H2606" s="8"/>
      <c r="I2606" s="8"/>
      <c r="J2606" s="8"/>
      <c r="K2606" s="8"/>
      <c r="L2606" s="8"/>
      <c r="M2606" s="8"/>
      <c r="N2606" s="8"/>
      <c r="O2606" s="8"/>
      <c r="P2606" s="8"/>
      <c r="Q2606" s="8"/>
    </row>
    <row r="2607" spans="1:17" x14ac:dyDescent="0.2">
      <c r="A2607" s="7"/>
      <c r="B2607" s="8"/>
      <c r="D2607" s="8"/>
      <c r="E2607" s="8"/>
      <c r="F2607" s="8"/>
      <c r="G2607" s="8"/>
      <c r="H2607" s="8"/>
      <c r="I2607" s="8"/>
      <c r="J2607" s="8"/>
      <c r="K2607" s="8"/>
      <c r="L2607" s="8"/>
      <c r="M2607" s="8"/>
      <c r="N2607" s="8"/>
      <c r="O2607" s="8"/>
      <c r="P2607" s="8"/>
      <c r="Q2607" s="8"/>
    </row>
    <row r="2608" spans="1:17" x14ac:dyDescent="0.2">
      <c r="A2608" s="7"/>
      <c r="B2608" s="8"/>
      <c r="D2608" s="8"/>
      <c r="E2608" s="8"/>
      <c r="F2608" s="8"/>
      <c r="G2608" s="8"/>
      <c r="H2608" s="8"/>
      <c r="I2608" s="8"/>
      <c r="J2608" s="8"/>
      <c r="K2608" s="8"/>
      <c r="L2608" s="8"/>
      <c r="M2608" s="8"/>
      <c r="N2608" s="8"/>
      <c r="O2608" s="8"/>
      <c r="P2608" s="8"/>
      <c r="Q2608" s="8"/>
    </row>
    <row r="2609" spans="1:17" x14ac:dyDescent="0.2">
      <c r="A2609" s="7"/>
      <c r="B2609" s="8"/>
      <c r="D2609" s="8"/>
      <c r="E2609" s="8"/>
      <c r="F2609" s="8"/>
      <c r="G2609" s="8"/>
      <c r="H2609" s="8"/>
      <c r="I2609" s="8"/>
      <c r="J2609" s="8"/>
      <c r="K2609" s="8"/>
      <c r="L2609" s="8"/>
      <c r="M2609" s="8"/>
      <c r="N2609" s="8"/>
      <c r="O2609" s="8"/>
      <c r="P2609" s="8"/>
      <c r="Q2609" s="8"/>
    </row>
    <row r="2610" spans="1:17" x14ac:dyDescent="0.2">
      <c r="A2610" s="7"/>
      <c r="B2610" s="8"/>
      <c r="D2610" s="8"/>
      <c r="E2610" s="8"/>
      <c r="F2610" s="8"/>
      <c r="G2610" s="8"/>
      <c r="H2610" s="8"/>
      <c r="I2610" s="8"/>
      <c r="J2610" s="8"/>
      <c r="K2610" s="8"/>
      <c r="L2610" s="8"/>
      <c r="M2610" s="8"/>
      <c r="N2610" s="8"/>
      <c r="O2610" s="8"/>
      <c r="P2610" s="8"/>
      <c r="Q2610" s="8"/>
    </row>
    <row r="2611" spans="1:17" x14ac:dyDescent="0.2">
      <c r="A2611" s="7"/>
      <c r="B2611" s="8"/>
      <c r="D2611" s="8"/>
      <c r="E2611" s="8"/>
      <c r="F2611" s="8"/>
      <c r="G2611" s="8"/>
      <c r="H2611" s="8"/>
      <c r="I2611" s="8"/>
      <c r="J2611" s="8"/>
      <c r="K2611" s="8"/>
      <c r="L2611" s="8"/>
      <c r="M2611" s="8"/>
      <c r="N2611" s="8"/>
      <c r="O2611" s="8"/>
      <c r="P2611" s="8"/>
      <c r="Q2611" s="8"/>
    </row>
    <row r="2612" spans="1:17" x14ac:dyDescent="0.2">
      <c r="A2612" s="7"/>
      <c r="B2612" s="8"/>
      <c r="D2612" s="8"/>
      <c r="E2612" s="8"/>
      <c r="F2612" s="8"/>
      <c r="G2612" s="8"/>
      <c r="H2612" s="8"/>
      <c r="I2612" s="8"/>
      <c r="J2612" s="8"/>
      <c r="K2612" s="8"/>
      <c r="L2612" s="8"/>
      <c r="M2612" s="8"/>
      <c r="N2612" s="8"/>
      <c r="O2612" s="8"/>
      <c r="P2612" s="8"/>
      <c r="Q2612" s="8"/>
    </row>
    <row r="2613" spans="1:17" x14ac:dyDescent="0.2">
      <c r="A2613" s="7"/>
      <c r="B2613" s="8"/>
      <c r="D2613" s="8"/>
      <c r="E2613" s="8"/>
      <c r="F2613" s="8"/>
      <c r="G2613" s="8"/>
      <c r="H2613" s="8"/>
      <c r="I2613" s="8"/>
      <c r="J2613" s="8"/>
      <c r="K2613" s="8"/>
      <c r="L2613" s="8"/>
      <c r="M2613" s="8"/>
      <c r="N2613" s="8"/>
      <c r="O2613" s="8"/>
      <c r="P2613" s="8"/>
      <c r="Q2613" s="8"/>
    </row>
    <row r="2614" spans="1:17" x14ac:dyDescent="0.2">
      <c r="A2614" s="7"/>
      <c r="B2614" s="8"/>
      <c r="D2614" s="8"/>
      <c r="E2614" s="8"/>
      <c r="F2614" s="8"/>
      <c r="G2614" s="8"/>
      <c r="H2614" s="8"/>
      <c r="I2614" s="8"/>
      <c r="J2614" s="8"/>
      <c r="K2614" s="8"/>
      <c r="L2614" s="8"/>
      <c r="M2614" s="8"/>
      <c r="N2614" s="8"/>
      <c r="O2614" s="8"/>
      <c r="P2614" s="8"/>
      <c r="Q2614" s="8"/>
    </row>
    <row r="2615" spans="1:17" x14ac:dyDescent="0.2">
      <c r="A2615" s="7"/>
      <c r="B2615" s="8"/>
      <c r="D2615" s="8"/>
      <c r="E2615" s="8"/>
      <c r="F2615" s="8"/>
      <c r="G2615" s="8"/>
      <c r="H2615" s="8"/>
      <c r="I2615" s="8"/>
      <c r="J2615" s="8"/>
      <c r="K2615" s="8"/>
      <c r="L2615" s="8"/>
      <c r="M2615" s="8"/>
      <c r="N2615" s="8"/>
      <c r="O2615" s="8"/>
      <c r="P2615" s="8"/>
      <c r="Q2615" s="8"/>
    </row>
    <row r="2616" spans="1:17" x14ac:dyDescent="0.2">
      <c r="A2616" s="7"/>
      <c r="B2616" s="8"/>
      <c r="D2616" s="8"/>
      <c r="E2616" s="8"/>
      <c r="F2616" s="8"/>
      <c r="G2616" s="8"/>
      <c r="H2616" s="8"/>
      <c r="I2616" s="8"/>
      <c r="J2616" s="8"/>
      <c r="K2616" s="8"/>
      <c r="L2616" s="8"/>
      <c r="M2616" s="8"/>
      <c r="N2616" s="8"/>
      <c r="O2616" s="8"/>
      <c r="P2616" s="8"/>
      <c r="Q2616" s="8"/>
    </row>
    <row r="2617" spans="1:17" x14ac:dyDescent="0.2">
      <c r="A2617" s="7"/>
      <c r="B2617" s="8"/>
      <c r="D2617" s="8"/>
      <c r="E2617" s="8"/>
      <c r="F2617" s="8"/>
      <c r="G2617" s="8"/>
      <c r="H2617" s="8"/>
      <c r="I2617" s="8"/>
      <c r="J2617" s="8"/>
      <c r="K2617" s="8"/>
      <c r="L2617" s="8"/>
      <c r="M2617" s="8"/>
      <c r="N2617" s="8"/>
      <c r="O2617" s="8"/>
      <c r="P2617" s="8"/>
      <c r="Q2617" s="8"/>
    </row>
    <row r="2618" spans="1:17" x14ac:dyDescent="0.2">
      <c r="A2618" s="7"/>
      <c r="B2618" s="8"/>
      <c r="D2618" s="8"/>
      <c r="E2618" s="8"/>
      <c r="F2618" s="8"/>
      <c r="G2618" s="8"/>
      <c r="H2618" s="8"/>
      <c r="I2618" s="8"/>
      <c r="J2618" s="8"/>
      <c r="K2618" s="8"/>
      <c r="L2618" s="8"/>
      <c r="M2618" s="8"/>
      <c r="N2618" s="8"/>
      <c r="O2618" s="8"/>
      <c r="P2618" s="8"/>
      <c r="Q2618" s="8"/>
    </row>
    <row r="2619" spans="1:17" x14ac:dyDescent="0.2">
      <c r="A2619" s="7"/>
      <c r="B2619" s="8"/>
      <c r="D2619" s="8"/>
      <c r="E2619" s="8"/>
      <c r="F2619" s="8"/>
      <c r="G2619" s="8"/>
      <c r="H2619" s="8"/>
      <c r="I2619" s="8"/>
      <c r="J2619" s="8"/>
      <c r="K2619" s="8"/>
      <c r="L2619" s="8"/>
      <c r="M2619" s="8"/>
      <c r="N2619" s="8"/>
      <c r="O2619" s="8"/>
      <c r="P2619" s="8"/>
      <c r="Q2619" s="8"/>
    </row>
    <row r="2620" spans="1:17" x14ac:dyDescent="0.2">
      <c r="A2620" s="7"/>
      <c r="B2620" s="8"/>
      <c r="D2620" s="8"/>
      <c r="E2620" s="8"/>
      <c r="F2620" s="8"/>
      <c r="G2620" s="8"/>
      <c r="H2620" s="8"/>
      <c r="I2620" s="8"/>
      <c r="J2620" s="8"/>
      <c r="K2620" s="8"/>
      <c r="L2620" s="8"/>
      <c r="M2620" s="8"/>
      <c r="N2620" s="8"/>
      <c r="O2620" s="8"/>
      <c r="P2620" s="8"/>
      <c r="Q2620" s="8"/>
    </row>
    <row r="2621" spans="1:17" x14ac:dyDescent="0.2">
      <c r="A2621" s="7"/>
      <c r="B2621" s="8"/>
      <c r="D2621" s="8"/>
      <c r="E2621" s="8"/>
      <c r="F2621" s="8"/>
      <c r="G2621" s="8"/>
      <c r="H2621" s="8"/>
      <c r="I2621" s="8"/>
      <c r="J2621" s="8"/>
      <c r="K2621" s="8"/>
      <c r="L2621" s="8"/>
      <c r="M2621" s="8"/>
      <c r="N2621" s="8"/>
      <c r="O2621" s="8"/>
      <c r="P2621" s="8"/>
      <c r="Q2621" s="8"/>
    </row>
    <row r="2622" spans="1:17" x14ac:dyDescent="0.2">
      <c r="A2622" s="7"/>
      <c r="B2622" s="8"/>
      <c r="D2622" s="8"/>
      <c r="E2622" s="8"/>
      <c r="F2622" s="8"/>
      <c r="G2622" s="8"/>
      <c r="H2622" s="8"/>
      <c r="I2622" s="8"/>
      <c r="J2622" s="8"/>
      <c r="K2622" s="8"/>
      <c r="L2622" s="8"/>
      <c r="M2622" s="8"/>
      <c r="N2622" s="8"/>
      <c r="O2622" s="8"/>
      <c r="P2622" s="8"/>
      <c r="Q2622" s="8"/>
    </row>
    <row r="2623" spans="1:17" x14ac:dyDescent="0.2">
      <c r="A2623" s="7"/>
      <c r="B2623" s="8"/>
      <c r="D2623" s="8"/>
      <c r="E2623" s="8"/>
      <c r="F2623" s="8"/>
      <c r="G2623" s="8"/>
      <c r="H2623" s="8"/>
      <c r="I2623" s="8"/>
      <c r="J2623" s="8"/>
      <c r="K2623" s="8"/>
      <c r="L2623" s="8"/>
      <c r="M2623" s="8"/>
      <c r="N2623" s="8"/>
      <c r="O2623" s="8"/>
      <c r="P2623" s="8"/>
      <c r="Q2623" s="8"/>
    </row>
    <row r="2624" spans="1:17" x14ac:dyDescent="0.2">
      <c r="A2624" s="7"/>
      <c r="B2624" s="8"/>
      <c r="D2624" s="8"/>
      <c r="E2624" s="8"/>
      <c r="F2624" s="8"/>
      <c r="G2624" s="8"/>
      <c r="H2624" s="8"/>
      <c r="I2624" s="8"/>
      <c r="J2624" s="8"/>
      <c r="K2624" s="8"/>
      <c r="L2624" s="8"/>
      <c r="M2624" s="8"/>
      <c r="N2624" s="8"/>
      <c r="O2624" s="8"/>
      <c r="P2624" s="8"/>
      <c r="Q2624" s="8"/>
    </row>
    <row r="2625" spans="1:17" x14ac:dyDescent="0.2">
      <c r="A2625" s="7"/>
      <c r="B2625" s="8"/>
      <c r="D2625" s="8"/>
      <c r="E2625" s="8"/>
      <c r="F2625" s="8"/>
      <c r="G2625" s="8"/>
      <c r="H2625" s="8"/>
      <c r="I2625" s="8"/>
      <c r="J2625" s="8"/>
      <c r="K2625" s="8"/>
      <c r="L2625" s="8"/>
      <c r="M2625" s="8"/>
      <c r="N2625" s="8"/>
      <c r="O2625" s="8"/>
      <c r="P2625" s="8"/>
      <c r="Q2625" s="8"/>
    </row>
    <row r="2626" spans="1:17" x14ac:dyDescent="0.2">
      <c r="A2626" s="7"/>
      <c r="B2626" s="8"/>
      <c r="D2626" s="8"/>
      <c r="E2626" s="8"/>
      <c r="F2626" s="8"/>
      <c r="G2626" s="8"/>
      <c r="H2626" s="8"/>
      <c r="I2626" s="8"/>
      <c r="J2626" s="8"/>
      <c r="K2626" s="8"/>
      <c r="L2626" s="8"/>
      <c r="M2626" s="8"/>
      <c r="N2626" s="8"/>
      <c r="O2626" s="8"/>
      <c r="P2626" s="8"/>
      <c r="Q2626" s="8"/>
    </row>
    <row r="2627" spans="1:17" x14ac:dyDescent="0.2">
      <c r="A2627" s="7"/>
      <c r="B2627" s="8"/>
      <c r="D2627" s="8"/>
      <c r="E2627" s="8"/>
      <c r="F2627" s="8"/>
      <c r="G2627" s="8"/>
      <c r="H2627" s="8"/>
      <c r="I2627" s="8"/>
      <c r="J2627" s="8"/>
      <c r="K2627" s="8"/>
      <c r="L2627" s="8"/>
      <c r="M2627" s="8"/>
      <c r="N2627" s="8"/>
      <c r="O2627" s="8"/>
      <c r="P2627" s="8"/>
      <c r="Q2627" s="8"/>
    </row>
    <row r="2628" spans="1:17" x14ac:dyDescent="0.2">
      <c r="A2628" s="7"/>
      <c r="B2628" s="8"/>
      <c r="D2628" s="8"/>
      <c r="E2628" s="8"/>
      <c r="F2628" s="8"/>
      <c r="G2628" s="8"/>
      <c r="H2628" s="8"/>
      <c r="I2628" s="8"/>
      <c r="J2628" s="8"/>
      <c r="K2628" s="8"/>
      <c r="L2628" s="8"/>
      <c r="M2628" s="8"/>
      <c r="N2628" s="8"/>
      <c r="O2628" s="8"/>
      <c r="P2628" s="8"/>
      <c r="Q2628" s="8"/>
    </row>
    <row r="2629" spans="1:17" x14ac:dyDescent="0.2">
      <c r="A2629" s="7"/>
      <c r="B2629" s="8"/>
      <c r="D2629" s="8"/>
      <c r="E2629" s="8"/>
      <c r="F2629" s="8"/>
      <c r="G2629" s="8"/>
      <c r="H2629" s="8"/>
      <c r="I2629" s="8"/>
      <c r="J2629" s="8"/>
      <c r="K2629" s="8"/>
      <c r="L2629" s="8"/>
      <c r="M2629" s="8"/>
      <c r="N2629" s="8"/>
      <c r="O2629" s="8"/>
      <c r="P2629" s="8"/>
      <c r="Q2629" s="8"/>
    </row>
    <row r="2630" spans="1:17" x14ac:dyDescent="0.2">
      <c r="A2630" s="7"/>
      <c r="B2630" s="8"/>
      <c r="D2630" s="8"/>
      <c r="E2630" s="8"/>
      <c r="F2630" s="8"/>
      <c r="G2630" s="8"/>
      <c r="H2630" s="8"/>
      <c r="I2630" s="8"/>
      <c r="J2630" s="8"/>
      <c r="K2630" s="8"/>
      <c r="L2630" s="8"/>
      <c r="M2630" s="8"/>
      <c r="N2630" s="8"/>
      <c r="O2630" s="8"/>
      <c r="P2630" s="8"/>
      <c r="Q2630" s="8"/>
    </row>
    <row r="2631" spans="1:17" x14ac:dyDescent="0.2">
      <c r="A2631" s="7"/>
      <c r="B2631" s="8"/>
      <c r="D2631" s="8"/>
      <c r="E2631" s="8"/>
      <c r="F2631" s="8"/>
      <c r="G2631" s="8"/>
      <c r="H2631" s="8"/>
      <c r="I2631" s="8"/>
      <c r="J2631" s="8"/>
      <c r="K2631" s="8"/>
      <c r="L2631" s="8"/>
      <c r="M2631" s="8"/>
      <c r="N2631" s="8"/>
      <c r="O2631" s="8"/>
      <c r="P2631" s="8"/>
      <c r="Q2631" s="8"/>
    </row>
    <row r="2632" spans="1:17" x14ac:dyDescent="0.2">
      <c r="A2632" s="7"/>
      <c r="B2632" s="8"/>
      <c r="D2632" s="8"/>
      <c r="E2632" s="8"/>
      <c r="F2632" s="8"/>
      <c r="G2632" s="8"/>
      <c r="H2632" s="8"/>
      <c r="I2632" s="8"/>
      <c r="J2632" s="8"/>
      <c r="K2632" s="8"/>
      <c r="L2632" s="8"/>
      <c r="M2632" s="8"/>
      <c r="N2632" s="8"/>
      <c r="O2632" s="8"/>
      <c r="P2632" s="8"/>
      <c r="Q2632" s="8"/>
    </row>
    <row r="2633" spans="1:17" x14ac:dyDescent="0.2">
      <c r="A2633" s="7"/>
      <c r="B2633" s="8"/>
      <c r="D2633" s="8"/>
      <c r="E2633" s="8"/>
      <c r="F2633" s="8"/>
      <c r="G2633" s="8"/>
      <c r="H2633" s="8"/>
      <c r="I2633" s="8"/>
      <c r="J2633" s="8"/>
      <c r="K2633" s="8"/>
      <c r="L2633" s="8"/>
      <c r="M2633" s="8"/>
      <c r="N2633" s="8"/>
      <c r="O2633" s="8"/>
      <c r="P2633" s="8"/>
      <c r="Q2633" s="8"/>
    </row>
    <row r="2634" spans="1:17" x14ac:dyDescent="0.2">
      <c r="A2634" s="7"/>
      <c r="B2634" s="8"/>
      <c r="D2634" s="8"/>
      <c r="E2634" s="8"/>
      <c r="F2634" s="8"/>
      <c r="G2634" s="8"/>
      <c r="H2634" s="8"/>
      <c r="I2634" s="8"/>
      <c r="J2634" s="8"/>
      <c r="K2634" s="8"/>
      <c r="L2634" s="8"/>
      <c r="M2634" s="8"/>
      <c r="N2634" s="8"/>
      <c r="O2634" s="8"/>
      <c r="P2634" s="8"/>
      <c r="Q2634" s="8"/>
    </row>
    <row r="2635" spans="1:17" x14ac:dyDescent="0.2">
      <c r="A2635" s="7"/>
      <c r="B2635" s="8"/>
      <c r="D2635" s="8"/>
      <c r="E2635" s="8"/>
      <c r="F2635" s="8"/>
      <c r="G2635" s="8"/>
      <c r="H2635" s="8"/>
      <c r="I2635" s="8"/>
      <c r="J2635" s="8"/>
      <c r="K2635" s="8"/>
      <c r="L2635" s="8"/>
      <c r="M2635" s="8"/>
      <c r="N2635" s="8"/>
      <c r="O2635" s="8"/>
      <c r="P2635" s="8"/>
      <c r="Q2635" s="8"/>
    </row>
    <row r="2636" spans="1:17" x14ac:dyDescent="0.2">
      <c r="A2636" s="7"/>
      <c r="B2636" s="8"/>
      <c r="D2636" s="8"/>
      <c r="E2636" s="8"/>
      <c r="F2636" s="8"/>
      <c r="G2636" s="8"/>
      <c r="H2636" s="8"/>
      <c r="I2636" s="8"/>
      <c r="J2636" s="8"/>
      <c r="K2636" s="8"/>
      <c r="L2636" s="8"/>
      <c r="M2636" s="8"/>
      <c r="N2636" s="8"/>
      <c r="O2636" s="8"/>
      <c r="P2636" s="8"/>
      <c r="Q2636" s="8"/>
    </row>
    <row r="2637" spans="1:17" x14ac:dyDescent="0.2">
      <c r="A2637" s="7"/>
      <c r="B2637" s="8"/>
      <c r="D2637" s="8"/>
      <c r="E2637" s="8"/>
      <c r="F2637" s="8"/>
      <c r="G2637" s="8"/>
      <c r="H2637" s="8"/>
      <c r="I2637" s="8"/>
      <c r="J2637" s="8"/>
      <c r="K2637" s="8"/>
      <c r="L2637" s="8"/>
      <c r="M2637" s="8"/>
      <c r="N2637" s="8"/>
      <c r="O2637" s="8"/>
      <c r="P2637" s="8"/>
      <c r="Q2637" s="8"/>
    </row>
    <row r="2638" spans="1:17" x14ac:dyDescent="0.2">
      <c r="A2638" s="7"/>
      <c r="B2638" s="8"/>
      <c r="D2638" s="8"/>
      <c r="E2638" s="8"/>
      <c r="F2638" s="8"/>
      <c r="G2638" s="8"/>
      <c r="H2638" s="8"/>
      <c r="I2638" s="8"/>
      <c r="J2638" s="8"/>
      <c r="K2638" s="8"/>
      <c r="L2638" s="8"/>
      <c r="M2638" s="8"/>
      <c r="N2638" s="8"/>
      <c r="O2638" s="8"/>
      <c r="P2638" s="8"/>
      <c r="Q2638" s="8"/>
    </row>
    <row r="2639" spans="1:17" x14ac:dyDescent="0.2">
      <c r="A2639" s="7"/>
      <c r="B2639" s="8"/>
      <c r="D2639" s="8"/>
      <c r="E2639" s="8"/>
      <c r="F2639" s="8"/>
      <c r="G2639" s="8"/>
      <c r="H2639" s="8"/>
      <c r="I2639" s="8"/>
      <c r="J2639" s="8"/>
      <c r="K2639" s="8"/>
      <c r="L2639" s="8"/>
      <c r="M2639" s="8"/>
      <c r="N2639" s="8"/>
      <c r="O2639" s="8"/>
      <c r="P2639" s="8"/>
      <c r="Q2639" s="8"/>
    </row>
    <row r="2640" spans="1:17" x14ac:dyDescent="0.2">
      <c r="A2640" s="7"/>
      <c r="B2640" s="8"/>
      <c r="D2640" s="8"/>
      <c r="E2640" s="8"/>
      <c r="F2640" s="8"/>
      <c r="G2640" s="8"/>
      <c r="H2640" s="8"/>
      <c r="I2640" s="8"/>
      <c r="J2640" s="8"/>
      <c r="K2640" s="8"/>
      <c r="L2640" s="8"/>
      <c r="M2640" s="8"/>
      <c r="N2640" s="8"/>
      <c r="O2640" s="8"/>
      <c r="P2640" s="8"/>
      <c r="Q2640" s="8"/>
    </row>
    <row r="2641" spans="1:17" x14ac:dyDescent="0.2">
      <c r="A2641" s="7"/>
      <c r="B2641" s="8"/>
      <c r="D2641" s="8"/>
      <c r="E2641" s="8"/>
      <c r="F2641" s="8"/>
      <c r="G2641" s="8"/>
      <c r="H2641" s="8"/>
      <c r="I2641" s="8"/>
      <c r="J2641" s="8"/>
      <c r="K2641" s="8"/>
      <c r="L2641" s="8"/>
      <c r="M2641" s="8"/>
      <c r="N2641" s="8"/>
      <c r="O2641" s="8"/>
      <c r="P2641" s="8"/>
      <c r="Q2641" s="8"/>
    </row>
    <row r="2642" spans="1:17" x14ac:dyDescent="0.2">
      <c r="A2642" s="7"/>
      <c r="B2642" s="8"/>
      <c r="D2642" s="8"/>
      <c r="E2642" s="8"/>
      <c r="F2642" s="8"/>
      <c r="G2642" s="8"/>
      <c r="H2642" s="8"/>
      <c r="I2642" s="8"/>
      <c r="J2642" s="8"/>
      <c r="K2642" s="8"/>
      <c r="L2642" s="8"/>
      <c r="M2642" s="8"/>
      <c r="N2642" s="8"/>
      <c r="O2642" s="8"/>
      <c r="P2642" s="8"/>
      <c r="Q2642" s="8"/>
    </row>
    <row r="2643" spans="1:17" x14ac:dyDescent="0.2">
      <c r="A2643" s="7"/>
      <c r="B2643" s="8"/>
      <c r="D2643" s="8"/>
      <c r="E2643" s="8"/>
      <c r="F2643" s="8"/>
      <c r="G2643" s="8"/>
      <c r="H2643" s="8"/>
      <c r="I2643" s="8"/>
      <c r="J2643" s="8"/>
      <c r="K2643" s="8"/>
      <c r="L2643" s="8"/>
      <c r="M2643" s="8"/>
      <c r="N2643" s="8"/>
      <c r="O2643" s="8"/>
      <c r="P2643" s="8"/>
      <c r="Q2643" s="8"/>
    </row>
    <row r="2644" spans="1:17" x14ac:dyDescent="0.2">
      <c r="A2644" s="7"/>
      <c r="B2644" s="8"/>
      <c r="D2644" s="8"/>
      <c r="E2644" s="8"/>
      <c r="F2644" s="8"/>
      <c r="G2644" s="8"/>
      <c r="H2644" s="8"/>
      <c r="I2644" s="8"/>
      <c r="J2644" s="8"/>
      <c r="K2644" s="8"/>
      <c r="L2644" s="8"/>
      <c r="M2644" s="8"/>
      <c r="N2644" s="8"/>
      <c r="O2644" s="8"/>
      <c r="P2644" s="8"/>
      <c r="Q2644" s="8"/>
    </row>
    <row r="2645" spans="1:17" x14ac:dyDescent="0.2">
      <c r="A2645" s="7"/>
      <c r="B2645" s="8"/>
      <c r="D2645" s="8"/>
      <c r="E2645" s="8"/>
      <c r="F2645" s="8"/>
      <c r="G2645" s="8"/>
      <c r="H2645" s="8"/>
      <c r="I2645" s="8"/>
      <c r="J2645" s="8"/>
      <c r="K2645" s="8"/>
      <c r="L2645" s="8"/>
      <c r="M2645" s="8"/>
      <c r="N2645" s="8"/>
      <c r="O2645" s="8"/>
      <c r="P2645" s="8"/>
      <c r="Q2645" s="8"/>
    </row>
    <row r="2646" spans="1:17" x14ac:dyDescent="0.2">
      <c r="A2646" s="7"/>
      <c r="B2646" s="8"/>
      <c r="D2646" s="8"/>
      <c r="E2646" s="8"/>
      <c r="F2646" s="8"/>
      <c r="G2646" s="8"/>
      <c r="H2646" s="8"/>
      <c r="I2646" s="8"/>
      <c r="J2646" s="8"/>
      <c r="K2646" s="8"/>
      <c r="L2646" s="8"/>
      <c r="M2646" s="8"/>
      <c r="N2646" s="8"/>
      <c r="O2646" s="8"/>
      <c r="P2646" s="8"/>
      <c r="Q2646" s="8"/>
    </row>
    <row r="2647" spans="1:17" x14ac:dyDescent="0.2">
      <c r="A2647" s="7"/>
      <c r="B2647" s="8"/>
      <c r="D2647" s="8"/>
      <c r="E2647" s="8"/>
      <c r="F2647" s="8"/>
      <c r="G2647" s="8"/>
      <c r="H2647" s="8"/>
      <c r="I2647" s="8"/>
      <c r="J2647" s="8"/>
      <c r="K2647" s="8"/>
      <c r="L2647" s="8"/>
      <c r="M2647" s="8"/>
      <c r="N2647" s="8"/>
      <c r="O2647" s="8"/>
      <c r="P2647" s="8"/>
      <c r="Q2647" s="8"/>
    </row>
    <row r="2648" spans="1:17" x14ac:dyDescent="0.2">
      <c r="A2648" s="7"/>
      <c r="B2648" s="8"/>
      <c r="D2648" s="8"/>
      <c r="E2648" s="8"/>
      <c r="F2648" s="8"/>
      <c r="G2648" s="8"/>
      <c r="H2648" s="8"/>
      <c r="I2648" s="8"/>
      <c r="J2648" s="8"/>
      <c r="K2648" s="8"/>
      <c r="L2648" s="8"/>
      <c r="M2648" s="8"/>
      <c r="N2648" s="8"/>
      <c r="O2648" s="8"/>
      <c r="P2648" s="8"/>
      <c r="Q2648" s="8"/>
    </row>
    <row r="2649" spans="1:17" x14ac:dyDescent="0.2">
      <c r="A2649" s="7"/>
      <c r="B2649" s="8"/>
      <c r="D2649" s="8"/>
      <c r="E2649" s="8"/>
      <c r="F2649" s="8"/>
      <c r="G2649" s="8"/>
      <c r="H2649" s="8"/>
      <c r="I2649" s="8"/>
      <c r="J2649" s="8"/>
      <c r="K2649" s="8"/>
      <c r="L2649" s="8"/>
      <c r="M2649" s="8"/>
      <c r="N2649" s="8"/>
      <c r="O2649" s="8"/>
      <c r="P2649" s="8"/>
      <c r="Q2649" s="8"/>
    </row>
    <row r="2650" spans="1:17" x14ac:dyDescent="0.2">
      <c r="A2650" s="7"/>
      <c r="B2650" s="8"/>
      <c r="D2650" s="8"/>
      <c r="E2650" s="8"/>
      <c r="F2650" s="8"/>
      <c r="G2650" s="8"/>
      <c r="H2650" s="8"/>
      <c r="I2650" s="8"/>
      <c r="J2650" s="8"/>
      <c r="K2650" s="8"/>
      <c r="L2650" s="8"/>
      <c r="M2650" s="8"/>
      <c r="N2650" s="8"/>
      <c r="O2650" s="8"/>
      <c r="P2650" s="8"/>
      <c r="Q2650" s="8"/>
    </row>
    <row r="2651" spans="1:17" x14ac:dyDescent="0.2">
      <c r="A2651" s="7"/>
      <c r="B2651" s="8"/>
      <c r="D2651" s="8"/>
      <c r="E2651" s="8"/>
      <c r="F2651" s="8"/>
      <c r="G2651" s="8"/>
      <c r="H2651" s="8"/>
      <c r="I2651" s="8"/>
      <c r="J2651" s="8"/>
      <c r="K2651" s="8"/>
      <c r="L2651" s="8"/>
      <c r="M2651" s="8"/>
      <c r="N2651" s="8"/>
      <c r="O2651" s="8"/>
      <c r="P2651" s="8"/>
      <c r="Q2651" s="8"/>
    </row>
    <row r="2652" spans="1:17" x14ac:dyDescent="0.2">
      <c r="A2652" s="7"/>
      <c r="B2652" s="8"/>
      <c r="D2652" s="8"/>
      <c r="E2652" s="8"/>
      <c r="F2652" s="8"/>
      <c r="G2652" s="8"/>
      <c r="H2652" s="8"/>
      <c r="I2652" s="8"/>
      <c r="J2652" s="8"/>
      <c r="K2652" s="8"/>
      <c r="L2652" s="8"/>
      <c r="M2652" s="8"/>
      <c r="N2652" s="8"/>
      <c r="O2652" s="8"/>
      <c r="P2652" s="8"/>
      <c r="Q2652" s="8"/>
    </row>
    <row r="2653" spans="1:17" x14ac:dyDescent="0.2">
      <c r="A2653" s="7"/>
      <c r="B2653" s="8"/>
      <c r="D2653" s="8"/>
      <c r="E2653" s="8"/>
      <c r="F2653" s="8"/>
      <c r="G2653" s="8"/>
      <c r="H2653" s="8"/>
      <c r="I2653" s="8"/>
      <c r="J2653" s="8"/>
      <c r="K2653" s="8"/>
      <c r="L2653" s="8"/>
      <c r="M2653" s="8"/>
      <c r="N2653" s="8"/>
      <c r="O2653" s="8"/>
      <c r="P2653" s="8"/>
      <c r="Q2653" s="8"/>
    </row>
    <row r="2654" spans="1:17" x14ac:dyDescent="0.2">
      <c r="A2654" s="7"/>
      <c r="B2654" s="8"/>
      <c r="D2654" s="8"/>
      <c r="E2654" s="8"/>
      <c r="F2654" s="8"/>
      <c r="G2654" s="8"/>
      <c r="H2654" s="8"/>
      <c r="I2654" s="8"/>
      <c r="J2654" s="8"/>
      <c r="K2654" s="8"/>
      <c r="L2654" s="8"/>
      <c r="M2654" s="8"/>
      <c r="N2654" s="8"/>
      <c r="O2654" s="8"/>
      <c r="P2654" s="8"/>
      <c r="Q2654" s="8"/>
    </row>
    <row r="2655" spans="1:17" x14ac:dyDescent="0.2">
      <c r="A2655" s="7"/>
      <c r="B2655" s="8"/>
      <c r="D2655" s="8"/>
      <c r="E2655" s="8"/>
      <c r="F2655" s="8"/>
      <c r="G2655" s="8"/>
      <c r="H2655" s="8"/>
      <c r="I2655" s="8"/>
      <c r="J2655" s="8"/>
      <c r="K2655" s="8"/>
      <c r="L2655" s="8"/>
      <c r="M2655" s="8"/>
      <c r="N2655" s="8"/>
      <c r="O2655" s="8"/>
      <c r="P2655" s="8"/>
      <c r="Q2655" s="8"/>
    </row>
    <row r="2656" spans="1:17" x14ac:dyDescent="0.2">
      <c r="A2656" s="7"/>
      <c r="B2656" s="8"/>
      <c r="D2656" s="8"/>
      <c r="E2656" s="8"/>
      <c r="F2656" s="8"/>
      <c r="G2656" s="8"/>
      <c r="H2656" s="8"/>
      <c r="I2656" s="8"/>
      <c r="J2656" s="8"/>
      <c r="K2656" s="8"/>
      <c r="L2656" s="8"/>
      <c r="M2656" s="8"/>
      <c r="N2656" s="8"/>
      <c r="O2656" s="8"/>
      <c r="P2656" s="8"/>
      <c r="Q2656" s="8"/>
    </row>
    <row r="2657" spans="1:17" x14ac:dyDescent="0.2">
      <c r="A2657" s="7"/>
      <c r="B2657" s="8"/>
      <c r="D2657" s="8"/>
      <c r="E2657" s="8"/>
      <c r="F2657" s="8"/>
      <c r="G2657" s="8"/>
      <c r="H2657" s="8"/>
      <c r="I2657" s="8"/>
      <c r="J2657" s="8"/>
      <c r="K2657" s="8"/>
      <c r="L2657" s="8"/>
      <c r="M2657" s="8"/>
      <c r="N2657" s="8"/>
      <c r="O2657" s="8"/>
      <c r="P2657" s="8"/>
      <c r="Q2657" s="8"/>
    </row>
    <row r="2658" spans="1:17" x14ac:dyDescent="0.2">
      <c r="A2658" s="7"/>
      <c r="B2658" s="8"/>
      <c r="D2658" s="8"/>
      <c r="E2658" s="8"/>
      <c r="F2658" s="8"/>
      <c r="G2658" s="8"/>
      <c r="H2658" s="8"/>
      <c r="I2658" s="8"/>
      <c r="J2658" s="8"/>
      <c r="K2658" s="8"/>
      <c r="L2658" s="8"/>
      <c r="M2658" s="8"/>
      <c r="N2658" s="8"/>
      <c r="O2658" s="8"/>
      <c r="P2658" s="8"/>
      <c r="Q2658" s="8"/>
    </row>
    <row r="2659" spans="1:17" x14ac:dyDescent="0.2">
      <c r="A2659" s="7"/>
      <c r="B2659" s="8"/>
      <c r="D2659" s="8"/>
      <c r="E2659" s="8"/>
      <c r="F2659" s="8"/>
      <c r="G2659" s="8"/>
      <c r="H2659" s="8"/>
      <c r="I2659" s="8"/>
      <c r="J2659" s="8"/>
      <c r="K2659" s="8"/>
      <c r="L2659" s="8"/>
      <c r="M2659" s="8"/>
      <c r="N2659" s="8"/>
      <c r="O2659" s="8"/>
      <c r="P2659" s="8"/>
      <c r="Q2659" s="8"/>
    </row>
    <row r="2660" spans="1:17" x14ac:dyDescent="0.2">
      <c r="A2660" s="7"/>
      <c r="B2660" s="8"/>
      <c r="D2660" s="8"/>
      <c r="E2660" s="8"/>
      <c r="F2660" s="8"/>
      <c r="G2660" s="8"/>
      <c r="H2660" s="8"/>
      <c r="I2660" s="8"/>
      <c r="J2660" s="8"/>
      <c r="K2660" s="8"/>
      <c r="L2660" s="8"/>
      <c r="M2660" s="8"/>
      <c r="N2660" s="8"/>
      <c r="O2660" s="8"/>
      <c r="P2660" s="8"/>
      <c r="Q2660" s="8"/>
    </row>
    <row r="2661" spans="1:17" x14ac:dyDescent="0.2">
      <c r="A2661" s="7"/>
      <c r="B2661" s="8"/>
      <c r="D2661" s="8"/>
      <c r="E2661" s="8"/>
      <c r="F2661" s="8"/>
      <c r="G2661" s="8"/>
      <c r="H2661" s="8"/>
      <c r="I2661" s="8"/>
      <c r="J2661" s="8"/>
      <c r="K2661" s="8"/>
      <c r="L2661" s="8"/>
      <c r="M2661" s="8"/>
      <c r="N2661" s="8"/>
      <c r="O2661" s="8"/>
      <c r="P2661" s="8"/>
      <c r="Q2661" s="8"/>
    </row>
    <row r="2662" spans="1:17" x14ac:dyDescent="0.2">
      <c r="A2662" s="7"/>
      <c r="B2662" s="8"/>
      <c r="D2662" s="8"/>
      <c r="E2662" s="8"/>
      <c r="F2662" s="8"/>
      <c r="G2662" s="8"/>
      <c r="H2662" s="8"/>
      <c r="I2662" s="8"/>
      <c r="J2662" s="8"/>
      <c r="K2662" s="8"/>
      <c r="L2662" s="8"/>
      <c r="M2662" s="8"/>
      <c r="N2662" s="8"/>
      <c r="O2662" s="8"/>
      <c r="P2662" s="8"/>
      <c r="Q2662" s="8"/>
    </row>
    <row r="2663" spans="1:17" x14ac:dyDescent="0.2">
      <c r="A2663" s="7"/>
      <c r="B2663" s="8"/>
      <c r="D2663" s="8"/>
      <c r="E2663" s="8"/>
      <c r="F2663" s="8"/>
      <c r="G2663" s="8"/>
      <c r="H2663" s="8"/>
      <c r="I2663" s="8"/>
      <c r="J2663" s="8"/>
      <c r="K2663" s="8"/>
      <c r="L2663" s="8"/>
      <c r="M2663" s="8"/>
      <c r="N2663" s="8"/>
      <c r="O2663" s="8"/>
      <c r="P2663" s="8"/>
      <c r="Q2663" s="8"/>
    </row>
    <row r="2664" spans="1:17" x14ac:dyDescent="0.2">
      <c r="A2664" s="7"/>
      <c r="B2664" s="8"/>
      <c r="D2664" s="8"/>
      <c r="E2664" s="8"/>
      <c r="F2664" s="8"/>
      <c r="G2664" s="8"/>
      <c r="H2664" s="8"/>
      <c r="I2664" s="8"/>
      <c r="J2664" s="8"/>
      <c r="K2664" s="8"/>
      <c r="L2664" s="8"/>
      <c r="M2664" s="8"/>
      <c r="N2664" s="8"/>
      <c r="O2664" s="8"/>
      <c r="P2664" s="8"/>
      <c r="Q2664" s="8"/>
    </row>
    <row r="2665" spans="1:17" x14ac:dyDescent="0.2">
      <c r="A2665" s="7"/>
      <c r="B2665" s="8"/>
      <c r="D2665" s="8"/>
      <c r="E2665" s="8"/>
      <c r="F2665" s="8"/>
      <c r="G2665" s="8"/>
      <c r="H2665" s="8"/>
      <c r="I2665" s="8"/>
      <c r="J2665" s="8"/>
      <c r="K2665" s="8"/>
      <c r="L2665" s="8"/>
      <c r="M2665" s="8"/>
      <c r="N2665" s="8"/>
      <c r="O2665" s="8"/>
      <c r="P2665" s="8"/>
      <c r="Q2665" s="8"/>
    </row>
    <row r="2666" spans="1:17" x14ac:dyDescent="0.2">
      <c r="A2666" s="7"/>
      <c r="B2666" s="8"/>
      <c r="D2666" s="8"/>
      <c r="E2666" s="8"/>
      <c r="F2666" s="8"/>
      <c r="G2666" s="8"/>
      <c r="H2666" s="8"/>
      <c r="I2666" s="8"/>
      <c r="J2666" s="8"/>
      <c r="K2666" s="8"/>
      <c r="L2666" s="8"/>
      <c r="M2666" s="8"/>
      <c r="N2666" s="8"/>
      <c r="O2666" s="8"/>
      <c r="P2666" s="8"/>
      <c r="Q2666" s="8"/>
    </row>
    <row r="2667" spans="1:17" x14ac:dyDescent="0.2">
      <c r="A2667" s="7"/>
      <c r="B2667" s="8"/>
      <c r="D2667" s="8"/>
      <c r="E2667" s="8"/>
      <c r="F2667" s="8"/>
      <c r="G2667" s="8"/>
      <c r="H2667" s="8"/>
      <c r="I2667" s="8"/>
      <c r="J2667" s="8"/>
      <c r="K2667" s="8"/>
      <c r="L2667" s="8"/>
      <c r="M2667" s="8"/>
      <c r="N2667" s="8"/>
      <c r="O2667" s="8"/>
      <c r="P2667" s="8"/>
      <c r="Q2667" s="8"/>
    </row>
    <row r="2668" spans="1:17" x14ac:dyDescent="0.2">
      <c r="A2668" s="7"/>
      <c r="B2668" s="8"/>
      <c r="D2668" s="8"/>
      <c r="E2668" s="8"/>
      <c r="F2668" s="8"/>
      <c r="G2668" s="8"/>
      <c r="H2668" s="8"/>
      <c r="I2668" s="8"/>
      <c r="J2668" s="8"/>
      <c r="K2668" s="8"/>
      <c r="L2668" s="8"/>
      <c r="M2668" s="8"/>
      <c r="N2668" s="8"/>
      <c r="O2668" s="8"/>
      <c r="P2668" s="8"/>
      <c r="Q2668" s="8"/>
    </row>
    <row r="2669" spans="1:17" x14ac:dyDescent="0.2">
      <c r="A2669" s="7"/>
      <c r="B2669" s="8"/>
      <c r="D2669" s="8"/>
      <c r="E2669" s="8"/>
      <c r="F2669" s="8"/>
      <c r="G2669" s="8"/>
      <c r="H2669" s="8"/>
      <c r="I2669" s="8"/>
      <c r="J2669" s="8"/>
      <c r="K2669" s="8"/>
      <c r="L2669" s="8"/>
      <c r="M2669" s="8"/>
      <c r="N2669" s="8"/>
      <c r="O2669" s="8"/>
      <c r="P2669" s="8"/>
      <c r="Q2669" s="8"/>
    </row>
    <row r="2670" spans="1:17" x14ac:dyDescent="0.2">
      <c r="A2670" s="7"/>
      <c r="B2670" s="8"/>
      <c r="D2670" s="8"/>
      <c r="E2670" s="8"/>
      <c r="F2670" s="8"/>
      <c r="G2670" s="8"/>
      <c r="H2670" s="8"/>
      <c r="I2670" s="8"/>
      <c r="J2670" s="8"/>
      <c r="K2670" s="8"/>
      <c r="L2670" s="8"/>
      <c r="M2670" s="8"/>
      <c r="N2670" s="8"/>
      <c r="O2670" s="8"/>
      <c r="P2670" s="8"/>
      <c r="Q2670" s="8"/>
    </row>
    <row r="2671" spans="1:17" x14ac:dyDescent="0.2">
      <c r="A2671" s="7"/>
      <c r="B2671" s="8"/>
      <c r="D2671" s="8"/>
      <c r="E2671" s="8"/>
      <c r="F2671" s="8"/>
      <c r="G2671" s="8"/>
      <c r="H2671" s="8"/>
      <c r="I2671" s="8"/>
      <c r="J2671" s="8"/>
      <c r="K2671" s="8"/>
      <c r="L2671" s="8"/>
      <c r="M2671" s="8"/>
      <c r="N2671" s="8"/>
      <c r="O2671" s="8"/>
      <c r="P2671" s="8"/>
      <c r="Q2671" s="8"/>
    </row>
    <row r="2672" spans="1:17" x14ac:dyDescent="0.2">
      <c r="A2672" s="7"/>
      <c r="B2672" s="8"/>
      <c r="D2672" s="8"/>
      <c r="E2672" s="8"/>
      <c r="F2672" s="8"/>
      <c r="G2672" s="8"/>
      <c r="H2672" s="8"/>
      <c r="I2672" s="8"/>
      <c r="J2672" s="8"/>
      <c r="K2672" s="8"/>
      <c r="L2672" s="8"/>
      <c r="M2672" s="8"/>
      <c r="N2672" s="8"/>
      <c r="O2672" s="8"/>
      <c r="P2672" s="8"/>
      <c r="Q2672" s="8"/>
    </row>
    <row r="2673" spans="1:17" x14ac:dyDescent="0.2">
      <c r="A2673" s="7"/>
      <c r="B2673" s="8"/>
      <c r="D2673" s="8"/>
      <c r="E2673" s="8"/>
      <c r="F2673" s="8"/>
      <c r="G2673" s="8"/>
      <c r="H2673" s="8"/>
      <c r="I2673" s="8"/>
      <c r="J2673" s="8"/>
      <c r="K2673" s="8"/>
      <c r="L2673" s="8"/>
      <c r="M2673" s="8"/>
      <c r="N2673" s="8"/>
      <c r="O2673" s="8"/>
      <c r="P2673" s="8"/>
      <c r="Q2673" s="8"/>
    </row>
    <row r="2674" spans="1:17" x14ac:dyDescent="0.2">
      <c r="A2674" s="7"/>
      <c r="B2674" s="8"/>
      <c r="D2674" s="8"/>
      <c r="E2674" s="8"/>
      <c r="F2674" s="8"/>
      <c r="G2674" s="8"/>
      <c r="H2674" s="8"/>
      <c r="I2674" s="8"/>
      <c r="J2674" s="8"/>
      <c r="K2674" s="8"/>
      <c r="L2674" s="8"/>
      <c r="M2674" s="8"/>
      <c r="N2674" s="8"/>
      <c r="O2674" s="8"/>
      <c r="P2674" s="8"/>
      <c r="Q2674" s="8"/>
    </row>
    <row r="2675" spans="1:17" x14ac:dyDescent="0.2">
      <c r="A2675" s="7"/>
      <c r="B2675" s="8"/>
      <c r="D2675" s="8"/>
      <c r="E2675" s="8"/>
      <c r="F2675" s="8"/>
      <c r="G2675" s="8"/>
      <c r="H2675" s="8"/>
      <c r="I2675" s="8"/>
      <c r="J2675" s="8"/>
      <c r="K2675" s="8"/>
      <c r="L2675" s="8"/>
      <c r="M2675" s="8"/>
      <c r="N2675" s="8"/>
      <c r="O2675" s="8"/>
      <c r="P2675" s="8"/>
      <c r="Q2675" s="8"/>
    </row>
    <row r="2676" spans="1:17" x14ac:dyDescent="0.2">
      <c r="A2676" s="7"/>
      <c r="B2676" s="8"/>
      <c r="D2676" s="8"/>
      <c r="E2676" s="8"/>
      <c r="F2676" s="8"/>
      <c r="G2676" s="8"/>
      <c r="H2676" s="8"/>
      <c r="I2676" s="8"/>
      <c r="J2676" s="8"/>
      <c r="K2676" s="8"/>
      <c r="L2676" s="8"/>
      <c r="M2676" s="8"/>
      <c r="N2676" s="8"/>
      <c r="O2676" s="8"/>
      <c r="P2676" s="8"/>
      <c r="Q2676" s="8"/>
    </row>
    <row r="2677" spans="1:17" x14ac:dyDescent="0.2">
      <c r="A2677" s="7"/>
      <c r="B2677" s="8"/>
      <c r="D2677" s="8"/>
      <c r="E2677" s="8"/>
      <c r="F2677" s="8"/>
      <c r="G2677" s="8"/>
      <c r="H2677" s="8"/>
      <c r="I2677" s="8"/>
      <c r="J2677" s="8"/>
      <c r="K2677" s="8"/>
      <c r="L2677" s="8"/>
      <c r="M2677" s="8"/>
      <c r="N2677" s="8"/>
      <c r="O2677" s="8"/>
      <c r="P2677" s="8"/>
      <c r="Q2677" s="8"/>
    </row>
    <row r="2678" spans="1:17" x14ac:dyDescent="0.2">
      <c r="A2678" s="7"/>
      <c r="B2678" s="8"/>
      <c r="D2678" s="8"/>
      <c r="E2678" s="8"/>
      <c r="F2678" s="8"/>
      <c r="G2678" s="8"/>
      <c r="H2678" s="8"/>
      <c r="I2678" s="8"/>
      <c r="J2678" s="8"/>
      <c r="K2678" s="8"/>
      <c r="L2678" s="8"/>
      <c r="M2678" s="8"/>
      <c r="N2678" s="8"/>
      <c r="O2678" s="8"/>
      <c r="P2678" s="8"/>
      <c r="Q2678" s="8"/>
    </row>
    <row r="2679" spans="1:17" x14ac:dyDescent="0.2">
      <c r="A2679" s="7"/>
      <c r="B2679" s="8"/>
      <c r="D2679" s="8"/>
      <c r="E2679" s="8"/>
      <c r="F2679" s="8"/>
      <c r="G2679" s="8"/>
      <c r="H2679" s="8"/>
      <c r="I2679" s="8"/>
      <c r="J2679" s="8"/>
      <c r="K2679" s="8"/>
      <c r="L2679" s="8"/>
      <c r="M2679" s="8"/>
      <c r="N2679" s="8"/>
      <c r="O2679" s="8"/>
      <c r="P2679" s="8"/>
      <c r="Q2679" s="8"/>
    </row>
    <row r="2680" spans="1:17" x14ac:dyDescent="0.2">
      <c r="A2680" s="7"/>
      <c r="B2680" s="8"/>
      <c r="D2680" s="8"/>
      <c r="E2680" s="8"/>
      <c r="F2680" s="8"/>
      <c r="G2680" s="8"/>
      <c r="H2680" s="8"/>
      <c r="I2680" s="8"/>
      <c r="J2680" s="8"/>
      <c r="K2680" s="8"/>
      <c r="L2680" s="8"/>
      <c r="M2680" s="8"/>
      <c r="N2680" s="8"/>
      <c r="O2680" s="8"/>
      <c r="P2680" s="8"/>
      <c r="Q2680" s="8"/>
    </row>
    <row r="2681" spans="1:17" x14ac:dyDescent="0.2">
      <c r="A2681" s="7"/>
      <c r="B2681" s="8"/>
      <c r="D2681" s="8"/>
      <c r="E2681" s="8"/>
      <c r="F2681" s="8"/>
      <c r="G2681" s="8"/>
      <c r="H2681" s="8"/>
      <c r="I2681" s="8"/>
      <c r="J2681" s="8"/>
      <c r="K2681" s="8"/>
      <c r="L2681" s="8"/>
      <c r="M2681" s="8"/>
      <c r="N2681" s="8"/>
      <c r="O2681" s="8"/>
      <c r="P2681" s="8"/>
      <c r="Q2681" s="8"/>
    </row>
    <row r="2682" spans="1:17" x14ac:dyDescent="0.2">
      <c r="A2682" s="7"/>
      <c r="B2682" s="8"/>
      <c r="D2682" s="8"/>
      <c r="E2682" s="8"/>
      <c r="F2682" s="8"/>
      <c r="G2682" s="8"/>
      <c r="H2682" s="8"/>
      <c r="I2682" s="8"/>
      <c r="J2682" s="8"/>
      <c r="K2682" s="8"/>
      <c r="L2682" s="8"/>
      <c r="M2682" s="8"/>
      <c r="N2682" s="8"/>
      <c r="O2682" s="8"/>
      <c r="P2682" s="8"/>
      <c r="Q2682" s="8"/>
    </row>
    <row r="2683" spans="1:17" x14ac:dyDescent="0.2">
      <c r="A2683" s="7"/>
      <c r="B2683" s="8"/>
      <c r="D2683" s="8"/>
      <c r="E2683" s="8"/>
      <c r="F2683" s="8"/>
      <c r="G2683" s="8"/>
      <c r="H2683" s="8"/>
      <c r="I2683" s="8"/>
      <c r="J2683" s="8"/>
      <c r="K2683" s="8"/>
      <c r="L2683" s="8"/>
      <c r="M2683" s="8"/>
      <c r="N2683" s="8"/>
      <c r="O2683" s="8"/>
      <c r="P2683" s="8"/>
      <c r="Q2683" s="8"/>
    </row>
    <row r="2684" spans="1:17" x14ac:dyDescent="0.2">
      <c r="A2684" s="7"/>
      <c r="B2684" s="8"/>
      <c r="D2684" s="8"/>
      <c r="E2684" s="8"/>
      <c r="F2684" s="8"/>
      <c r="G2684" s="8"/>
      <c r="H2684" s="8"/>
      <c r="I2684" s="8"/>
      <c r="J2684" s="8"/>
      <c r="K2684" s="8"/>
      <c r="L2684" s="8"/>
      <c r="M2684" s="8"/>
      <c r="N2684" s="8"/>
      <c r="O2684" s="8"/>
      <c r="P2684" s="8"/>
      <c r="Q2684" s="8"/>
    </row>
    <row r="2685" spans="1:17" x14ac:dyDescent="0.2">
      <c r="A2685" s="7"/>
      <c r="B2685" s="8"/>
      <c r="D2685" s="8"/>
      <c r="E2685" s="8"/>
      <c r="F2685" s="8"/>
      <c r="G2685" s="8"/>
      <c r="H2685" s="8"/>
      <c r="I2685" s="8"/>
      <c r="J2685" s="8"/>
      <c r="K2685" s="8"/>
      <c r="L2685" s="8"/>
      <c r="M2685" s="8"/>
      <c r="N2685" s="8"/>
      <c r="O2685" s="8"/>
      <c r="P2685" s="8"/>
      <c r="Q2685" s="8"/>
    </row>
    <row r="2686" spans="1:17" x14ac:dyDescent="0.2">
      <c r="A2686" s="7"/>
      <c r="B2686" s="8"/>
      <c r="D2686" s="8"/>
      <c r="E2686" s="8"/>
      <c r="F2686" s="8"/>
      <c r="G2686" s="8"/>
      <c r="H2686" s="8"/>
      <c r="I2686" s="8"/>
      <c r="J2686" s="8"/>
      <c r="K2686" s="8"/>
      <c r="L2686" s="8"/>
      <c r="M2686" s="8"/>
      <c r="N2686" s="8"/>
      <c r="O2686" s="8"/>
      <c r="P2686" s="8"/>
      <c r="Q2686" s="8"/>
    </row>
    <row r="2687" spans="1:17" x14ac:dyDescent="0.2">
      <c r="A2687" s="7"/>
      <c r="B2687" s="8"/>
      <c r="D2687" s="8"/>
      <c r="E2687" s="8"/>
      <c r="F2687" s="8"/>
      <c r="G2687" s="8"/>
      <c r="H2687" s="8"/>
      <c r="I2687" s="8"/>
      <c r="J2687" s="8"/>
      <c r="K2687" s="8"/>
      <c r="L2687" s="8"/>
      <c r="M2687" s="8"/>
      <c r="N2687" s="8"/>
      <c r="O2687" s="8"/>
      <c r="P2687" s="8"/>
      <c r="Q2687" s="8"/>
    </row>
    <row r="2688" spans="1:17" x14ac:dyDescent="0.2">
      <c r="A2688" s="7"/>
      <c r="B2688" s="8"/>
      <c r="D2688" s="8"/>
      <c r="E2688" s="8"/>
      <c r="F2688" s="8"/>
      <c r="G2688" s="8"/>
      <c r="H2688" s="8"/>
      <c r="I2688" s="8"/>
      <c r="J2688" s="8"/>
      <c r="K2688" s="8"/>
      <c r="L2688" s="8"/>
      <c r="M2688" s="8"/>
      <c r="N2688" s="8"/>
      <c r="O2688" s="8"/>
      <c r="P2688" s="8"/>
      <c r="Q2688" s="8"/>
    </row>
    <row r="2689" spans="1:17" x14ac:dyDescent="0.2">
      <c r="A2689" s="7"/>
      <c r="B2689" s="8"/>
      <c r="D2689" s="8"/>
      <c r="E2689" s="8"/>
      <c r="F2689" s="8"/>
      <c r="G2689" s="8"/>
      <c r="H2689" s="8"/>
      <c r="I2689" s="8"/>
      <c r="J2689" s="8"/>
      <c r="K2689" s="8"/>
      <c r="L2689" s="8"/>
      <c r="M2689" s="8"/>
      <c r="N2689" s="8"/>
      <c r="O2689" s="8"/>
      <c r="P2689" s="8"/>
      <c r="Q2689" s="8"/>
    </row>
    <row r="2690" spans="1:17" x14ac:dyDescent="0.2">
      <c r="A2690" s="7"/>
      <c r="B2690" s="8"/>
      <c r="D2690" s="8"/>
      <c r="E2690" s="8"/>
      <c r="F2690" s="8"/>
      <c r="G2690" s="8"/>
      <c r="H2690" s="8"/>
      <c r="I2690" s="8"/>
      <c r="J2690" s="8"/>
      <c r="K2690" s="8"/>
      <c r="L2690" s="8"/>
      <c r="M2690" s="8"/>
      <c r="N2690" s="8"/>
      <c r="O2690" s="8"/>
      <c r="P2690" s="8"/>
      <c r="Q2690" s="8"/>
    </row>
    <row r="2691" spans="1:17" x14ac:dyDescent="0.2">
      <c r="A2691" s="7"/>
      <c r="B2691" s="8"/>
      <c r="D2691" s="8"/>
      <c r="E2691" s="8"/>
      <c r="F2691" s="8"/>
      <c r="G2691" s="8"/>
      <c r="H2691" s="8"/>
      <c r="I2691" s="8"/>
      <c r="J2691" s="8"/>
      <c r="K2691" s="8"/>
      <c r="L2691" s="8"/>
      <c r="M2691" s="8"/>
      <c r="N2691" s="8"/>
      <c r="O2691" s="8"/>
      <c r="P2691" s="8"/>
      <c r="Q2691" s="8"/>
    </row>
    <row r="2692" spans="1:17" x14ac:dyDescent="0.2">
      <c r="A2692" s="7"/>
      <c r="B2692" s="8"/>
      <c r="D2692" s="8"/>
      <c r="E2692" s="8"/>
      <c r="F2692" s="8"/>
      <c r="G2692" s="8"/>
      <c r="H2692" s="8"/>
      <c r="I2692" s="8"/>
      <c r="J2692" s="8"/>
      <c r="K2692" s="8"/>
      <c r="L2692" s="8"/>
      <c r="M2692" s="8"/>
      <c r="N2692" s="8"/>
      <c r="O2692" s="8"/>
      <c r="P2692" s="8"/>
      <c r="Q2692" s="8"/>
    </row>
    <row r="2693" spans="1:17" x14ac:dyDescent="0.2">
      <c r="A2693" s="7"/>
      <c r="B2693" s="8"/>
      <c r="D2693" s="8"/>
      <c r="E2693" s="8"/>
      <c r="F2693" s="8"/>
      <c r="G2693" s="8"/>
      <c r="H2693" s="8"/>
      <c r="I2693" s="8"/>
      <c r="J2693" s="8"/>
      <c r="K2693" s="8"/>
      <c r="L2693" s="8"/>
      <c r="M2693" s="8"/>
      <c r="N2693" s="8"/>
      <c r="O2693" s="8"/>
      <c r="P2693" s="8"/>
      <c r="Q2693" s="8"/>
    </row>
    <row r="2694" spans="1:17" x14ac:dyDescent="0.2">
      <c r="A2694" s="7"/>
      <c r="B2694" s="8"/>
      <c r="D2694" s="8"/>
      <c r="E2694" s="8"/>
      <c r="F2694" s="8"/>
      <c r="G2694" s="8"/>
      <c r="H2694" s="8"/>
      <c r="I2694" s="8"/>
      <c r="J2694" s="8"/>
      <c r="K2694" s="8"/>
      <c r="L2694" s="8"/>
      <c r="M2694" s="8"/>
      <c r="N2694" s="8"/>
      <c r="O2694" s="8"/>
      <c r="P2694" s="8"/>
      <c r="Q2694" s="8"/>
    </row>
    <row r="2695" spans="1:17" x14ac:dyDescent="0.2">
      <c r="A2695" s="7"/>
      <c r="B2695" s="8"/>
      <c r="D2695" s="8"/>
      <c r="E2695" s="8"/>
      <c r="F2695" s="8"/>
      <c r="G2695" s="8"/>
      <c r="H2695" s="8"/>
      <c r="I2695" s="8"/>
      <c r="J2695" s="8"/>
      <c r="K2695" s="8"/>
      <c r="L2695" s="8"/>
      <c r="M2695" s="8"/>
      <c r="N2695" s="8"/>
      <c r="O2695" s="8"/>
      <c r="P2695" s="8"/>
      <c r="Q2695" s="8"/>
    </row>
    <row r="2696" spans="1:17" x14ac:dyDescent="0.2">
      <c r="A2696" s="7"/>
      <c r="B2696" s="8"/>
      <c r="D2696" s="8"/>
      <c r="E2696" s="8"/>
      <c r="F2696" s="8"/>
      <c r="G2696" s="8"/>
      <c r="H2696" s="8"/>
      <c r="I2696" s="8"/>
      <c r="J2696" s="8"/>
      <c r="K2696" s="8"/>
      <c r="L2696" s="8"/>
      <c r="M2696" s="8"/>
      <c r="N2696" s="8"/>
      <c r="O2696" s="8"/>
      <c r="P2696" s="8"/>
      <c r="Q2696" s="8"/>
    </row>
    <row r="2697" spans="1:17" x14ac:dyDescent="0.2">
      <c r="A2697" s="7"/>
      <c r="B2697" s="8"/>
      <c r="D2697" s="8"/>
      <c r="E2697" s="8"/>
      <c r="F2697" s="8"/>
      <c r="G2697" s="8"/>
      <c r="H2697" s="8"/>
      <c r="I2697" s="8"/>
      <c r="J2697" s="8"/>
      <c r="K2697" s="8"/>
      <c r="L2697" s="8"/>
      <c r="M2697" s="8"/>
      <c r="N2697" s="8"/>
      <c r="O2697" s="8"/>
      <c r="P2697" s="8"/>
      <c r="Q2697" s="8"/>
    </row>
    <row r="2698" spans="1:17" x14ac:dyDescent="0.2">
      <c r="A2698" s="7"/>
      <c r="B2698" s="8"/>
      <c r="D2698" s="8"/>
      <c r="E2698" s="8"/>
      <c r="F2698" s="8"/>
      <c r="G2698" s="8"/>
      <c r="H2698" s="8"/>
      <c r="I2698" s="8"/>
      <c r="J2698" s="8"/>
      <c r="K2698" s="8"/>
      <c r="L2698" s="8"/>
      <c r="M2698" s="8"/>
      <c r="N2698" s="8"/>
      <c r="O2698" s="8"/>
      <c r="P2698" s="8"/>
      <c r="Q2698" s="8"/>
    </row>
    <row r="2699" spans="1:17" x14ac:dyDescent="0.2">
      <c r="A2699" s="7"/>
      <c r="B2699" s="8"/>
      <c r="D2699" s="8"/>
      <c r="E2699" s="8"/>
      <c r="F2699" s="8"/>
      <c r="G2699" s="8"/>
      <c r="H2699" s="8"/>
      <c r="I2699" s="8"/>
      <c r="J2699" s="8"/>
      <c r="K2699" s="8"/>
      <c r="L2699" s="8"/>
      <c r="M2699" s="8"/>
      <c r="N2699" s="8"/>
      <c r="O2699" s="8"/>
      <c r="P2699" s="8"/>
      <c r="Q2699" s="8"/>
    </row>
    <row r="2700" spans="1:17" x14ac:dyDescent="0.2">
      <c r="A2700" s="7"/>
      <c r="B2700" s="8"/>
      <c r="D2700" s="8"/>
      <c r="E2700" s="8"/>
      <c r="F2700" s="8"/>
      <c r="G2700" s="8"/>
      <c r="H2700" s="8"/>
      <c r="I2700" s="8"/>
      <c r="J2700" s="8"/>
      <c r="K2700" s="8"/>
      <c r="L2700" s="8"/>
      <c r="M2700" s="8"/>
      <c r="N2700" s="8"/>
      <c r="O2700" s="8"/>
      <c r="P2700" s="8"/>
      <c r="Q2700" s="8"/>
    </row>
    <row r="2701" spans="1:17" x14ac:dyDescent="0.2">
      <c r="A2701" s="7"/>
      <c r="B2701" s="8"/>
      <c r="D2701" s="8"/>
      <c r="E2701" s="8"/>
      <c r="F2701" s="8"/>
      <c r="G2701" s="8"/>
      <c r="H2701" s="8"/>
      <c r="I2701" s="8"/>
      <c r="J2701" s="8"/>
      <c r="K2701" s="8"/>
      <c r="L2701" s="8"/>
      <c r="M2701" s="8"/>
      <c r="N2701" s="8"/>
      <c r="O2701" s="8"/>
      <c r="P2701" s="8"/>
      <c r="Q2701" s="8"/>
    </row>
    <row r="2702" spans="1:17" x14ac:dyDescent="0.2">
      <c r="A2702" s="7"/>
      <c r="B2702" s="8"/>
      <c r="D2702" s="8"/>
      <c r="E2702" s="8"/>
      <c r="F2702" s="8"/>
      <c r="G2702" s="8"/>
      <c r="H2702" s="8"/>
      <c r="I2702" s="8"/>
      <c r="J2702" s="8"/>
      <c r="K2702" s="8"/>
      <c r="L2702" s="8"/>
      <c r="M2702" s="8"/>
      <c r="N2702" s="8"/>
      <c r="O2702" s="8"/>
      <c r="P2702" s="8"/>
      <c r="Q2702" s="8"/>
    </row>
    <row r="2703" spans="1:17" x14ac:dyDescent="0.2">
      <c r="A2703" s="7"/>
      <c r="B2703" s="8"/>
      <c r="D2703" s="8"/>
      <c r="E2703" s="8"/>
      <c r="F2703" s="8"/>
      <c r="G2703" s="8"/>
      <c r="H2703" s="8"/>
      <c r="I2703" s="8"/>
      <c r="J2703" s="8"/>
      <c r="K2703" s="8"/>
      <c r="L2703" s="8"/>
      <c r="M2703" s="8"/>
      <c r="N2703" s="8"/>
      <c r="O2703" s="8"/>
      <c r="P2703" s="8"/>
      <c r="Q2703" s="8"/>
    </row>
    <row r="2704" spans="1:17" x14ac:dyDescent="0.2">
      <c r="A2704" s="7"/>
      <c r="B2704" s="8"/>
      <c r="D2704" s="8"/>
      <c r="E2704" s="8"/>
      <c r="F2704" s="8"/>
      <c r="G2704" s="8"/>
      <c r="H2704" s="8"/>
      <c r="I2704" s="8"/>
      <c r="J2704" s="8"/>
      <c r="K2704" s="8"/>
      <c r="L2704" s="8"/>
      <c r="M2704" s="8"/>
      <c r="N2704" s="8"/>
      <c r="O2704" s="8"/>
      <c r="P2704" s="8"/>
      <c r="Q2704" s="8"/>
    </row>
    <row r="2705" spans="1:17" x14ac:dyDescent="0.2">
      <c r="A2705" s="7"/>
      <c r="B2705" s="8"/>
      <c r="D2705" s="8"/>
      <c r="E2705" s="8"/>
      <c r="F2705" s="8"/>
      <c r="G2705" s="8"/>
      <c r="H2705" s="8"/>
      <c r="I2705" s="8"/>
      <c r="J2705" s="8"/>
      <c r="K2705" s="8"/>
      <c r="L2705" s="8"/>
      <c r="M2705" s="8"/>
      <c r="N2705" s="8"/>
      <c r="O2705" s="8"/>
      <c r="P2705" s="8"/>
      <c r="Q2705" s="8"/>
    </row>
    <row r="2706" spans="1:17" x14ac:dyDescent="0.2">
      <c r="A2706" s="7"/>
      <c r="B2706" s="8"/>
      <c r="D2706" s="8"/>
      <c r="E2706" s="8"/>
      <c r="F2706" s="8"/>
      <c r="G2706" s="8"/>
      <c r="H2706" s="8"/>
      <c r="I2706" s="8"/>
      <c r="J2706" s="8"/>
      <c r="K2706" s="8"/>
      <c r="L2706" s="8"/>
      <c r="M2706" s="8"/>
      <c r="N2706" s="8"/>
      <c r="O2706" s="8"/>
      <c r="P2706" s="8"/>
      <c r="Q2706" s="8"/>
    </row>
    <row r="2707" spans="1:17" x14ac:dyDescent="0.2">
      <c r="A2707" s="7"/>
      <c r="B2707" s="8"/>
      <c r="D2707" s="8"/>
      <c r="E2707" s="8"/>
      <c r="F2707" s="8"/>
      <c r="G2707" s="8"/>
      <c r="H2707" s="8"/>
      <c r="I2707" s="8"/>
      <c r="J2707" s="8"/>
      <c r="K2707" s="8"/>
      <c r="L2707" s="8"/>
      <c r="M2707" s="8"/>
      <c r="N2707" s="8"/>
      <c r="O2707" s="8"/>
      <c r="P2707" s="8"/>
      <c r="Q2707" s="8"/>
    </row>
    <row r="2708" spans="1:17" x14ac:dyDescent="0.2">
      <c r="A2708" s="7"/>
      <c r="B2708" s="8"/>
      <c r="D2708" s="8"/>
      <c r="E2708" s="8"/>
      <c r="F2708" s="8"/>
      <c r="G2708" s="8"/>
      <c r="H2708" s="8"/>
      <c r="I2708" s="8"/>
      <c r="J2708" s="8"/>
      <c r="K2708" s="8"/>
      <c r="L2708" s="8"/>
      <c r="M2708" s="8"/>
      <c r="N2708" s="8"/>
      <c r="O2708" s="8"/>
      <c r="P2708" s="8"/>
      <c r="Q2708" s="8"/>
    </row>
    <row r="2709" spans="1:17" x14ac:dyDescent="0.2">
      <c r="A2709" s="7"/>
      <c r="B2709" s="8"/>
      <c r="D2709" s="8"/>
      <c r="E2709" s="8"/>
      <c r="F2709" s="8"/>
      <c r="G2709" s="8"/>
      <c r="H2709" s="8"/>
      <c r="I2709" s="8"/>
      <c r="J2709" s="8"/>
      <c r="K2709" s="8"/>
      <c r="L2709" s="8"/>
      <c r="M2709" s="8"/>
      <c r="N2709" s="8"/>
      <c r="O2709" s="8"/>
      <c r="P2709" s="8"/>
      <c r="Q2709" s="8"/>
    </row>
    <row r="2710" spans="1:17" x14ac:dyDescent="0.2">
      <c r="A2710" s="7"/>
      <c r="B2710" s="8"/>
      <c r="D2710" s="8"/>
      <c r="E2710" s="8"/>
      <c r="F2710" s="8"/>
      <c r="G2710" s="8"/>
      <c r="H2710" s="8"/>
      <c r="I2710" s="8"/>
      <c r="J2710" s="8"/>
      <c r="K2710" s="8"/>
      <c r="L2710" s="8"/>
      <c r="M2710" s="8"/>
      <c r="N2710" s="8"/>
      <c r="O2710" s="8"/>
      <c r="P2710" s="8"/>
      <c r="Q2710" s="8"/>
    </row>
    <row r="2711" spans="1:17" x14ac:dyDescent="0.2">
      <c r="A2711" s="7"/>
      <c r="B2711" s="8"/>
      <c r="D2711" s="8"/>
      <c r="E2711" s="8"/>
      <c r="F2711" s="8"/>
      <c r="G2711" s="8"/>
      <c r="H2711" s="8"/>
      <c r="I2711" s="8"/>
      <c r="J2711" s="8"/>
      <c r="K2711" s="8"/>
      <c r="L2711" s="8"/>
      <c r="M2711" s="8"/>
      <c r="N2711" s="8"/>
      <c r="O2711" s="8"/>
      <c r="P2711" s="8"/>
      <c r="Q2711" s="8"/>
    </row>
    <row r="2712" spans="1:17" x14ac:dyDescent="0.2">
      <c r="A2712" s="7"/>
      <c r="B2712" s="8"/>
      <c r="D2712" s="8"/>
      <c r="E2712" s="8"/>
      <c r="F2712" s="8"/>
      <c r="G2712" s="8"/>
      <c r="H2712" s="8"/>
      <c r="I2712" s="8"/>
      <c r="J2712" s="8"/>
      <c r="K2712" s="8"/>
      <c r="L2712" s="8"/>
      <c r="M2712" s="8"/>
      <c r="N2712" s="8"/>
      <c r="O2712" s="8"/>
      <c r="P2712" s="8"/>
      <c r="Q2712" s="8"/>
    </row>
    <row r="2713" spans="1:17" x14ac:dyDescent="0.2">
      <c r="A2713" s="7"/>
      <c r="B2713" s="8"/>
      <c r="D2713" s="8"/>
      <c r="E2713" s="8"/>
      <c r="F2713" s="8"/>
      <c r="G2713" s="8"/>
      <c r="H2713" s="8"/>
      <c r="I2713" s="8"/>
      <c r="J2713" s="8"/>
      <c r="K2713" s="8"/>
      <c r="L2713" s="8"/>
      <c r="M2713" s="8"/>
      <c r="N2713" s="8"/>
      <c r="O2713" s="8"/>
      <c r="P2713" s="8"/>
      <c r="Q2713" s="8"/>
    </row>
    <row r="2714" spans="1:17" x14ac:dyDescent="0.2">
      <c r="A2714" s="7"/>
      <c r="B2714" s="8"/>
      <c r="D2714" s="8"/>
      <c r="E2714" s="8"/>
      <c r="F2714" s="8"/>
      <c r="G2714" s="8"/>
      <c r="H2714" s="8"/>
      <c r="I2714" s="8"/>
      <c r="J2714" s="8"/>
      <c r="K2714" s="8"/>
      <c r="L2714" s="8"/>
      <c r="M2714" s="8"/>
      <c r="N2714" s="8"/>
      <c r="O2714" s="8"/>
      <c r="P2714" s="8"/>
      <c r="Q2714" s="8"/>
    </row>
    <row r="2715" spans="1:17" x14ac:dyDescent="0.2">
      <c r="A2715" s="7"/>
      <c r="B2715" s="8"/>
      <c r="D2715" s="8"/>
      <c r="E2715" s="8"/>
      <c r="F2715" s="8"/>
      <c r="G2715" s="8"/>
      <c r="H2715" s="8"/>
      <c r="I2715" s="8"/>
      <c r="J2715" s="8"/>
      <c r="K2715" s="8"/>
      <c r="L2715" s="8"/>
      <c r="M2715" s="8"/>
      <c r="N2715" s="8"/>
      <c r="O2715" s="8"/>
      <c r="P2715" s="8"/>
      <c r="Q2715" s="8"/>
    </row>
    <row r="2716" spans="1:17" x14ac:dyDescent="0.2">
      <c r="A2716" s="7"/>
      <c r="B2716" s="8"/>
      <c r="D2716" s="8"/>
      <c r="E2716" s="8"/>
      <c r="F2716" s="8"/>
      <c r="G2716" s="8"/>
      <c r="H2716" s="8"/>
      <c r="I2716" s="8"/>
      <c r="J2716" s="8"/>
      <c r="K2716" s="8"/>
      <c r="L2716" s="8"/>
      <c r="M2716" s="8"/>
      <c r="N2716" s="8"/>
      <c r="O2716" s="8"/>
      <c r="P2716" s="8"/>
      <c r="Q2716" s="8"/>
    </row>
    <row r="2717" spans="1:17" x14ac:dyDescent="0.2">
      <c r="A2717" s="7"/>
      <c r="B2717" s="8"/>
      <c r="D2717" s="8"/>
      <c r="E2717" s="8"/>
      <c r="F2717" s="8"/>
      <c r="G2717" s="8"/>
      <c r="H2717" s="8"/>
      <c r="I2717" s="8"/>
      <c r="J2717" s="8"/>
      <c r="K2717" s="8"/>
      <c r="L2717" s="8"/>
      <c r="M2717" s="8"/>
      <c r="N2717" s="8"/>
      <c r="O2717" s="8"/>
      <c r="P2717" s="8"/>
      <c r="Q2717" s="8"/>
    </row>
    <row r="2718" spans="1:17" x14ac:dyDescent="0.2">
      <c r="A2718" s="7"/>
      <c r="B2718" s="8"/>
      <c r="D2718" s="8"/>
      <c r="E2718" s="8"/>
      <c r="F2718" s="8"/>
      <c r="G2718" s="8"/>
      <c r="H2718" s="8"/>
      <c r="I2718" s="8"/>
      <c r="J2718" s="8"/>
      <c r="K2718" s="8"/>
      <c r="L2718" s="8"/>
      <c r="M2718" s="8"/>
      <c r="N2718" s="8"/>
      <c r="O2718" s="8"/>
      <c r="P2718" s="8"/>
      <c r="Q2718" s="8"/>
    </row>
    <row r="2719" spans="1:17" x14ac:dyDescent="0.2">
      <c r="A2719" s="7"/>
      <c r="B2719" s="8"/>
      <c r="D2719" s="8"/>
      <c r="E2719" s="8"/>
      <c r="F2719" s="8"/>
      <c r="G2719" s="8"/>
      <c r="H2719" s="8"/>
      <c r="I2719" s="8"/>
      <c r="J2719" s="8"/>
      <c r="K2719" s="8"/>
      <c r="L2719" s="8"/>
      <c r="M2719" s="8"/>
      <c r="N2719" s="8"/>
      <c r="O2719" s="8"/>
      <c r="P2719" s="8"/>
      <c r="Q2719" s="8"/>
    </row>
    <row r="2720" spans="1:17" x14ac:dyDescent="0.2">
      <c r="A2720" s="7"/>
      <c r="B2720" s="8"/>
      <c r="D2720" s="8"/>
      <c r="E2720" s="8"/>
      <c r="F2720" s="8"/>
      <c r="G2720" s="8"/>
      <c r="H2720" s="8"/>
      <c r="I2720" s="8"/>
      <c r="J2720" s="8"/>
      <c r="K2720" s="8"/>
      <c r="L2720" s="8"/>
      <c r="M2720" s="8"/>
      <c r="N2720" s="8"/>
      <c r="O2720" s="8"/>
      <c r="P2720" s="8"/>
      <c r="Q2720" s="8"/>
    </row>
    <row r="2721" spans="1:17" x14ac:dyDescent="0.2">
      <c r="A2721" s="7"/>
      <c r="B2721" s="8"/>
      <c r="D2721" s="8"/>
      <c r="E2721" s="8"/>
      <c r="F2721" s="8"/>
      <c r="G2721" s="8"/>
      <c r="H2721" s="8"/>
      <c r="I2721" s="8"/>
      <c r="J2721" s="8"/>
      <c r="K2721" s="8"/>
      <c r="L2721" s="8"/>
      <c r="M2721" s="8"/>
      <c r="N2721" s="8"/>
      <c r="O2721" s="8"/>
      <c r="P2721" s="8"/>
      <c r="Q2721" s="8"/>
    </row>
    <row r="2722" spans="1:17" x14ac:dyDescent="0.2">
      <c r="A2722" s="7"/>
      <c r="B2722" s="8"/>
      <c r="D2722" s="8"/>
      <c r="E2722" s="8"/>
      <c r="F2722" s="8"/>
      <c r="G2722" s="8"/>
      <c r="H2722" s="8"/>
      <c r="I2722" s="8"/>
      <c r="J2722" s="8"/>
      <c r="K2722" s="8"/>
      <c r="L2722" s="8"/>
      <c r="M2722" s="8"/>
      <c r="N2722" s="8"/>
      <c r="O2722" s="8"/>
      <c r="P2722" s="8"/>
      <c r="Q2722" s="8"/>
    </row>
    <row r="2723" spans="1:17" x14ac:dyDescent="0.2">
      <c r="A2723" s="7"/>
      <c r="B2723" s="8"/>
      <c r="D2723" s="8"/>
      <c r="E2723" s="8"/>
      <c r="F2723" s="8"/>
      <c r="G2723" s="8"/>
      <c r="H2723" s="8"/>
      <c r="I2723" s="8"/>
      <c r="J2723" s="8"/>
      <c r="K2723" s="8"/>
      <c r="L2723" s="8"/>
      <c r="M2723" s="8"/>
      <c r="N2723" s="8"/>
      <c r="O2723" s="8"/>
      <c r="P2723" s="8"/>
      <c r="Q2723" s="8"/>
    </row>
    <row r="2724" spans="1:17" x14ac:dyDescent="0.2">
      <c r="A2724" s="7"/>
      <c r="B2724" s="8"/>
      <c r="D2724" s="8"/>
      <c r="E2724" s="8"/>
      <c r="F2724" s="8"/>
      <c r="G2724" s="8"/>
      <c r="H2724" s="8"/>
      <c r="I2724" s="8"/>
      <c r="J2724" s="8"/>
      <c r="K2724" s="8"/>
      <c r="L2724" s="8"/>
      <c r="M2724" s="8"/>
      <c r="N2724" s="8"/>
      <c r="O2724" s="8"/>
      <c r="P2724" s="8"/>
      <c r="Q2724" s="8"/>
    </row>
    <row r="2725" spans="1:17" x14ac:dyDescent="0.2">
      <c r="A2725" s="7"/>
      <c r="B2725" s="8"/>
      <c r="D2725" s="8"/>
      <c r="E2725" s="8"/>
      <c r="F2725" s="8"/>
      <c r="G2725" s="8"/>
      <c r="H2725" s="8"/>
      <c r="I2725" s="8"/>
      <c r="J2725" s="8"/>
      <c r="K2725" s="8"/>
      <c r="L2725" s="8"/>
      <c r="M2725" s="8"/>
      <c r="N2725" s="8"/>
      <c r="O2725" s="8"/>
      <c r="P2725" s="8"/>
      <c r="Q2725" s="8"/>
    </row>
    <row r="2726" spans="1:17" x14ac:dyDescent="0.2">
      <c r="A2726" s="7"/>
      <c r="B2726" s="8"/>
      <c r="D2726" s="8"/>
      <c r="E2726" s="8"/>
      <c r="F2726" s="8"/>
      <c r="G2726" s="8"/>
      <c r="H2726" s="8"/>
      <c r="I2726" s="8"/>
      <c r="J2726" s="8"/>
      <c r="K2726" s="8"/>
      <c r="L2726" s="8"/>
      <c r="M2726" s="8"/>
      <c r="N2726" s="8"/>
      <c r="O2726" s="8"/>
      <c r="P2726" s="8"/>
      <c r="Q2726" s="8"/>
    </row>
    <row r="2727" spans="1:17" x14ac:dyDescent="0.2">
      <c r="A2727" s="7"/>
      <c r="B2727" s="8"/>
      <c r="D2727" s="8"/>
      <c r="E2727" s="8"/>
      <c r="F2727" s="8"/>
      <c r="G2727" s="8"/>
      <c r="H2727" s="8"/>
      <c r="I2727" s="8"/>
      <c r="J2727" s="8"/>
      <c r="K2727" s="8"/>
      <c r="L2727" s="8"/>
      <c r="M2727" s="8"/>
      <c r="N2727" s="8"/>
      <c r="O2727" s="8"/>
      <c r="P2727" s="8"/>
      <c r="Q2727" s="8"/>
    </row>
    <row r="2728" spans="1:17" x14ac:dyDescent="0.2">
      <c r="A2728" s="7"/>
      <c r="B2728" s="8"/>
      <c r="D2728" s="8"/>
      <c r="E2728" s="8"/>
      <c r="F2728" s="8"/>
      <c r="G2728" s="8"/>
      <c r="H2728" s="8"/>
      <c r="I2728" s="8"/>
      <c r="J2728" s="8"/>
      <c r="K2728" s="8"/>
      <c r="L2728" s="8"/>
      <c r="M2728" s="8"/>
      <c r="N2728" s="8"/>
      <c r="O2728" s="8"/>
      <c r="P2728" s="8"/>
      <c r="Q2728" s="8"/>
    </row>
    <row r="2729" spans="1:17" x14ac:dyDescent="0.2">
      <c r="A2729" s="7"/>
      <c r="B2729" s="8"/>
      <c r="D2729" s="8"/>
      <c r="E2729" s="8"/>
      <c r="F2729" s="8"/>
      <c r="G2729" s="8"/>
      <c r="H2729" s="8"/>
      <c r="I2729" s="8"/>
      <c r="J2729" s="8"/>
      <c r="K2729" s="8"/>
      <c r="L2729" s="8"/>
      <c r="M2729" s="8"/>
      <c r="N2729" s="8"/>
      <c r="O2729" s="8"/>
      <c r="P2729" s="8"/>
      <c r="Q2729" s="8"/>
    </row>
    <row r="2730" spans="1:17" x14ac:dyDescent="0.2">
      <c r="A2730" s="7"/>
      <c r="B2730" s="8"/>
      <c r="D2730" s="8"/>
      <c r="E2730" s="8"/>
      <c r="F2730" s="8"/>
      <c r="G2730" s="8"/>
      <c r="H2730" s="8"/>
      <c r="I2730" s="8"/>
      <c r="J2730" s="8"/>
      <c r="K2730" s="8"/>
      <c r="L2730" s="8"/>
      <c r="M2730" s="8"/>
      <c r="N2730" s="8"/>
      <c r="O2730" s="8"/>
      <c r="P2730" s="8"/>
      <c r="Q2730" s="8"/>
    </row>
    <row r="2731" spans="1:17" x14ac:dyDescent="0.2">
      <c r="A2731" s="7"/>
      <c r="B2731" s="8"/>
      <c r="D2731" s="8"/>
      <c r="E2731" s="8"/>
      <c r="F2731" s="8"/>
      <c r="G2731" s="8"/>
      <c r="H2731" s="8"/>
      <c r="I2731" s="8"/>
      <c r="J2731" s="8"/>
      <c r="K2731" s="8"/>
      <c r="L2731" s="8"/>
      <c r="M2731" s="8"/>
      <c r="N2731" s="8"/>
      <c r="O2731" s="8"/>
      <c r="P2731" s="8"/>
      <c r="Q2731" s="8"/>
    </row>
    <row r="2732" spans="1:17" x14ac:dyDescent="0.2">
      <c r="A2732" s="7"/>
      <c r="B2732" s="8"/>
      <c r="D2732" s="8"/>
      <c r="E2732" s="8"/>
      <c r="F2732" s="8"/>
      <c r="G2732" s="8"/>
      <c r="H2732" s="8"/>
      <c r="I2732" s="8"/>
      <c r="J2732" s="8"/>
      <c r="K2732" s="8"/>
      <c r="L2732" s="8"/>
      <c r="M2732" s="8"/>
      <c r="N2732" s="8"/>
      <c r="O2732" s="8"/>
      <c r="P2732" s="8"/>
      <c r="Q2732" s="8"/>
    </row>
    <row r="2733" spans="1:17" x14ac:dyDescent="0.2">
      <c r="A2733" s="7"/>
      <c r="B2733" s="8"/>
      <c r="D2733" s="8"/>
      <c r="E2733" s="8"/>
      <c r="F2733" s="8"/>
      <c r="G2733" s="8"/>
      <c r="H2733" s="8"/>
      <c r="I2733" s="8"/>
      <c r="J2733" s="8"/>
      <c r="K2733" s="8"/>
      <c r="L2733" s="8"/>
      <c r="M2733" s="8"/>
      <c r="N2733" s="8"/>
      <c r="O2733" s="8"/>
      <c r="P2733" s="8"/>
      <c r="Q2733" s="8"/>
    </row>
    <row r="2734" spans="1:17" x14ac:dyDescent="0.2">
      <c r="A2734" s="7"/>
      <c r="B2734" s="8"/>
      <c r="D2734" s="8"/>
      <c r="E2734" s="8"/>
      <c r="F2734" s="8"/>
      <c r="G2734" s="8"/>
      <c r="H2734" s="8"/>
      <c r="I2734" s="8"/>
      <c r="J2734" s="8"/>
      <c r="K2734" s="8"/>
      <c r="L2734" s="8"/>
      <c r="M2734" s="8"/>
      <c r="N2734" s="8"/>
      <c r="O2734" s="8"/>
      <c r="P2734" s="8"/>
      <c r="Q2734" s="8"/>
    </row>
    <row r="2735" spans="1:17" x14ac:dyDescent="0.2">
      <c r="A2735" s="7"/>
      <c r="B2735" s="8"/>
      <c r="D2735" s="8"/>
      <c r="E2735" s="8"/>
      <c r="F2735" s="8"/>
      <c r="G2735" s="8"/>
      <c r="H2735" s="8"/>
      <c r="I2735" s="8"/>
      <c r="J2735" s="8"/>
      <c r="K2735" s="8"/>
      <c r="L2735" s="8"/>
      <c r="M2735" s="8"/>
      <c r="N2735" s="8"/>
      <c r="O2735" s="8"/>
      <c r="P2735" s="8"/>
      <c r="Q2735" s="8"/>
    </row>
    <row r="2736" spans="1:17" x14ac:dyDescent="0.2">
      <c r="A2736" s="7"/>
      <c r="B2736" s="8"/>
      <c r="D2736" s="8"/>
      <c r="E2736" s="8"/>
      <c r="F2736" s="8"/>
      <c r="G2736" s="8"/>
      <c r="H2736" s="8"/>
      <c r="I2736" s="8"/>
      <c r="J2736" s="8"/>
      <c r="K2736" s="8"/>
      <c r="L2736" s="8"/>
      <c r="M2736" s="8"/>
      <c r="N2736" s="8"/>
      <c r="O2736" s="8"/>
      <c r="P2736" s="8"/>
      <c r="Q2736" s="8"/>
    </row>
    <row r="2737" spans="1:17" x14ac:dyDescent="0.2">
      <c r="A2737" s="7"/>
      <c r="B2737" s="8"/>
      <c r="D2737" s="8"/>
      <c r="E2737" s="8"/>
      <c r="F2737" s="8"/>
      <c r="G2737" s="8"/>
      <c r="H2737" s="8"/>
      <c r="I2737" s="8"/>
      <c r="J2737" s="8"/>
      <c r="K2737" s="8"/>
      <c r="L2737" s="8"/>
      <c r="M2737" s="8"/>
      <c r="N2737" s="8"/>
      <c r="O2737" s="8"/>
      <c r="P2737" s="8"/>
      <c r="Q2737" s="8"/>
    </row>
    <row r="2738" spans="1:17" x14ac:dyDescent="0.2">
      <c r="A2738" s="7"/>
      <c r="B2738" s="8"/>
      <c r="D2738" s="8"/>
      <c r="E2738" s="8"/>
      <c r="F2738" s="8"/>
      <c r="G2738" s="8"/>
      <c r="H2738" s="8"/>
      <c r="I2738" s="8"/>
      <c r="J2738" s="8"/>
      <c r="K2738" s="8"/>
      <c r="L2738" s="8"/>
      <c r="M2738" s="8"/>
      <c r="N2738" s="8"/>
      <c r="O2738" s="8"/>
      <c r="P2738" s="8"/>
      <c r="Q2738" s="8"/>
    </row>
    <row r="2739" spans="1:17" x14ac:dyDescent="0.2">
      <c r="A2739" s="7"/>
      <c r="B2739" s="8"/>
      <c r="D2739" s="8"/>
      <c r="E2739" s="8"/>
      <c r="F2739" s="8"/>
      <c r="G2739" s="8"/>
      <c r="H2739" s="8"/>
      <c r="I2739" s="8"/>
      <c r="J2739" s="8"/>
      <c r="K2739" s="8"/>
      <c r="L2739" s="8"/>
      <c r="M2739" s="8"/>
      <c r="N2739" s="8"/>
      <c r="O2739" s="8"/>
      <c r="P2739" s="8"/>
      <c r="Q2739" s="8"/>
    </row>
    <row r="2740" spans="1:17" x14ac:dyDescent="0.2">
      <c r="A2740" s="7"/>
      <c r="B2740" s="8"/>
      <c r="D2740" s="8"/>
      <c r="E2740" s="8"/>
      <c r="F2740" s="8"/>
      <c r="G2740" s="8"/>
      <c r="H2740" s="8"/>
      <c r="I2740" s="8"/>
      <c r="J2740" s="8"/>
      <c r="K2740" s="8"/>
      <c r="L2740" s="8"/>
      <c r="M2740" s="8"/>
      <c r="N2740" s="8"/>
      <c r="O2740" s="8"/>
      <c r="P2740" s="8"/>
      <c r="Q2740" s="8"/>
    </row>
    <row r="2741" spans="1:17" x14ac:dyDescent="0.2">
      <c r="A2741" s="7"/>
      <c r="B2741" s="8"/>
      <c r="D2741" s="8"/>
      <c r="E2741" s="8"/>
      <c r="F2741" s="8"/>
      <c r="G2741" s="8"/>
      <c r="H2741" s="8"/>
      <c r="I2741" s="8"/>
      <c r="J2741" s="8"/>
      <c r="K2741" s="8"/>
      <c r="L2741" s="8"/>
      <c r="M2741" s="8"/>
      <c r="N2741" s="8"/>
      <c r="O2741" s="8"/>
      <c r="P2741" s="8"/>
      <c r="Q2741" s="8"/>
    </row>
    <row r="2742" spans="1:17" x14ac:dyDescent="0.2">
      <c r="A2742" s="7"/>
      <c r="B2742" s="8"/>
      <c r="D2742" s="8"/>
      <c r="E2742" s="8"/>
      <c r="F2742" s="8"/>
      <c r="G2742" s="8"/>
      <c r="H2742" s="8"/>
      <c r="I2742" s="8"/>
      <c r="J2742" s="8"/>
      <c r="K2742" s="8"/>
      <c r="L2742" s="8"/>
      <c r="M2742" s="8"/>
      <c r="N2742" s="8"/>
      <c r="O2742" s="8"/>
      <c r="P2742" s="8"/>
      <c r="Q2742" s="8"/>
    </row>
    <row r="2743" spans="1:17" x14ac:dyDescent="0.2">
      <c r="A2743" s="7"/>
      <c r="B2743" s="8"/>
      <c r="D2743" s="8"/>
      <c r="E2743" s="8"/>
      <c r="F2743" s="8"/>
      <c r="G2743" s="8"/>
      <c r="H2743" s="8"/>
      <c r="I2743" s="8"/>
      <c r="J2743" s="8"/>
      <c r="K2743" s="8"/>
      <c r="L2743" s="8"/>
      <c r="M2743" s="8"/>
      <c r="N2743" s="8"/>
      <c r="O2743" s="8"/>
      <c r="P2743" s="8"/>
      <c r="Q2743" s="8"/>
    </row>
    <row r="2744" spans="1:17" x14ac:dyDescent="0.2">
      <c r="A2744" s="7"/>
      <c r="B2744" s="8"/>
      <c r="D2744" s="8"/>
      <c r="E2744" s="8"/>
      <c r="F2744" s="8"/>
      <c r="G2744" s="8"/>
      <c r="H2744" s="8"/>
      <c r="I2744" s="8"/>
      <c r="J2744" s="8"/>
      <c r="K2744" s="8"/>
      <c r="L2744" s="8"/>
      <c r="M2744" s="8"/>
      <c r="N2744" s="8"/>
      <c r="O2744" s="8"/>
      <c r="P2744" s="8"/>
      <c r="Q2744" s="8"/>
    </row>
    <row r="2745" spans="1:17" x14ac:dyDescent="0.2">
      <c r="A2745" s="7"/>
      <c r="B2745" s="8"/>
      <c r="D2745" s="8"/>
      <c r="E2745" s="8"/>
      <c r="F2745" s="8"/>
      <c r="G2745" s="8"/>
      <c r="H2745" s="8"/>
      <c r="I2745" s="8"/>
      <c r="J2745" s="8"/>
      <c r="K2745" s="8"/>
      <c r="L2745" s="8"/>
      <c r="M2745" s="8"/>
      <c r="N2745" s="8"/>
      <c r="O2745" s="8"/>
      <c r="P2745" s="8"/>
      <c r="Q2745" s="8"/>
    </row>
    <row r="2746" spans="1:17" x14ac:dyDescent="0.2">
      <c r="A2746" s="7"/>
      <c r="B2746" s="8"/>
      <c r="D2746" s="8"/>
      <c r="E2746" s="8"/>
      <c r="F2746" s="8"/>
      <c r="G2746" s="8"/>
      <c r="H2746" s="8"/>
      <c r="I2746" s="8"/>
      <c r="J2746" s="8"/>
      <c r="K2746" s="8"/>
      <c r="L2746" s="8"/>
      <c r="M2746" s="8"/>
      <c r="N2746" s="8"/>
      <c r="O2746" s="8"/>
      <c r="P2746" s="8"/>
      <c r="Q2746" s="8"/>
    </row>
    <row r="2747" spans="1:17" x14ac:dyDescent="0.2">
      <c r="A2747" s="7"/>
      <c r="B2747" s="8"/>
      <c r="D2747" s="8"/>
      <c r="E2747" s="8"/>
      <c r="F2747" s="8"/>
      <c r="G2747" s="8"/>
      <c r="H2747" s="8"/>
      <c r="I2747" s="8"/>
      <c r="J2747" s="8"/>
      <c r="K2747" s="8"/>
      <c r="L2747" s="8"/>
      <c r="M2747" s="8"/>
      <c r="N2747" s="8"/>
      <c r="O2747" s="8"/>
      <c r="P2747" s="8"/>
      <c r="Q2747" s="8"/>
    </row>
    <row r="2748" spans="1:17" x14ac:dyDescent="0.2">
      <c r="A2748" s="7"/>
      <c r="B2748" s="8"/>
      <c r="D2748" s="8"/>
      <c r="E2748" s="8"/>
      <c r="F2748" s="8"/>
      <c r="G2748" s="8"/>
      <c r="H2748" s="8"/>
      <c r="I2748" s="8"/>
      <c r="J2748" s="8"/>
      <c r="K2748" s="8"/>
      <c r="L2748" s="8"/>
      <c r="M2748" s="8"/>
      <c r="N2748" s="8"/>
      <c r="O2748" s="8"/>
      <c r="P2748" s="8"/>
      <c r="Q2748" s="8"/>
    </row>
    <row r="2749" spans="1:17" x14ac:dyDescent="0.2">
      <c r="A2749" s="7"/>
      <c r="B2749" s="8"/>
      <c r="D2749" s="8"/>
      <c r="E2749" s="8"/>
      <c r="F2749" s="8"/>
      <c r="G2749" s="8"/>
      <c r="H2749" s="8"/>
      <c r="I2749" s="8"/>
      <c r="J2749" s="8"/>
      <c r="K2749" s="8"/>
      <c r="L2749" s="8"/>
      <c r="M2749" s="8"/>
      <c r="N2749" s="8"/>
      <c r="O2749" s="8"/>
      <c r="P2749" s="8"/>
      <c r="Q2749" s="8"/>
    </row>
    <row r="2750" spans="1:17" x14ac:dyDescent="0.2">
      <c r="A2750" s="7"/>
      <c r="B2750" s="8"/>
      <c r="D2750" s="8"/>
      <c r="E2750" s="8"/>
      <c r="F2750" s="8"/>
      <c r="G2750" s="8"/>
      <c r="H2750" s="8"/>
      <c r="I2750" s="8"/>
      <c r="J2750" s="8"/>
      <c r="K2750" s="8"/>
      <c r="L2750" s="8"/>
      <c r="M2750" s="8"/>
      <c r="N2750" s="8"/>
      <c r="O2750" s="8"/>
      <c r="P2750" s="8"/>
      <c r="Q2750" s="8"/>
    </row>
    <row r="2751" spans="1:17" x14ac:dyDescent="0.2">
      <c r="A2751" s="7"/>
      <c r="B2751" s="8"/>
      <c r="D2751" s="8"/>
      <c r="E2751" s="8"/>
      <c r="F2751" s="8"/>
      <c r="G2751" s="8"/>
      <c r="H2751" s="8"/>
      <c r="I2751" s="8"/>
      <c r="J2751" s="8"/>
      <c r="K2751" s="8"/>
      <c r="L2751" s="8"/>
      <c r="M2751" s="8"/>
      <c r="N2751" s="8"/>
      <c r="O2751" s="8"/>
      <c r="P2751" s="8"/>
      <c r="Q2751" s="8"/>
    </row>
    <row r="2752" spans="1:17" x14ac:dyDescent="0.2">
      <c r="A2752" s="7"/>
      <c r="B2752" s="8"/>
      <c r="D2752" s="8"/>
      <c r="E2752" s="8"/>
      <c r="F2752" s="8"/>
      <c r="G2752" s="8"/>
      <c r="H2752" s="8"/>
      <c r="I2752" s="8"/>
      <c r="J2752" s="8"/>
      <c r="K2752" s="8"/>
      <c r="L2752" s="8"/>
      <c r="M2752" s="8"/>
      <c r="N2752" s="8"/>
      <c r="O2752" s="8"/>
      <c r="P2752" s="8"/>
      <c r="Q2752" s="8"/>
    </row>
    <row r="2753" spans="1:17" x14ac:dyDescent="0.2">
      <c r="A2753" s="7"/>
      <c r="B2753" s="8"/>
      <c r="D2753" s="8"/>
      <c r="E2753" s="8"/>
      <c r="F2753" s="8"/>
      <c r="G2753" s="8"/>
      <c r="H2753" s="8"/>
      <c r="I2753" s="8"/>
      <c r="J2753" s="8"/>
      <c r="K2753" s="8"/>
      <c r="L2753" s="8"/>
      <c r="M2753" s="8"/>
      <c r="N2753" s="8"/>
      <c r="O2753" s="8"/>
      <c r="P2753" s="8"/>
      <c r="Q2753" s="8"/>
    </row>
    <row r="2754" spans="1:17" x14ac:dyDescent="0.2">
      <c r="A2754" s="7"/>
      <c r="B2754" s="8"/>
      <c r="D2754" s="8"/>
      <c r="E2754" s="8"/>
      <c r="F2754" s="8"/>
      <c r="G2754" s="8"/>
      <c r="H2754" s="8"/>
      <c r="I2754" s="8"/>
      <c r="J2754" s="8"/>
      <c r="K2754" s="8"/>
      <c r="L2754" s="8"/>
      <c r="M2754" s="8"/>
      <c r="N2754" s="8"/>
      <c r="O2754" s="8"/>
      <c r="P2754" s="8"/>
      <c r="Q2754" s="8"/>
    </row>
    <row r="2755" spans="1:17" x14ac:dyDescent="0.2">
      <c r="A2755" s="7"/>
      <c r="B2755" s="8"/>
      <c r="D2755" s="8"/>
      <c r="E2755" s="8"/>
      <c r="F2755" s="8"/>
      <c r="G2755" s="8"/>
      <c r="H2755" s="8"/>
      <c r="I2755" s="8"/>
      <c r="J2755" s="8"/>
      <c r="K2755" s="8"/>
      <c r="L2755" s="8"/>
      <c r="M2755" s="8"/>
      <c r="N2755" s="8"/>
      <c r="O2755" s="8"/>
      <c r="P2755" s="8"/>
      <c r="Q2755" s="8"/>
    </row>
    <row r="2756" spans="1:17" x14ac:dyDescent="0.2">
      <c r="A2756" s="7"/>
      <c r="B2756" s="8"/>
      <c r="D2756" s="8"/>
      <c r="E2756" s="8"/>
      <c r="F2756" s="8"/>
      <c r="G2756" s="8"/>
      <c r="H2756" s="8"/>
      <c r="I2756" s="8"/>
      <c r="J2756" s="8"/>
      <c r="K2756" s="8"/>
      <c r="L2756" s="8"/>
      <c r="M2756" s="8"/>
      <c r="N2756" s="8"/>
      <c r="O2756" s="8"/>
      <c r="P2756" s="8"/>
      <c r="Q2756" s="8"/>
    </row>
    <row r="2757" spans="1:17" x14ac:dyDescent="0.2">
      <c r="A2757" s="7"/>
      <c r="B2757" s="8"/>
      <c r="D2757" s="8"/>
      <c r="E2757" s="8"/>
      <c r="F2757" s="8"/>
      <c r="G2757" s="8"/>
      <c r="H2757" s="8"/>
      <c r="I2757" s="8"/>
      <c r="J2757" s="8"/>
      <c r="K2757" s="8"/>
      <c r="L2757" s="8"/>
      <c r="M2757" s="8"/>
      <c r="N2757" s="8"/>
      <c r="O2757" s="8"/>
      <c r="P2757" s="8"/>
      <c r="Q2757" s="8"/>
    </row>
    <row r="2758" spans="1:17" x14ac:dyDescent="0.2">
      <c r="A2758" s="7"/>
      <c r="B2758" s="8"/>
      <c r="D2758" s="8"/>
      <c r="E2758" s="8"/>
      <c r="F2758" s="8"/>
      <c r="G2758" s="8"/>
      <c r="H2758" s="8"/>
      <c r="I2758" s="8"/>
      <c r="J2758" s="8"/>
      <c r="K2758" s="8"/>
      <c r="L2758" s="8"/>
      <c r="M2758" s="8"/>
      <c r="N2758" s="8"/>
      <c r="O2758" s="8"/>
      <c r="P2758" s="8"/>
      <c r="Q2758" s="8"/>
    </row>
    <row r="2759" spans="1:17" x14ac:dyDescent="0.2">
      <c r="A2759" s="7"/>
      <c r="B2759" s="8"/>
      <c r="D2759" s="8"/>
      <c r="E2759" s="8"/>
      <c r="F2759" s="8"/>
      <c r="G2759" s="8"/>
      <c r="H2759" s="8"/>
      <c r="I2759" s="8"/>
      <c r="J2759" s="8"/>
      <c r="K2759" s="8"/>
      <c r="L2759" s="8"/>
      <c r="M2759" s="8"/>
      <c r="N2759" s="8"/>
      <c r="O2759" s="8"/>
      <c r="P2759" s="8"/>
      <c r="Q2759" s="8"/>
    </row>
    <row r="2760" spans="1:17" x14ac:dyDescent="0.2">
      <c r="A2760" s="7"/>
      <c r="B2760" s="8"/>
      <c r="D2760" s="8"/>
      <c r="E2760" s="8"/>
      <c r="F2760" s="8"/>
      <c r="G2760" s="8"/>
      <c r="H2760" s="8"/>
      <c r="I2760" s="8"/>
      <c r="J2760" s="8"/>
      <c r="K2760" s="8"/>
      <c r="L2760" s="8"/>
      <c r="M2760" s="8"/>
      <c r="N2760" s="8"/>
      <c r="O2760" s="8"/>
      <c r="P2760" s="8"/>
      <c r="Q2760" s="8"/>
    </row>
    <row r="2761" spans="1:17" x14ac:dyDescent="0.2">
      <c r="A2761" s="7"/>
      <c r="B2761" s="8"/>
      <c r="D2761" s="8"/>
      <c r="E2761" s="8"/>
      <c r="F2761" s="8"/>
      <c r="G2761" s="8"/>
      <c r="H2761" s="8"/>
      <c r="I2761" s="8"/>
      <c r="J2761" s="8"/>
      <c r="K2761" s="8"/>
      <c r="L2761" s="8"/>
      <c r="M2761" s="8"/>
      <c r="N2761" s="8"/>
      <c r="O2761" s="8"/>
      <c r="P2761" s="8"/>
      <c r="Q2761" s="8"/>
    </row>
    <row r="2762" spans="1:17" x14ac:dyDescent="0.2">
      <c r="A2762" s="7"/>
      <c r="B2762" s="8"/>
      <c r="D2762" s="8"/>
      <c r="E2762" s="8"/>
      <c r="F2762" s="8"/>
      <c r="G2762" s="8"/>
      <c r="H2762" s="8"/>
      <c r="I2762" s="8"/>
      <c r="J2762" s="8"/>
      <c r="K2762" s="8"/>
      <c r="L2762" s="8"/>
      <c r="M2762" s="8"/>
      <c r="N2762" s="8"/>
      <c r="O2762" s="8"/>
      <c r="P2762" s="8"/>
      <c r="Q2762" s="8"/>
    </row>
    <row r="2763" spans="1:17" x14ac:dyDescent="0.2">
      <c r="A2763" s="7"/>
      <c r="B2763" s="8"/>
      <c r="D2763" s="8"/>
      <c r="E2763" s="8"/>
      <c r="F2763" s="8"/>
      <c r="G2763" s="8"/>
      <c r="H2763" s="8"/>
      <c r="I2763" s="8"/>
      <c r="J2763" s="8"/>
      <c r="K2763" s="8"/>
      <c r="L2763" s="8"/>
      <c r="M2763" s="8"/>
      <c r="N2763" s="8"/>
      <c r="O2763" s="8"/>
      <c r="P2763" s="8"/>
      <c r="Q2763" s="8"/>
    </row>
    <row r="2764" spans="1:17" x14ac:dyDescent="0.2">
      <c r="A2764" s="7"/>
      <c r="B2764" s="8"/>
      <c r="D2764" s="8"/>
      <c r="E2764" s="8"/>
      <c r="F2764" s="8"/>
      <c r="G2764" s="8"/>
      <c r="H2764" s="8"/>
      <c r="I2764" s="8"/>
      <c r="J2764" s="8"/>
      <c r="K2764" s="8"/>
      <c r="L2764" s="8"/>
      <c r="M2764" s="8"/>
      <c r="N2764" s="8"/>
      <c r="O2764" s="8"/>
      <c r="P2764" s="8"/>
      <c r="Q2764" s="8"/>
    </row>
    <row r="2765" spans="1:17" x14ac:dyDescent="0.2">
      <c r="A2765" s="7"/>
      <c r="B2765" s="8"/>
      <c r="D2765" s="8"/>
      <c r="E2765" s="8"/>
      <c r="F2765" s="8"/>
      <c r="G2765" s="8"/>
      <c r="H2765" s="8"/>
      <c r="I2765" s="8"/>
      <c r="J2765" s="8"/>
      <c r="K2765" s="8"/>
      <c r="L2765" s="8"/>
      <c r="M2765" s="8"/>
      <c r="N2765" s="8"/>
      <c r="O2765" s="8"/>
      <c r="P2765" s="8"/>
      <c r="Q2765" s="8"/>
    </row>
    <row r="2766" spans="1:17" x14ac:dyDescent="0.2">
      <c r="A2766" s="7"/>
      <c r="B2766" s="8"/>
      <c r="D2766" s="8"/>
      <c r="E2766" s="8"/>
      <c r="F2766" s="8"/>
      <c r="G2766" s="8"/>
      <c r="H2766" s="8"/>
      <c r="I2766" s="8"/>
      <c r="J2766" s="8"/>
      <c r="K2766" s="8"/>
      <c r="L2766" s="8"/>
      <c r="M2766" s="8"/>
      <c r="N2766" s="8"/>
      <c r="O2766" s="8"/>
      <c r="P2766" s="8"/>
      <c r="Q2766" s="8"/>
    </row>
    <row r="2767" spans="1:17" x14ac:dyDescent="0.2">
      <c r="A2767" s="7"/>
      <c r="B2767" s="8"/>
      <c r="D2767" s="8"/>
      <c r="E2767" s="8"/>
      <c r="F2767" s="8"/>
      <c r="G2767" s="8"/>
      <c r="H2767" s="8"/>
      <c r="I2767" s="8"/>
      <c r="J2767" s="8"/>
      <c r="K2767" s="8"/>
      <c r="L2767" s="8"/>
      <c r="M2767" s="8"/>
      <c r="N2767" s="8"/>
      <c r="O2767" s="8"/>
      <c r="P2767" s="8"/>
      <c r="Q2767" s="8"/>
    </row>
    <row r="2768" spans="1:17" x14ac:dyDescent="0.2">
      <c r="A2768" s="7"/>
      <c r="B2768" s="8"/>
      <c r="D2768" s="8"/>
      <c r="E2768" s="8"/>
      <c r="F2768" s="8"/>
      <c r="G2768" s="8"/>
      <c r="H2768" s="8"/>
      <c r="I2768" s="8"/>
      <c r="J2768" s="8"/>
      <c r="K2768" s="8"/>
      <c r="L2768" s="8"/>
      <c r="M2768" s="8"/>
      <c r="N2768" s="8"/>
      <c r="O2768" s="8"/>
      <c r="P2768" s="8"/>
      <c r="Q2768" s="8"/>
    </row>
    <row r="2769" spans="1:17" x14ac:dyDescent="0.2">
      <c r="A2769" s="7"/>
      <c r="B2769" s="8"/>
      <c r="D2769" s="8"/>
      <c r="E2769" s="8"/>
      <c r="F2769" s="8"/>
      <c r="G2769" s="8"/>
      <c r="H2769" s="8"/>
      <c r="I2769" s="8"/>
      <c r="J2769" s="8"/>
      <c r="K2769" s="8"/>
      <c r="L2769" s="8"/>
      <c r="M2769" s="8"/>
      <c r="N2769" s="8"/>
      <c r="O2769" s="8"/>
      <c r="P2769" s="8"/>
      <c r="Q2769" s="8"/>
    </row>
    <row r="2770" spans="1:17" x14ac:dyDescent="0.2">
      <c r="A2770" s="7"/>
      <c r="B2770" s="8"/>
      <c r="D2770" s="8"/>
      <c r="E2770" s="8"/>
      <c r="F2770" s="8"/>
      <c r="G2770" s="8"/>
      <c r="H2770" s="8"/>
      <c r="I2770" s="8"/>
      <c r="J2770" s="8"/>
      <c r="K2770" s="8"/>
      <c r="L2770" s="8"/>
      <c r="M2770" s="8"/>
      <c r="N2770" s="8"/>
      <c r="O2770" s="8"/>
      <c r="P2770" s="8"/>
      <c r="Q2770" s="8"/>
    </row>
    <row r="2771" spans="1:17" x14ac:dyDescent="0.2">
      <c r="A2771" s="7"/>
      <c r="B2771" s="8"/>
      <c r="D2771" s="8"/>
      <c r="E2771" s="8"/>
      <c r="F2771" s="8"/>
      <c r="G2771" s="8"/>
      <c r="H2771" s="8"/>
      <c r="I2771" s="8"/>
      <c r="J2771" s="8"/>
      <c r="K2771" s="8"/>
      <c r="L2771" s="8"/>
      <c r="M2771" s="8"/>
      <c r="N2771" s="8"/>
      <c r="O2771" s="8"/>
      <c r="P2771" s="8"/>
      <c r="Q2771" s="8"/>
    </row>
    <row r="2772" spans="1:17" x14ac:dyDescent="0.2">
      <c r="A2772" s="7"/>
      <c r="B2772" s="8"/>
      <c r="D2772" s="8"/>
      <c r="E2772" s="8"/>
      <c r="F2772" s="8"/>
      <c r="G2772" s="8"/>
      <c r="H2772" s="8"/>
      <c r="I2772" s="8"/>
      <c r="J2772" s="8"/>
      <c r="K2772" s="8"/>
      <c r="L2772" s="8"/>
      <c r="M2772" s="8"/>
      <c r="N2772" s="8"/>
      <c r="O2772" s="8"/>
      <c r="P2772" s="8"/>
      <c r="Q2772" s="8"/>
    </row>
    <row r="2773" spans="1:17" x14ac:dyDescent="0.2">
      <c r="A2773" s="7"/>
      <c r="B2773" s="8"/>
      <c r="D2773" s="8"/>
      <c r="E2773" s="8"/>
      <c r="F2773" s="8"/>
      <c r="G2773" s="8"/>
      <c r="H2773" s="8"/>
      <c r="I2773" s="8"/>
      <c r="J2773" s="8"/>
      <c r="K2773" s="8"/>
      <c r="L2773" s="8"/>
      <c r="M2773" s="8"/>
      <c r="N2773" s="8"/>
      <c r="O2773" s="8"/>
      <c r="P2773" s="8"/>
      <c r="Q2773" s="8"/>
    </row>
    <row r="2774" spans="1:17" x14ac:dyDescent="0.2">
      <c r="A2774" s="7"/>
      <c r="B2774" s="8"/>
      <c r="D2774" s="8"/>
      <c r="E2774" s="8"/>
      <c r="F2774" s="8"/>
      <c r="G2774" s="8"/>
      <c r="H2774" s="8"/>
      <c r="I2774" s="8"/>
      <c r="J2774" s="8"/>
      <c r="K2774" s="8"/>
      <c r="L2774" s="8"/>
      <c r="M2774" s="8"/>
      <c r="N2774" s="8"/>
      <c r="O2774" s="8"/>
      <c r="P2774" s="8"/>
      <c r="Q2774" s="8"/>
    </row>
    <row r="2775" spans="1:17" x14ac:dyDescent="0.2">
      <c r="A2775" s="7"/>
      <c r="B2775" s="8"/>
      <c r="D2775" s="8"/>
      <c r="E2775" s="8"/>
      <c r="F2775" s="8"/>
      <c r="G2775" s="8"/>
      <c r="H2775" s="8"/>
      <c r="I2775" s="8"/>
      <c r="J2775" s="8"/>
      <c r="K2775" s="8"/>
      <c r="L2775" s="8"/>
      <c r="M2775" s="8"/>
      <c r="N2775" s="8"/>
      <c r="O2775" s="8"/>
      <c r="P2775" s="8"/>
      <c r="Q2775" s="8"/>
    </row>
    <row r="2776" spans="1:17" x14ac:dyDescent="0.2">
      <c r="A2776" s="7"/>
      <c r="B2776" s="8"/>
      <c r="D2776" s="8"/>
      <c r="E2776" s="8"/>
      <c r="F2776" s="8"/>
      <c r="G2776" s="8"/>
      <c r="H2776" s="8"/>
      <c r="I2776" s="8"/>
      <c r="J2776" s="8"/>
      <c r="K2776" s="8"/>
      <c r="L2776" s="8"/>
      <c r="M2776" s="8"/>
      <c r="N2776" s="8"/>
      <c r="O2776" s="8"/>
      <c r="P2776" s="8"/>
      <c r="Q2776" s="8"/>
    </row>
    <row r="2777" spans="1:17" x14ac:dyDescent="0.2">
      <c r="A2777" s="7"/>
      <c r="B2777" s="8"/>
      <c r="D2777" s="8"/>
      <c r="E2777" s="8"/>
      <c r="F2777" s="8"/>
      <c r="G2777" s="8"/>
      <c r="H2777" s="8"/>
      <c r="I2777" s="8"/>
      <c r="J2777" s="8"/>
      <c r="K2777" s="8"/>
      <c r="L2777" s="8"/>
      <c r="M2777" s="8"/>
      <c r="N2777" s="8"/>
      <c r="O2777" s="8"/>
      <c r="P2777" s="8"/>
      <c r="Q2777" s="8"/>
    </row>
    <row r="2778" spans="1:17" x14ac:dyDescent="0.2">
      <c r="A2778" s="7"/>
      <c r="B2778" s="8"/>
      <c r="D2778" s="8"/>
      <c r="E2778" s="8"/>
      <c r="F2778" s="8"/>
      <c r="G2778" s="8"/>
      <c r="H2778" s="8"/>
      <c r="I2778" s="8"/>
      <c r="J2778" s="8"/>
      <c r="K2778" s="8"/>
      <c r="L2778" s="8"/>
      <c r="M2778" s="8"/>
      <c r="N2778" s="8"/>
      <c r="O2778" s="8"/>
      <c r="P2778" s="8"/>
      <c r="Q2778" s="8"/>
    </row>
    <row r="2779" spans="1:17" x14ac:dyDescent="0.2">
      <c r="A2779" s="7"/>
      <c r="B2779" s="8"/>
      <c r="D2779" s="8"/>
      <c r="E2779" s="8"/>
      <c r="F2779" s="8"/>
      <c r="G2779" s="8"/>
      <c r="H2779" s="8"/>
      <c r="I2779" s="8"/>
      <c r="J2779" s="8"/>
      <c r="K2779" s="8"/>
      <c r="L2779" s="8"/>
      <c r="M2779" s="8"/>
      <c r="N2779" s="8"/>
      <c r="O2779" s="8"/>
      <c r="P2779" s="8"/>
      <c r="Q2779" s="8"/>
    </row>
    <row r="2780" spans="1:17" x14ac:dyDescent="0.2">
      <c r="A2780" s="7"/>
      <c r="B2780" s="8"/>
      <c r="D2780" s="8"/>
      <c r="E2780" s="8"/>
      <c r="F2780" s="8"/>
      <c r="G2780" s="8"/>
      <c r="H2780" s="8"/>
      <c r="I2780" s="8"/>
      <c r="J2780" s="8"/>
      <c r="K2780" s="8"/>
      <c r="L2780" s="8"/>
      <c r="M2780" s="8"/>
      <c r="N2780" s="8"/>
      <c r="O2780" s="8"/>
      <c r="P2780" s="8"/>
      <c r="Q2780" s="8"/>
    </row>
    <row r="2781" spans="1:17" x14ac:dyDescent="0.2">
      <c r="A2781" s="7"/>
      <c r="B2781" s="8"/>
      <c r="D2781" s="8"/>
      <c r="E2781" s="8"/>
      <c r="F2781" s="8"/>
      <c r="G2781" s="8"/>
      <c r="H2781" s="8"/>
      <c r="I2781" s="8"/>
      <c r="J2781" s="8"/>
      <c r="K2781" s="8"/>
      <c r="L2781" s="8"/>
      <c r="M2781" s="8"/>
      <c r="N2781" s="8"/>
      <c r="O2781" s="8"/>
      <c r="P2781" s="8"/>
      <c r="Q2781" s="8"/>
    </row>
    <row r="2782" spans="1:17" x14ac:dyDescent="0.2">
      <c r="A2782" s="7"/>
      <c r="B2782" s="8"/>
      <c r="D2782" s="8"/>
      <c r="E2782" s="8"/>
      <c r="F2782" s="8"/>
      <c r="G2782" s="8"/>
      <c r="H2782" s="8"/>
      <c r="I2782" s="8"/>
      <c r="J2782" s="8"/>
      <c r="K2782" s="8"/>
      <c r="L2782" s="8"/>
      <c r="M2782" s="8"/>
      <c r="N2782" s="8"/>
      <c r="O2782" s="8"/>
      <c r="P2782" s="8"/>
      <c r="Q2782" s="8"/>
    </row>
    <row r="2783" spans="1:17" x14ac:dyDescent="0.2">
      <c r="A2783" s="7"/>
      <c r="B2783" s="8"/>
      <c r="D2783" s="8"/>
      <c r="E2783" s="8"/>
      <c r="F2783" s="8"/>
      <c r="G2783" s="8"/>
      <c r="H2783" s="8"/>
      <c r="I2783" s="8"/>
      <c r="J2783" s="8"/>
      <c r="K2783" s="8"/>
      <c r="L2783" s="8"/>
      <c r="M2783" s="8"/>
      <c r="N2783" s="8"/>
      <c r="O2783" s="8"/>
      <c r="P2783" s="8"/>
      <c r="Q2783" s="8"/>
    </row>
    <row r="2784" spans="1:17" x14ac:dyDescent="0.2">
      <c r="A2784" s="7"/>
      <c r="B2784" s="8"/>
      <c r="D2784" s="8"/>
      <c r="E2784" s="8"/>
      <c r="F2784" s="8"/>
      <c r="G2784" s="8"/>
      <c r="H2784" s="8"/>
      <c r="I2784" s="8"/>
      <c r="J2784" s="8"/>
      <c r="K2784" s="8"/>
      <c r="L2784" s="8"/>
      <c r="M2784" s="8"/>
      <c r="N2784" s="8"/>
      <c r="O2784" s="8"/>
      <c r="P2784" s="8"/>
      <c r="Q2784" s="8"/>
    </row>
    <row r="2785" spans="1:17" x14ac:dyDescent="0.2">
      <c r="A2785" s="7"/>
      <c r="B2785" s="8"/>
      <c r="D2785" s="8"/>
      <c r="E2785" s="8"/>
      <c r="F2785" s="8"/>
      <c r="G2785" s="8"/>
      <c r="H2785" s="8"/>
      <c r="I2785" s="8"/>
      <c r="J2785" s="8"/>
      <c r="K2785" s="8"/>
      <c r="L2785" s="8"/>
      <c r="M2785" s="8"/>
      <c r="N2785" s="8"/>
      <c r="O2785" s="8"/>
      <c r="P2785" s="8"/>
      <c r="Q2785" s="8"/>
    </row>
    <row r="2786" spans="1:17" x14ac:dyDescent="0.2">
      <c r="A2786" s="7"/>
      <c r="B2786" s="8"/>
      <c r="D2786" s="8"/>
      <c r="E2786" s="8"/>
      <c r="F2786" s="8"/>
      <c r="G2786" s="8"/>
      <c r="H2786" s="8"/>
      <c r="I2786" s="8"/>
      <c r="J2786" s="8"/>
      <c r="K2786" s="8"/>
      <c r="L2786" s="8"/>
      <c r="M2786" s="8"/>
      <c r="N2786" s="8"/>
      <c r="O2786" s="8"/>
      <c r="P2786" s="8"/>
      <c r="Q2786" s="8"/>
    </row>
    <row r="2787" spans="1:17" x14ac:dyDescent="0.2">
      <c r="A2787" s="7"/>
      <c r="B2787" s="8"/>
      <c r="D2787" s="8"/>
      <c r="E2787" s="8"/>
      <c r="F2787" s="8"/>
      <c r="G2787" s="8"/>
      <c r="H2787" s="8"/>
      <c r="I2787" s="8"/>
      <c r="J2787" s="8"/>
      <c r="K2787" s="8"/>
      <c r="L2787" s="8"/>
      <c r="M2787" s="8"/>
      <c r="N2787" s="8"/>
      <c r="O2787" s="8"/>
      <c r="P2787" s="8"/>
      <c r="Q2787" s="8"/>
    </row>
    <row r="2788" spans="1:17" x14ac:dyDescent="0.2">
      <c r="A2788" s="7"/>
      <c r="B2788" s="8"/>
      <c r="D2788" s="8"/>
      <c r="E2788" s="8"/>
      <c r="F2788" s="8"/>
      <c r="G2788" s="8"/>
      <c r="H2788" s="8"/>
      <c r="I2788" s="8"/>
      <c r="J2788" s="8"/>
      <c r="K2788" s="8"/>
      <c r="L2788" s="8"/>
      <c r="M2788" s="8"/>
      <c r="N2788" s="8"/>
      <c r="O2788" s="8"/>
      <c r="P2788" s="8"/>
      <c r="Q2788" s="8"/>
    </row>
    <row r="2789" spans="1:17" x14ac:dyDescent="0.2">
      <c r="A2789" s="7"/>
      <c r="B2789" s="8"/>
      <c r="D2789" s="8"/>
      <c r="E2789" s="8"/>
      <c r="F2789" s="8"/>
      <c r="G2789" s="8"/>
      <c r="H2789" s="8"/>
      <c r="I2789" s="8"/>
      <c r="J2789" s="8"/>
      <c r="K2789" s="8"/>
      <c r="L2789" s="8"/>
      <c r="M2789" s="8"/>
      <c r="N2789" s="8"/>
      <c r="O2789" s="8"/>
      <c r="P2789" s="8"/>
      <c r="Q2789" s="8"/>
    </row>
    <row r="2790" spans="1:17" x14ac:dyDescent="0.2">
      <c r="A2790" s="7"/>
      <c r="B2790" s="8"/>
      <c r="D2790" s="8"/>
      <c r="E2790" s="8"/>
      <c r="F2790" s="8"/>
      <c r="G2790" s="8"/>
      <c r="H2790" s="8"/>
      <c r="I2790" s="8"/>
      <c r="J2790" s="8"/>
      <c r="K2790" s="8"/>
      <c r="L2790" s="8"/>
      <c r="M2790" s="8"/>
      <c r="N2790" s="8"/>
      <c r="O2790" s="8"/>
      <c r="P2790" s="8"/>
      <c r="Q2790" s="8"/>
    </row>
    <row r="2791" spans="1:17" x14ac:dyDescent="0.2">
      <c r="A2791" s="7"/>
      <c r="B2791" s="8"/>
      <c r="D2791" s="8"/>
      <c r="E2791" s="8"/>
      <c r="F2791" s="8"/>
      <c r="G2791" s="8"/>
      <c r="H2791" s="8"/>
      <c r="I2791" s="8"/>
      <c r="J2791" s="8"/>
      <c r="K2791" s="8"/>
      <c r="L2791" s="8"/>
      <c r="M2791" s="8"/>
      <c r="N2791" s="8"/>
      <c r="O2791" s="8"/>
      <c r="P2791" s="8"/>
      <c r="Q2791" s="8"/>
    </row>
    <row r="2792" spans="1:17" x14ac:dyDescent="0.2">
      <c r="A2792" s="7"/>
      <c r="B2792" s="8"/>
      <c r="D2792" s="8"/>
      <c r="E2792" s="8"/>
      <c r="F2792" s="8"/>
      <c r="G2792" s="8"/>
      <c r="H2792" s="8"/>
      <c r="I2792" s="8"/>
      <c r="J2792" s="8"/>
      <c r="K2792" s="8"/>
      <c r="L2792" s="8"/>
      <c r="M2792" s="8"/>
      <c r="N2792" s="8"/>
      <c r="O2792" s="8"/>
      <c r="P2792" s="8"/>
      <c r="Q2792" s="8"/>
    </row>
    <row r="2793" spans="1:17" x14ac:dyDescent="0.2">
      <c r="A2793" s="7"/>
      <c r="B2793" s="8"/>
      <c r="D2793" s="8"/>
      <c r="E2793" s="8"/>
      <c r="F2793" s="8"/>
      <c r="G2793" s="8"/>
      <c r="H2793" s="8"/>
      <c r="I2793" s="8"/>
      <c r="J2793" s="8"/>
      <c r="K2793" s="8"/>
      <c r="L2793" s="8"/>
      <c r="M2793" s="8"/>
      <c r="N2793" s="8"/>
      <c r="O2793" s="8"/>
      <c r="P2793" s="8"/>
      <c r="Q2793" s="8"/>
    </row>
    <row r="2794" spans="1:17" x14ac:dyDescent="0.2">
      <c r="A2794" s="7"/>
      <c r="B2794" s="8"/>
      <c r="D2794" s="8"/>
      <c r="E2794" s="8"/>
      <c r="F2794" s="8"/>
      <c r="G2794" s="8"/>
      <c r="H2794" s="8"/>
      <c r="I2794" s="8"/>
      <c r="J2794" s="8"/>
      <c r="K2794" s="8"/>
      <c r="L2794" s="8"/>
      <c r="M2794" s="8"/>
      <c r="N2794" s="8"/>
      <c r="O2794" s="8"/>
      <c r="P2794" s="8"/>
      <c r="Q2794" s="8"/>
    </row>
    <row r="2795" spans="1:17" x14ac:dyDescent="0.2">
      <c r="A2795" s="7"/>
      <c r="B2795" s="8"/>
      <c r="D2795" s="8"/>
      <c r="E2795" s="8"/>
      <c r="F2795" s="8"/>
      <c r="G2795" s="8"/>
      <c r="H2795" s="8"/>
      <c r="I2795" s="8"/>
      <c r="J2795" s="8"/>
      <c r="K2795" s="8"/>
      <c r="L2795" s="8"/>
      <c r="M2795" s="8"/>
      <c r="N2795" s="8"/>
      <c r="O2795" s="8"/>
      <c r="P2795" s="8"/>
      <c r="Q2795" s="8"/>
    </row>
    <row r="2796" spans="1:17" x14ac:dyDescent="0.2">
      <c r="A2796" s="7"/>
      <c r="B2796" s="8"/>
      <c r="D2796" s="8"/>
      <c r="E2796" s="8"/>
      <c r="F2796" s="8"/>
      <c r="G2796" s="8"/>
      <c r="H2796" s="8"/>
      <c r="I2796" s="8"/>
      <c r="J2796" s="8"/>
      <c r="K2796" s="8"/>
      <c r="L2796" s="8"/>
      <c r="M2796" s="8"/>
      <c r="N2796" s="8"/>
      <c r="O2796" s="8"/>
      <c r="P2796" s="8"/>
      <c r="Q2796" s="8"/>
    </row>
    <row r="2797" spans="1:17" x14ac:dyDescent="0.2">
      <c r="A2797" s="7"/>
      <c r="B2797" s="8"/>
      <c r="D2797" s="8"/>
      <c r="E2797" s="8"/>
      <c r="F2797" s="8"/>
      <c r="G2797" s="8"/>
      <c r="H2797" s="8"/>
      <c r="I2797" s="8"/>
      <c r="J2797" s="8"/>
      <c r="K2797" s="8"/>
      <c r="L2797" s="8"/>
      <c r="M2797" s="8"/>
      <c r="N2797" s="8"/>
      <c r="O2797" s="8"/>
      <c r="P2797" s="8"/>
      <c r="Q2797" s="8"/>
    </row>
    <row r="2798" spans="1:17" x14ac:dyDescent="0.2">
      <c r="A2798" s="7"/>
      <c r="B2798" s="8"/>
      <c r="D2798" s="8"/>
      <c r="E2798" s="8"/>
      <c r="F2798" s="8"/>
      <c r="G2798" s="8"/>
      <c r="H2798" s="8"/>
      <c r="I2798" s="8"/>
      <c r="J2798" s="8"/>
      <c r="K2798" s="8"/>
      <c r="L2798" s="8"/>
      <c r="M2798" s="8"/>
      <c r="N2798" s="8"/>
      <c r="O2798" s="8"/>
      <c r="P2798" s="8"/>
      <c r="Q2798" s="8"/>
    </row>
    <row r="2799" spans="1:17" x14ac:dyDescent="0.2">
      <c r="A2799" s="7"/>
      <c r="B2799" s="8"/>
      <c r="D2799" s="8"/>
      <c r="E2799" s="8"/>
      <c r="F2799" s="8"/>
      <c r="G2799" s="8"/>
      <c r="H2799" s="8"/>
      <c r="I2799" s="8"/>
      <c r="J2799" s="8"/>
      <c r="K2799" s="8"/>
      <c r="L2799" s="8"/>
      <c r="M2799" s="8"/>
      <c r="N2799" s="8"/>
      <c r="O2799" s="8"/>
      <c r="P2799" s="8"/>
      <c r="Q2799" s="8"/>
    </row>
    <row r="2800" spans="1:17" x14ac:dyDescent="0.2">
      <c r="A2800" s="7"/>
      <c r="B2800" s="8"/>
      <c r="D2800" s="8"/>
      <c r="E2800" s="8"/>
      <c r="F2800" s="8"/>
      <c r="G2800" s="8"/>
      <c r="H2800" s="8"/>
      <c r="I2800" s="8"/>
      <c r="J2800" s="8"/>
      <c r="K2800" s="8"/>
      <c r="L2800" s="8"/>
      <c r="M2800" s="8"/>
      <c r="N2800" s="8"/>
      <c r="O2800" s="8"/>
      <c r="P2800" s="8"/>
      <c r="Q2800" s="8"/>
    </row>
    <row r="2801" spans="1:17" x14ac:dyDescent="0.2">
      <c r="A2801" s="7"/>
      <c r="B2801" s="8"/>
      <c r="D2801" s="8"/>
      <c r="E2801" s="8"/>
      <c r="F2801" s="8"/>
      <c r="G2801" s="8"/>
      <c r="H2801" s="8"/>
      <c r="I2801" s="8"/>
      <c r="J2801" s="8"/>
      <c r="K2801" s="8"/>
      <c r="L2801" s="8"/>
      <c r="M2801" s="8"/>
      <c r="N2801" s="8"/>
      <c r="O2801" s="8"/>
      <c r="P2801" s="8"/>
      <c r="Q2801" s="8"/>
    </row>
    <row r="2802" spans="1:17" x14ac:dyDescent="0.2">
      <c r="A2802" s="7"/>
      <c r="B2802" s="8"/>
      <c r="D2802" s="8"/>
      <c r="E2802" s="8"/>
      <c r="F2802" s="8"/>
      <c r="G2802" s="8"/>
      <c r="H2802" s="8"/>
      <c r="I2802" s="8"/>
      <c r="J2802" s="8"/>
      <c r="K2802" s="8"/>
      <c r="L2802" s="8"/>
      <c r="M2802" s="8"/>
      <c r="N2802" s="8"/>
      <c r="O2802" s="8"/>
      <c r="P2802" s="8"/>
      <c r="Q2802" s="8"/>
    </row>
    <row r="2803" spans="1:17" x14ac:dyDescent="0.2">
      <c r="A2803" s="7"/>
      <c r="B2803" s="8"/>
      <c r="D2803" s="8"/>
      <c r="E2803" s="8"/>
      <c r="F2803" s="8"/>
      <c r="G2803" s="8"/>
      <c r="H2803" s="8"/>
      <c r="I2803" s="8"/>
      <c r="J2803" s="8"/>
      <c r="K2803" s="8"/>
      <c r="L2803" s="8"/>
      <c r="M2803" s="8"/>
      <c r="N2803" s="8"/>
      <c r="O2803" s="8"/>
      <c r="P2803" s="8"/>
      <c r="Q2803" s="8"/>
    </row>
    <row r="2804" spans="1:17" x14ac:dyDescent="0.2">
      <c r="A2804" s="7"/>
      <c r="B2804" s="8"/>
      <c r="D2804" s="8"/>
      <c r="E2804" s="8"/>
      <c r="F2804" s="8"/>
      <c r="G2804" s="8"/>
      <c r="H2804" s="8"/>
      <c r="I2804" s="8"/>
      <c r="J2804" s="8"/>
      <c r="K2804" s="8"/>
      <c r="L2804" s="8"/>
      <c r="M2804" s="8"/>
      <c r="N2804" s="8"/>
      <c r="O2804" s="8"/>
      <c r="P2804" s="8"/>
      <c r="Q2804" s="8"/>
    </row>
    <row r="2805" spans="1:17" x14ac:dyDescent="0.2">
      <c r="A2805" s="7"/>
      <c r="B2805" s="8"/>
      <c r="D2805" s="8"/>
      <c r="E2805" s="8"/>
      <c r="F2805" s="8"/>
      <c r="G2805" s="8"/>
      <c r="H2805" s="8"/>
      <c r="I2805" s="8"/>
      <c r="J2805" s="8"/>
      <c r="K2805" s="8"/>
      <c r="L2805" s="8"/>
      <c r="M2805" s="8"/>
      <c r="N2805" s="8"/>
      <c r="O2805" s="8"/>
      <c r="P2805" s="8"/>
      <c r="Q2805" s="8"/>
    </row>
    <row r="2806" spans="1:17" x14ac:dyDescent="0.2">
      <c r="A2806" s="7"/>
      <c r="B2806" s="8"/>
      <c r="D2806" s="8"/>
      <c r="E2806" s="8"/>
      <c r="F2806" s="8"/>
      <c r="G2806" s="8"/>
      <c r="H2806" s="8"/>
      <c r="I2806" s="8"/>
      <c r="J2806" s="8"/>
      <c r="K2806" s="8"/>
      <c r="L2806" s="8"/>
      <c r="M2806" s="8"/>
      <c r="N2806" s="8"/>
      <c r="O2806" s="8"/>
      <c r="P2806" s="8"/>
      <c r="Q2806" s="8"/>
    </row>
    <row r="2807" spans="1:17" x14ac:dyDescent="0.2">
      <c r="A2807" s="7"/>
      <c r="B2807" s="8"/>
      <c r="D2807" s="8"/>
      <c r="E2807" s="8"/>
      <c r="F2807" s="8"/>
      <c r="G2807" s="8"/>
      <c r="H2807" s="8"/>
      <c r="I2807" s="8"/>
      <c r="J2807" s="8"/>
      <c r="K2807" s="8"/>
      <c r="L2807" s="8"/>
      <c r="M2807" s="8"/>
      <c r="N2807" s="8"/>
      <c r="O2807" s="8"/>
      <c r="P2807" s="8"/>
      <c r="Q2807" s="8"/>
    </row>
    <row r="2808" spans="1:17" x14ac:dyDescent="0.2">
      <c r="A2808" s="7"/>
      <c r="B2808" s="8"/>
      <c r="D2808" s="8"/>
      <c r="E2808" s="8"/>
      <c r="F2808" s="8"/>
      <c r="G2808" s="8"/>
      <c r="H2808" s="8"/>
      <c r="I2808" s="8"/>
      <c r="J2808" s="8"/>
      <c r="K2808" s="8"/>
      <c r="L2808" s="8"/>
      <c r="M2808" s="8"/>
      <c r="N2808" s="8"/>
      <c r="O2808" s="8"/>
      <c r="P2808" s="8"/>
      <c r="Q2808" s="8"/>
    </row>
    <row r="2809" spans="1:17" x14ac:dyDescent="0.2">
      <c r="A2809" s="7"/>
      <c r="B2809" s="8"/>
      <c r="D2809" s="8"/>
      <c r="E2809" s="8"/>
      <c r="F2809" s="8"/>
      <c r="G2809" s="8"/>
      <c r="H2809" s="8"/>
      <c r="I2809" s="8"/>
      <c r="J2809" s="8"/>
      <c r="K2809" s="8"/>
      <c r="L2809" s="8"/>
      <c r="M2809" s="8"/>
      <c r="N2809" s="8"/>
      <c r="O2809" s="8"/>
      <c r="P2809" s="8"/>
      <c r="Q2809" s="8"/>
    </row>
    <row r="2810" spans="1:17" x14ac:dyDescent="0.2">
      <c r="A2810" s="7"/>
      <c r="B2810" s="8"/>
      <c r="D2810" s="8"/>
      <c r="E2810" s="8"/>
      <c r="F2810" s="8"/>
      <c r="G2810" s="8"/>
      <c r="H2810" s="8"/>
      <c r="I2810" s="8"/>
      <c r="J2810" s="8"/>
      <c r="K2810" s="8"/>
      <c r="L2810" s="8"/>
      <c r="M2810" s="8"/>
      <c r="N2810" s="8"/>
      <c r="O2810" s="8"/>
      <c r="P2810" s="8"/>
      <c r="Q2810" s="8"/>
    </row>
    <row r="2811" spans="1:17" x14ac:dyDescent="0.2">
      <c r="A2811" s="7"/>
      <c r="B2811" s="8"/>
      <c r="D2811" s="8"/>
      <c r="E2811" s="8"/>
      <c r="F2811" s="8"/>
      <c r="G2811" s="8"/>
      <c r="H2811" s="8"/>
      <c r="I2811" s="8"/>
      <c r="J2811" s="8"/>
      <c r="K2811" s="8"/>
      <c r="L2811" s="8"/>
      <c r="M2811" s="8"/>
      <c r="N2811" s="8"/>
      <c r="O2811" s="8"/>
      <c r="P2811" s="8"/>
      <c r="Q2811" s="8"/>
    </row>
    <row r="2812" spans="1:17" x14ac:dyDescent="0.2">
      <c r="A2812" s="7"/>
      <c r="B2812" s="8"/>
      <c r="D2812" s="8"/>
      <c r="E2812" s="8"/>
      <c r="F2812" s="8"/>
      <c r="G2812" s="8"/>
      <c r="H2812" s="8"/>
      <c r="I2812" s="8"/>
      <c r="J2812" s="8"/>
      <c r="K2812" s="8"/>
      <c r="L2812" s="8"/>
      <c r="M2812" s="8"/>
      <c r="N2812" s="8"/>
      <c r="O2812" s="8"/>
      <c r="P2812" s="8"/>
      <c r="Q2812" s="8"/>
    </row>
    <row r="2813" spans="1:17" x14ac:dyDescent="0.2">
      <c r="A2813" s="7"/>
      <c r="B2813" s="8"/>
      <c r="D2813" s="8"/>
      <c r="E2813" s="8"/>
      <c r="F2813" s="8"/>
      <c r="G2813" s="8"/>
      <c r="H2813" s="8"/>
      <c r="I2813" s="8"/>
      <c r="J2813" s="8"/>
      <c r="K2813" s="8"/>
      <c r="L2813" s="8"/>
      <c r="M2813" s="8"/>
      <c r="N2813" s="8"/>
      <c r="O2813" s="8"/>
      <c r="P2813" s="8"/>
      <c r="Q2813" s="8"/>
    </row>
    <row r="2814" spans="1:17" x14ac:dyDescent="0.2">
      <c r="A2814" s="7"/>
      <c r="B2814" s="8"/>
      <c r="D2814" s="8"/>
      <c r="E2814" s="8"/>
      <c r="F2814" s="8"/>
      <c r="G2814" s="8"/>
      <c r="H2814" s="8"/>
      <c r="I2814" s="8"/>
      <c r="J2814" s="8"/>
      <c r="K2814" s="8"/>
      <c r="L2814" s="8"/>
      <c r="M2814" s="8"/>
      <c r="N2814" s="8"/>
      <c r="O2814" s="8"/>
      <c r="P2814" s="8"/>
      <c r="Q2814" s="8"/>
    </row>
    <row r="2815" spans="1:17" x14ac:dyDescent="0.2">
      <c r="A2815" s="7"/>
      <c r="B2815" s="8"/>
      <c r="D2815" s="8"/>
      <c r="E2815" s="8"/>
      <c r="F2815" s="8"/>
      <c r="G2815" s="8"/>
      <c r="H2815" s="8"/>
      <c r="I2815" s="8"/>
      <c r="J2815" s="8"/>
      <c r="K2815" s="8"/>
      <c r="L2815" s="8"/>
      <c r="M2815" s="8"/>
      <c r="N2815" s="8"/>
      <c r="O2815" s="8"/>
      <c r="P2815" s="8"/>
      <c r="Q2815" s="8"/>
    </row>
    <row r="2816" spans="1:17" x14ac:dyDescent="0.2">
      <c r="A2816" s="7"/>
      <c r="B2816" s="8"/>
      <c r="D2816" s="8"/>
      <c r="E2816" s="8"/>
      <c r="F2816" s="8"/>
      <c r="G2816" s="8"/>
      <c r="H2816" s="8"/>
      <c r="I2816" s="8"/>
      <c r="J2816" s="8"/>
      <c r="K2816" s="8"/>
      <c r="L2816" s="8"/>
      <c r="M2816" s="8"/>
      <c r="N2816" s="8"/>
      <c r="O2816" s="8"/>
      <c r="P2816" s="8"/>
      <c r="Q2816" s="8"/>
    </row>
    <row r="2817" spans="1:17" x14ac:dyDescent="0.2">
      <c r="A2817" s="7"/>
      <c r="B2817" s="8"/>
      <c r="D2817" s="8"/>
      <c r="E2817" s="8"/>
      <c r="F2817" s="8"/>
      <c r="G2817" s="8"/>
      <c r="H2817" s="8"/>
      <c r="I2817" s="8"/>
      <c r="J2817" s="8"/>
      <c r="K2817" s="8"/>
      <c r="L2817" s="8"/>
      <c r="M2817" s="8"/>
      <c r="N2817" s="8"/>
      <c r="O2817" s="8"/>
      <c r="P2817" s="8"/>
      <c r="Q2817" s="8"/>
    </row>
    <row r="2818" spans="1:17" x14ac:dyDescent="0.2">
      <c r="A2818" s="7"/>
      <c r="B2818" s="8"/>
      <c r="D2818" s="8"/>
      <c r="E2818" s="8"/>
      <c r="F2818" s="8"/>
      <c r="G2818" s="8"/>
      <c r="H2818" s="8"/>
      <c r="I2818" s="8"/>
      <c r="J2818" s="8"/>
      <c r="K2818" s="8"/>
      <c r="L2818" s="8"/>
      <c r="M2818" s="8"/>
      <c r="N2818" s="8"/>
      <c r="O2818" s="8"/>
      <c r="P2818" s="8"/>
      <c r="Q2818" s="8"/>
    </row>
    <row r="2819" spans="1:17" x14ac:dyDescent="0.2">
      <c r="A2819" s="7"/>
      <c r="B2819" s="8"/>
      <c r="D2819" s="8"/>
      <c r="E2819" s="8"/>
      <c r="F2819" s="8"/>
      <c r="G2819" s="8"/>
      <c r="H2819" s="8"/>
      <c r="I2819" s="8"/>
      <c r="J2819" s="8"/>
      <c r="K2819" s="8"/>
      <c r="L2819" s="8"/>
      <c r="M2819" s="8"/>
      <c r="N2819" s="8"/>
      <c r="O2819" s="8"/>
      <c r="P2819" s="8"/>
      <c r="Q2819" s="8"/>
    </row>
    <row r="2820" spans="1:17" x14ac:dyDescent="0.2">
      <c r="A2820" s="7"/>
      <c r="B2820" s="8"/>
      <c r="D2820" s="8"/>
      <c r="E2820" s="8"/>
      <c r="F2820" s="8"/>
      <c r="G2820" s="8"/>
      <c r="H2820" s="8"/>
      <c r="I2820" s="8"/>
      <c r="J2820" s="8"/>
      <c r="K2820" s="8"/>
      <c r="L2820" s="8"/>
      <c r="M2820" s="8"/>
      <c r="N2820" s="8"/>
      <c r="O2820" s="8"/>
      <c r="P2820" s="8"/>
      <c r="Q2820" s="8"/>
    </row>
    <row r="2821" spans="1:17" x14ac:dyDescent="0.2">
      <c r="A2821" s="7"/>
      <c r="B2821" s="8"/>
      <c r="D2821" s="8"/>
      <c r="E2821" s="8"/>
      <c r="F2821" s="8"/>
      <c r="G2821" s="8"/>
      <c r="H2821" s="8"/>
      <c r="I2821" s="8"/>
      <c r="J2821" s="8"/>
      <c r="K2821" s="8"/>
      <c r="L2821" s="8"/>
      <c r="M2821" s="8"/>
      <c r="N2821" s="8"/>
      <c r="O2821" s="8"/>
      <c r="P2821" s="8"/>
      <c r="Q2821" s="8"/>
    </row>
    <row r="2822" spans="1:17" x14ac:dyDescent="0.2">
      <c r="A2822" s="7"/>
      <c r="B2822" s="8"/>
      <c r="D2822" s="8"/>
      <c r="E2822" s="8"/>
      <c r="F2822" s="8"/>
      <c r="G2822" s="8"/>
      <c r="H2822" s="8"/>
      <c r="I2822" s="8"/>
      <c r="J2822" s="8"/>
      <c r="K2822" s="8"/>
      <c r="L2822" s="8"/>
      <c r="M2822" s="8"/>
      <c r="N2822" s="8"/>
      <c r="O2822" s="8"/>
      <c r="P2822" s="8"/>
      <c r="Q2822" s="8"/>
    </row>
    <row r="2823" spans="1:17" x14ac:dyDescent="0.2">
      <c r="A2823" s="7"/>
      <c r="B2823" s="8"/>
      <c r="D2823" s="8"/>
      <c r="E2823" s="8"/>
      <c r="F2823" s="8"/>
      <c r="G2823" s="8"/>
      <c r="H2823" s="8"/>
      <c r="I2823" s="8"/>
      <c r="J2823" s="8"/>
      <c r="K2823" s="8"/>
      <c r="L2823" s="8"/>
      <c r="M2823" s="8"/>
      <c r="N2823" s="8"/>
      <c r="O2823" s="8"/>
      <c r="P2823" s="8"/>
      <c r="Q2823" s="8"/>
    </row>
    <row r="2824" spans="1:17" x14ac:dyDescent="0.2">
      <c r="A2824" s="7"/>
      <c r="B2824" s="8"/>
      <c r="D2824" s="8"/>
      <c r="E2824" s="8"/>
      <c r="F2824" s="8"/>
      <c r="G2824" s="8"/>
      <c r="H2824" s="8"/>
      <c r="I2824" s="8"/>
      <c r="J2824" s="8"/>
      <c r="K2824" s="8"/>
      <c r="L2824" s="8"/>
      <c r="M2824" s="8"/>
      <c r="N2824" s="8"/>
      <c r="O2824" s="8"/>
      <c r="P2824" s="8"/>
      <c r="Q2824" s="8"/>
    </row>
    <row r="2825" spans="1:17" x14ac:dyDescent="0.2">
      <c r="A2825" s="7"/>
      <c r="B2825" s="8"/>
      <c r="D2825" s="8"/>
      <c r="E2825" s="8"/>
      <c r="F2825" s="8"/>
      <c r="G2825" s="8"/>
      <c r="H2825" s="8"/>
      <c r="I2825" s="8"/>
      <c r="J2825" s="8"/>
      <c r="K2825" s="8"/>
      <c r="L2825" s="8"/>
      <c r="M2825" s="8"/>
      <c r="N2825" s="8"/>
      <c r="O2825" s="8"/>
      <c r="P2825" s="8"/>
      <c r="Q2825" s="8"/>
    </row>
    <row r="2826" spans="1:17" x14ac:dyDescent="0.2">
      <c r="A2826" s="7"/>
      <c r="B2826" s="8"/>
      <c r="D2826" s="8"/>
      <c r="E2826" s="8"/>
      <c r="F2826" s="8"/>
      <c r="G2826" s="8"/>
      <c r="H2826" s="8"/>
      <c r="I2826" s="8"/>
      <c r="J2826" s="8"/>
      <c r="K2826" s="8"/>
      <c r="L2826" s="8"/>
      <c r="M2826" s="8"/>
      <c r="N2826" s="8"/>
      <c r="O2826" s="8"/>
      <c r="P2826" s="8"/>
      <c r="Q2826" s="8"/>
    </row>
    <row r="2827" spans="1:17" x14ac:dyDescent="0.2">
      <c r="A2827" s="7"/>
      <c r="B2827" s="8"/>
      <c r="D2827" s="8"/>
      <c r="E2827" s="8"/>
      <c r="F2827" s="8"/>
      <c r="G2827" s="8"/>
      <c r="H2827" s="8"/>
      <c r="I2827" s="8"/>
      <c r="J2827" s="8"/>
      <c r="K2827" s="8"/>
      <c r="L2827" s="8"/>
      <c r="M2827" s="8"/>
      <c r="N2827" s="8"/>
      <c r="O2827" s="8"/>
      <c r="P2827" s="8"/>
      <c r="Q2827" s="8"/>
    </row>
    <row r="2828" spans="1:17" x14ac:dyDescent="0.2">
      <c r="A2828" s="7"/>
      <c r="B2828" s="8"/>
      <c r="D2828" s="8"/>
      <c r="E2828" s="8"/>
      <c r="F2828" s="8"/>
      <c r="G2828" s="8"/>
      <c r="H2828" s="8"/>
      <c r="I2828" s="8"/>
      <c r="J2828" s="8"/>
      <c r="K2828" s="8"/>
      <c r="L2828" s="8"/>
      <c r="M2828" s="8"/>
      <c r="N2828" s="8"/>
      <c r="O2828" s="8"/>
      <c r="P2828" s="8"/>
      <c r="Q2828" s="8"/>
    </row>
    <row r="2829" spans="1:17" x14ac:dyDescent="0.2">
      <c r="A2829" s="7"/>
      <c r="B2829" s="8"/>
      <c r="D2829" s="8"/>
      <c r="E2829" s="8"/>
      <c r="F2829" s="8"/>
      <c r="G2829" s="8"/>
      <c r="H2829" s="8"/>
      <c r="I2829" s="8"/>
      <c r="J2829" s="8"/>
      <c r="K2829" s="8"/>
      <c r="L2829" s="8"/>
      <c r="M2829" s="8"/>
      <c r="N2829" s="8"/>
      <c r="O2829" s="8"/>
      <c r="P2829" s="8"/>
      <c r="Q2829" s="8"/>
    </row>
    <row r="2830" spans="1:17" x14ac:dyDescent="0.2">
      <c r="A2830" s="7"/>
      <c r="B2830" s="8"/>
      <c r="D2830" s="8"/>
      <c r="E2830" s="8"/>
      <c r="F2830" s="8"/>
      <c r="G2830" s="8"/>
      <c r="H2830" s="8"/>
      <c r="I2830" s="8"/>
      <c r="J2830" s="8"/>
      <c r="K2830" s="8"/>
      <c r="L2830" s="8"/>
      <c r="M2830" s="8"/>
      <c r="N2830" s="8"/>
      <c r="O2830" s="8"/>
      <c r="P2830" s="8"/>
      <c r="Q2830" s="8"/>
    </row>
    <row r="2831" spans="1:17" x14ac:dyDescent="0.2">
      <c r="A2831" s="7"/>
      <c r="B2831" s="8"/>
      <c r="D2831" s="8"/>
      <c r="E2831" s="8"/>
      <c r="F2831" s="8"/>
      <c r="G2831" s="8"/>
      <c r="H2831" s="8"/>
      <c r="I2831" s="8"/>
      <c r="J2831" s="8"/>
      <c r="K2831" s="8"/>
      <c r="L2831" s="8"/>
      <c r="M2831" s="8"/>
      <c r="N2831" s="8"/>
      <c r="O2831" s="8"/>
      <c r="P2831" s="8"/>
      <c r="Q2831" s="8"/>
    </row>
    <row r="2832" spans="1:17" x14ac:dyDescent="0.2">
      <c r="A2832" s="7"/>
      <c r="B2832" s="8"/>
      <c r="D2832" s="8"/>
      <c r="E2832" s="8"/>
      <c r="F2832" s="8"/>
      <c r="G2832" s="8"/>
      <c r="H2832" s="8"/>
      <c r="I2832" s="8"/>
      <c r="J2832" s="8"/>
      <c r="K2832" s="8"/>
      <c r="L2832" s="8"/>
      <c r="M2832" s="8"/>
      <c r="N2832" s="8"/>
      <c r="O2832" s="8"/>
      <c r="P2832" s="8"/>
      <c r="Q2832" s="8"/>
    </row>
    <row r="2833" spans="1:17" x14ac:dyDescent="0.2">
      <c r="A2833" s="7"/>
      <c r="B2833" s="8"/>
      <c r="D2833" s="8"/>
      <c r="E2833" s="8"/>
      <c r="F2833" s="8"/>
      <c r="G2833" s="8"/>
      <c r="H2833" s="8"/>
      <c r="I2833" s="8"/>
      <c r="J2833" s="8"/>
      <c r="K2833" s="8"/>
      <c r="L2833" s="8"/>
      <c r="M2833" s="8"/>
      <c r="N2833" s="8"/>
      <c r="O2833" s="8"/>
      <c r="P2833" s="8"/>
      <c r="Q2833" s="8"/>
    </row>
    <row r="2834" spans="1:17" x14ac:dyDescent="0.2">
      <c r="A2834" s="7"/>
      <c r="B2834" s="8"/>
      <c r="D2834" s="8"/>
      <c r="E2834" s="8"/>
      <c r="F2834" s="8"/>
      <c r="G2834" s="8"/>
      <c r="H2834" s="8"/>
      <c r="I2834" s="8"/>
      <c r="J2834" s="8"/>
      <c r="K2834" s="8"/>
      <c r="L2834" s="8"/>
      <c r="M2834" s="8"/>
      <c r="N2834" s="8"/>
      <c r="O2834" s="8"/>
      <c r="P2834" s="8"/>
      <c r="Q2834" s="8"/>
    </row>
    <row r="2835" spans="1:17" x14ac:dyDescent="0.2">
      <c r="A2835" s="7"/>
      <c r="B2835" s="8"/>
      <c r="D2835" s="8"/>
      <c r="E2835" s="8"/>
      <c r="F2835" s="8"/>
      <c r="G2835" s="8"/>
      <c r="H2835" s="8"/>
      <c r="I2835" s="8"/>
      <c r="J2835" s="8"/>
      <c r="K2835" s="8"/>
      <c r="L2835" s="8"/>
      <c r="M2835" s="8"/>
      <c r="N2835" s="8"/>
      <c r="O2835" s="8"/>
      <c r="P2835" s="8"/>
      <c r="Q2835" s="8"/>
    </row>
    <row r="2836" spans="1:17" x14ac:dyDescent="0.2">
      <c r="A2836" s="7"/>
      <c r="B2836" s="8"/>
      <c r="D2836" s="8"/>
      <c r="E2836" s="8"/>
      <c r="F2836" s="8"/>
      <c r="G2836" s="8"/>
      <c r="H2836" s="8"/>
      <c r="I2836" s="8"/>
      <c r="J2836" s="8"/>
      <c r="K2836" s="8"/>
      <c r="L2836" s="8"/>
      <c r="M2836" s="8"/>
      <c r="N2836" s="8"/>
      <c r="O2836" s="8"/>
      <c r="P2836" s="8"/>
      <c r="Q2836" s="8"/>
    </row>
    <row r="2837" spans="1:17" x14ac:dyDescent="0.2">
      <c r="A2837" s="7"/>
      <c r="B2837" s="8"/>
      <c r="D2837" s="8"/>
      <c r="E2837" s="8"/>
      <c r="F2837" s="8"/>
      <c r="G2837" s="8"/>
      <c r="H2837" s="8"/>
      <c r="I2837" s="8"/>
      <c r="J2837" s="8"/>
      <c r="K2837" s="8"/>
      <c r="L2837" s="8"/>
      <c r="M2837" s="8"/>
      <c r="N2837" s="8"/>
      <c r="O2837" s="8"/>
      <c r="P2837" s="8"/>
      <c r="Q2837" s="8"/>
    </row>
    <row r="2838" spans="1:17" x14ac:dyDescent="0.2">
      <c r="A2838" s="7"/>
      <c r="B2838" s="8"/>
      <c r="D2838" s="8"/>
      <c r="E2838" s="8"/>
      <c r="F2838" s="8"/>
      <c r="G2838" s="8"/>
      <c r="H2838" s="8"/>
      <c r="I2838" s="8"/>
      <c r="J2838" s="8"/>
      <c r="K2838" s="8"/>
      <c r="L2838" s="8"/>
      <c r="M2838" s="8"/>
      <c r="N2838" s="8"/>
      <c r="O2838" s="8"/>
      <c r="P2838" s="8"/>
      <c r="Q2838" s="8"/>
    </row>
    <row r="2839" spans="1:17" x14ac:dyDescent="0.2">
      <c r="A2839" s="7"/>
      <c r="B2839" s="8"/>
      <c r="D2839" s="8"/>
      <c r="E2839" s="8"/>
      <c r="F2839" s="8"/>
      <c r="G2839" s="8"/>
      <c r="H2839" s="8"/>
      <c r="I2839" s="8"/>
      <c r="J2839" s="8"/>
      <c r="K2839" s="8"/>
      <c r="L2839" s="8"/>
      <c r="M2839" s="8"/>
      <c r="N2839" s="8"/>
      <c r="O2839" s="8"/>
      <c r="P2839" s="8"/>
      <c r="Q2839" s="8"/>
    </row>
    <row r="2840" spans="1:17" x14ac:dyDescent="0.2">
      <c r="A2840" s="7"/>
      <c r="B2840" s="8"/>
      <c r="D2840" s="8"/>
      <c r="E2840" s="8"/>
      <c r="F2840" s="8"/>
      <c r="G2840" s="8"/>
      <c r="H2840" s="8"/>
      <c r="I2840" s="8"/>
      <c r="J2840" s="8"/>
      <c r="K2840" s="8"/>
      <c r="L2840" s="8"/>
      <c r="M2840" s="8"/>
      <c r="N2840" s="8"/>
      <c r="O2840" s="8"/>
      <c r="P2840" s="8"/>
      <c r="Q2840" s="8"/>
    </row>
    <row r="2841" spans="1:17" x14ac:dyDescent="0.2">
      <c r="A2841" s="7"/>
      <c r="B2841" s="8"/>
      <c r="D2841" s="8"/>
      <c r="E2841" s="8"/>
      <c r="F2841" s="8"/>
      <c r="G2841" s="8"/>
      <c r="H2841" s="8"/>
      <c r="I2841" s="8"/>
      <c r="J2841" s="8"/>
      <c r="K2841" s="8"/>
      <c r="L2841" s="8"/>
      <c r="M2841" s="8"/>
      <c r="N2841" s="8"/>
      <c r="O2841" s="8"/>
      <c r="P2841" s="8"/>
      <c r="Q2841" s="8"/>
    </row>
    <row r="2842" spans="1:17" x14ac:dyDescent="0.2">
      <c r="A2842" s="7"/>
      <c r="B2842" s="8"/>
      <c r="D2842" s="8"/>
      <c r="E2842" s="8"/>
      <c r="F2842" s="8"/>
      <c r="G2842" s="8"/>
      <c r="H2842" s="8"/>
      <c r="I2842" s="8"/>
      <c r="J2842" s="8"/>
      <c r="K2842" s="8"/>
      <c r="L2842" s="8"/>
      <c r="M2842" s="8"/>
      <c r="N2842" s="8"/>
      <c r="O2842" s="8"/>
      <c r="P2842" s="8"/>
      <c r="Q2842" s="8"/>
    </row>
    <row r="2843" spans="1:17" x14ac:dyDescent="0.2">
      <c r="A2843" s="7"/>
      <c r="B2843" s="8"/>
      <c r="D2843" s="8"/>
      <c r="E2843" s="8"/>
      <c r="F2843" s="8"/>
      <c r="G2843" s="8"/>
      <c r="H2843" s="8"/>
      <c r="I2843" s="8"/>
      <c r="J2843" s="8"/>
      <c r="K2843" s="8"/>
      <c r="L2843" s="8"/>
      <c r="M2843" s="8"/>
      <c r="N2843" s="8"/>
      <c r="O2843" s="8"/>
      <c r="P2843" s="8"/>
      <c r="Q2843" s="8"/>
    </row>
    <row r="2844" spans="1:17" x14ac:dyDescent="0.2">
      <c r="A2844" s="7"/>
      <c r="B2844" s="8"/>
      <c r="D2844" s="8"/>
      <c r="E2844" s="8"/>
      <c r="F2844" s="8"/>
      <c r="G2844" s="8"/>
      <c r="H2844" s="8"/>
      <c r="I2844" s="8"/>
      <c r="J2844" s="8"/>
      <c r="K2844" s="8"/>
      <c r="L2844" s="8"/>
      <c r="M2844" s="8"/>
      <c r="N2844" s="8"/>
      <c r="O2844" s="8"/>
      <c r="P2844" s="8"/>
      <c r="Q2844" s="8"/>
    </row>
    <row r="2845" spans="1:17" x14ac:dyDescent="0.2">
      <c r="A2845" s="7"/>
      <c r="B2845" s="8"/>
      <c r="D2845" s="8"/>
      <c r="E2845" s="8"/>
      <c r="F2845" s="8"/>
      <c r="G2845" s="8"/>
      <c r="H2845" s="8"/>
      <c r="I2845" s="8"/>
      <c r="J2845" s="8"/>
      <c r="K2845" s="8"/>
      <c r="L2845" s="8"/>
      <c r="M2845" s="8"/>
      <c r="N2845" s="8"/>
      <c r="O2845" s="8"/>
      <c r="P2845" s="8"/>
      <c r="Q2845" s="8"/>
    </row>
    <row r="2846" spans="1:17" x14ac:dyDescent="0.2">
      <c r="A2846" s="7"/>
      <c r="B2846" s="8"/>
      <c r="D2846" s="8"/>
      <c r="E2846" s="8"/>
      <c r="F2846" s="8"/>
      <c r="G2846" s="8"/>
      <c r="H2846" s="8"/>
      <c r="I2846" s="8"/>
      <c r="J2846" s="8"/>
      <c r="K2846" s="8"/>
      <c r="L2846" s="8"/>
      <c r="M2846" s="8"/>
      <c r="N2846" s="8"/>
      <c r="O2846" s="8"/>
      <c r="P2846" s="8"/>
      <c r="Q2846" s="8"/>
    </row>
    <row r="2847" spans="1:17" x14ac:dyDescent="0.2">
      <c r="A2847" s="7"/>
      <c r="B2847" s="8"/>
      <c r="D2847" s="8"/>
      <c r="E2847" s="8"/>
      <c r="F2847" s="8"/>
      <c r="G2847" s="8"/>
      <c r="H2847" s="8"/>
      <c r="I2847" s="8"/>
      <c r="J2847" s="8"/>
      <c r="K2847" s="8"/>
      <c r="L2847" s="8"/>
      <c r="M2847" s="8"/>
      <c r="N2847" s="8"/>
      <c r="O2847" s="8"/>
      <c r="P2847" s="8"/>
      <c r="Q2847" s="8"/>
    </row>
    <row r="2848" spans="1:17" x14ac:dyDescent="0.2">
      <c r="A2848" s="7"/>
      <c r="B2848" s="8"/>
      <c r="D2848" s="8"/>
      <c r="E2848" s="8"/>
      <c r="F2848" s="8"/>
      <c r="G2848" s="8"/>
      <c r="H2848" s="8"/>
      <c r="I2848" s="8"/>
      <c r="J2848" s="8"/>
      <c r="K2848" s="8"/>
      <c r="L2848" s="8"/>
      <c r="M2848" s="8"/>
      <c r="N2848" s="8"/>
      <c r="O2848" s="8"/>
      <c r="P2848" s="8"/>
      <c r="Q2848" s="8"/>
    </row>
    <row r="2849" spans="1:17" x14ac:dyDescent="0.2">
      <c r="A2849" s="7"/>
      <c r="B2849" s="8"/>
      <c r="D2849" s="8"/>
      <c r="E2849" s="8"/>
      <c r="F2849" s="8"/>
      <c r="G2849" s="8"/>
      <c r="H2849" s="8"/>
      <c r="I2849" s="8"/>
      <c r="J2849" s="8"/>
      <c r="K2849" s="8"/>
      <c r="L2849" s="8"/>
      <c r="M2849" s="8"/>
      <c r="N2849" s="8"/>
      <c r="O2849" s="8"/>
      <c r="P2849" s="8"/>
      <c r="Q2849" s="8"/>
    </row>
    <row r="2850" spans="1:17" x14ac:dyDescent="0.2">
      <c r="A2850" s="7"/>
      <c r="B2850" s="8"/>
      <c r="D2850" s="8"/>
      <c r="E2850" s="8"/>
      <c r="F2850" s="8"/>
      <c r="G2850" s="8"/>
      <c r="H2850" s="8"/>
      <c r="I2850" s="8"/>
      <c r="J2850" s="8"/>
      <c r="K2850" s="8"/>
      <c r="L2850" s="8"/>
      <c r="M2850" s="8"/>
      <c r="N2850" s="8"/>
      <c r="O2850" s="8"/>
      <c r="P2850" s="8"/>
      <c r="Q2850" s="8"/>
    </row>
    <row r="2851" spans="1:17" x14ac:dyDescent="0.2">
      <c r="A2851" s="7"/>
      <c r="B2851" s="8"/>
      <c r="D2851" s="8"/>
      <c r="E2851" s="8"/>
      <c r="F2851" s="8"/>
      <c r="G2851" s="8"/>
      <c r="H2851" s="8"/>
      <c r="I2851" s="8"/>
      <c r="J2851" s="8"/>
      <c r="K2851" s="8"/>
      <c r="L2851" s="8"/>
      <c r="M2851" s="8"/>
      <c r="N2851" s="8"/>
      <c r="O2851" s="8"/>
      <c r="P2851" s="8"/>
      <c r="Q2851" s="8"/>
    </row>
    <row r="2852" spans="1:17" x14ac:dyDescent="0.2">
      <c r="A2852" s="7"/>
      <c r="B2852" s="8"/>
      <c r="D2852" s="8"/>
      <c r="E2852" s="8"/>
      <c r="F2852" s="8"/>
      <c r="G2852" s="8"/>
      <c r="H2852" s="8"/>
      <c r="I2852" s="8"/>
      <c r="J2852" s="8"/>
      <c r="K2852" s="8"/>
      <c r="L2852" s="8"/>
      <c r="M2852" s="8"/>
      <c r="N2852" s="8"/>
      <c r="O2852" s="8"/>
      <c r="P2852" s="8"/>
      <c r="Q2852" s="8"/>
    </row>
    <row r="2853" spans="1:17" x14ac:dyDescent="0.2">
      <c r="A2853" s="7"/>
      <c r="B2853" s="8"/>
      <c r="D2853" s="8"/>
      <c r="E2853" s="8"/>
      <c r="F2853" s="8"/>
      <c r="G2853" s="8"/>
      <c r="H2853" s="8"/>
      <c r="I2853" s="8"/>
      <c r="J2853" s="8"/>
      <c r="K2853" s="8"/>
      <c r="L2853" s="8"/>
      <c r="M2853" s="8"/>
      <c r="N2853" s="8"/>
      <c r="O2853" s="8"/>
      <c r="P2853" s="8"/>
      <c r="Q2853" s="8"/>
    </row>
    <row r="2854" spans="1:17" x14ac:dyDescent="0.2">
      <c r="A2854" s="7"/>
      <c r="B2854" s="8"/>
      <c r="D2854" s="8"/>
      <c r="E2854" s="8"/>
      <c r="F2854" s="8"/>
      <c r="G2854" s="8"/>
      <c r="H2854" s="8"/>
      <c r="I2854" s="8"/>
      <c r="J2854" s="8"/>
      <c r="K2854" s="8"/>
      <c r="L2854" s="8"/>
      <c r="M2854" s="8"/>
      <c r="N2854" s="8"/>
      <c r="O2854" s="8"/>
      <c r="P2854" s="8"/>
      <c r="Q2854" s="8"/>
    </row>
    <row r="2855" spans="1:17" x14ac:dyDescent="0.2">
      <c r="A2855" s="7"/>
      <c r="B2855" s="8"/>
      <c r="D2855" s="8"/>
      <c r="E2855" s="8"/>
      <c r="F2855" s="8"/>
      <c r="G2855" s="8"/>
      <c r="H2855" s="8"/>
      <c r="I2855" s="8"/>
      <c r="J2855" s="8"/>
      <c r="K2855" s="8"/>
      <c r="L2855" s="8"/>
      <c r="M2855" s="8"/>
      <c r="N2855" s="8"/>
      <c r="O2855" s="8"/>
      <c r="P2855" s="8"/>
      <c r="Q2855" s="8"/>
    </row>
    <row r="2856" spans="1:17" x14ac:dyDescent="0.2">
      <c r="A2856" s="7"/>
      <c r="B2856" s="8"/>
      <c r="D2856" s="8"/>
      <c r="E2856" s="8"/>
      <c r="F2856" s="8"/>
      <c r="G2856" s="8"/>
      <c r="H2856" s="8"/>
      <c r="I2856" s="8"/>
      <c r="J2856" s="8"/>
      <c r="K2856" s="8"/>
      <c r="L2856" s="8"/>
      <c r="M2856" s="8"/>
      <c r="N2856" s="8"/>
      <c r="O2856" s="8"/>
      <c r="P2856" s="8"/>
      <c r="Q2856" s="8"/>
    </row>
    <row r="2857" spans="1:17" x14ac:dyDescent="0.2">
      <c r="A2857" s="7"/>
      <c r="B2857" s="8"/>
      <c r="D2857" s="8"/>
      <c r="E2857" s="8"/>
      <c r="F2857" s="8"/>
      <c r="G2857" s="8"/>
      <c r="H2857" s="8"/>
      <c r="I2857" s="8"/>
      <c r="J2857" s="8"/>
      <c r="K2857" s="8"/>
      <c r="L2857" s="8"/>
      <c r="M2857" s="8"/>
      <c r="N2857" s="8"/>
      <c r="O2857" s="8"/>
      <c r="P2857" s="8"/>
      <c r="Q2857" s="8"/>
    </row>
    <row r="2858" spans="1:17" x14ac:dyDescent="0.2">
      <c r="A2858" s="7"/>
      <c r="B2858" s="8"/>
      <c r="D2858" s="8"/>
      <c r="E2858" s="8"/>
      <c r="F2858" s="8"/>
      <c r="G2858" s="8"/>
      <c r="H2858" s="8"/>
      <c r="I2858" s="8"/>
      <c r="J2858" s="8"/>
      <c r="K2858" s="8"/>
      <c r="L2858" s="8"/>
      <c r="M2858" s="8"/>
      <c r="N2858" s="8"/>
      <c r="O2858" s="8"/>
      <c r="P2858" s="8"/>
      <c r="Q2858" s="8"/>
    </row>
    <row r="2859" spans="1:17" x14ac:dyDescent="0.2">
      <c r="A2859" s="7"/>
      <c r="B2859" s="8"/>
      <c r="D2859" s="8"/>
      <c r="E2859" s="8"/>
      <c r="F2859" s="8"/>
      <c r="G2859" s="8"/>
      <c r="H2859" s="8"/>
      <c r="I2859" s="8"/>
      <c r="J2859" s="8"/>
      <c r="K2859" s="8"/>
      <c r="L2859" s="8"/>
      <c r="M2859" s="8"/>
      <c r="N2859" s="8"/>
      <c r="O2859" s="8"/>
      <c r="P2859" s="8"/>
      <c r="Q2859" s="8"/>
    </row>
    <row r="2860" spans="1:17" x14ac:dyDescent="0.2">
      <c r="A2860" s="7"/>
      <c r="B2860" s="8"/>
      <c r="D2860" s="8"/>
      <c r="E2860" s="8"/>
      <c r="F2860" s="8"/>
      <c r="G2860" s="8"/>
      <c r="H2860" s="8"/>
      <c r="I2860" s="8"/>
      <c r="J2860" s="8"/>
      <c r="K2860" s="8"/>
      <c r="L2860" s="8"/>
      <c r="M2860" s="8"/>
      <c r="N2860" s="8"/>
      <c r="O2860" s="8"/>
      <c r="P2860" s="8"/>
      <c r="Q2860" s="8"/>
    </row>
    <row r="2861" spans="1:17" x14ac:dyDescent="0.2">
      <c r="A2861" s="7"/>
      <c r="B2861" s="8"/>
      <c r="D2861" s="8"/>
      <c r="E2861" s="8"/>
      <c r="F2861" s="8"/>
      <c r="G2861" s="8"/>
      <c r="H2861" s="8"/>
      <c r="I2861" s="8"/>
      <c r="J2861" s="8"/>
      <c r="K2861" s="8"/>
      <c r="L2861" s="8"/>
      <c r="M2861" s="8"/>
      <c r="N2861" s="8"/>
      <c r="O2861" s="8"/>
      <c r="P2861" s="8"/>
      <c r="Q2861" s="8"/>
    </row>
    <row r="2862" spans="1:17" x14ac:dyDescent="0.2">
      <c r="A2862" s="7"/>
      <c r="B2862" s="8"/>
      <c r="D2862" s="8"/>
      <c r="E2862" s="8"/>
      <c r="F2862" s="8"/>
      <c r="G2862" s="8"/>
      <c r="H2862" s="8"/>
      <c r="I2862" s="8"/>
      <c r="J2862" s="8"/>
      <c r="K2862" s="8"/>
      <c r="L2862" s="8"/>
      <c r="M2862" s="8"/>
      <c r="N2862" s="8"/>
      <c r="O2862" s="8"/>
      <c r="P2862" s="8"/>
      <c r="Q2862" s="8"/>
    </row>
    <row r="2863" spans="1:17" x14ac:dyDescent="0.2">
      <c r="A2863" s="7"/>
      <c r="B2863" s="8"/>
      <c r="D2863" s="8"/>
      <c r="E2863" s="8"/>
      <c r="F2863" s="8"/>
      <c r="G2863" s="8"/>
      <c r="H2863" s="8"/>
      <c r="I2863" s="8"/>
      <c r="J2863" s="8"/>
      <c r="K2863" s="8"/>
      <c r="L2863" s="8"/>
      <c r="M2863" s="8"/>
      <c r="N2863" s="8"/>
      <c r="O2863" s="8"/>
      <c r="P2863" s="8"/>
      <c r="Q2863" s="8"/>
    </row>
    <row r="2864" spans="1:17" x14ac:dyDescent="0.2">
      <c r="A2864" s="7"/>
      <c r="B2864" s="8"/>
      <c r="D2864" s="8"/>
      <c r="E2864" s="8"/>
      <c r="F2864" s="8"/>
      <c r="G2864" s="8"/>
      <c r="H2864" s="8"/>
      <c r="I2864" s="8"/>
      <c r="J2864" s="8"/>
      <c r="K2864" s="8"/>
      <c r="L2864" s="8"/>
      <c r="M2864" s="8"/>
      <c r="N2864" s="8"/>
      <c r="O2864" s="8"/>
      <c r="P2864" s="8"/>
      <c r="Q2864" s="8"/>
    </row>
    <row r="2865" spans="1:17" x14ac:dyDescent="0.2">
      <c r="A2865" s="7"/>
      <c r="B2865" s="8"/>
      <c r="D2865" s="8"/>
      <c r="E2865" s="8"/>
      <c r="F2865" s="8"/>
      <c r="G2865" s="8"/>
      <c r="H2865" s="8"/>
      <c r="I2865" s="8"/>
      <c r="J2865" s="8"/>
      <c r="K2865" s="8"/>
      <c r="L2865" s="8"/>
      <c r="M2865" s="8"/>
      <c r="N2865" s="8"/>
      <c r="O2865" s="8"/>
      <c r="P2865" s="8"/>
      <c r="Q2865" s="8"/>
    </row>
    <row r="2866" spans="1:17" x14ac:dyDescent="0.2">
      <c r="A2866" s="7"/>
      <c r="B2866" s="8"/>
      <c r="D2866" s="8"/>
      <c r="E2866" s="8"/>
      <c r="F2866" s="8"/>
      <c r="G2866" s="8"/>
      <c r="H2866" s="8"/>
      <c r="I2866" s="8"/>
      <c r="J2866" s="8"/>
      <c r="K2866" s="8"/>
      <c r="L2866" s="8"/>
      <c r="M2866" s="8"/>
      <c r="N2866" s="8"/>
      <c r="O2866" s="8"/>
      <c r="P2866" s="8"/>
      <c r="Q2866" s="8"/>
    </row>
    <row r="2867" spans="1:17" x14ac:dyDescent="0.2">
      <c r="A2867" s="7"/>
      <c r="B2867" s="8"/>
      <c r="D2867" s="8"/>
      <c r="E2867" s="8"/>
      <c r="F2867" s="8"/>
      <c r="G2867" s="8"/>
      <c r="H2867" s="8"/>
      <c r="I2867" s="8"/>
      <c r="J2867" s="8"/>
      <c r="K2867" s="8"/>
      <c r="L2867" s="8"/>
      <c r="M2867" s="8"/>
      <c r="N2867" s="8"/>
      <c r="O2867" s="8"/>
      <c r="P2867" s="8"/>
      <c r="Q2867" s="8"/>
    </row>
    <row r="2868" spans="1:17" x14ac:dyDescent="0.2">
      <c r="A2868" s="7"/>
      <c r="B2868" s="8"/>
      <c r="D2868" s="8"/>
      <c r="E2868" s="8"/>
      <c r="F2868" s="8"/>
      <c r="G2868" s="8"/>
      <c r="H2868" s="8"/>
      <c r="I2868" s="8"/>
      <c r="J2868" s="8"/>
      <c r="K2868" s="8"/>
      <c r="L2868" s="8"/>
      <c r="M2868" s="8"/>
      <c r="N2868" s="8"/>
      <c r="O2868" s="8"/>
      <c r="P2868" s="8"/>
      <c r="Q2868" s="8"/>
    </row>
    <row r="2869" spans="1:17" x14ac:dyDescent="0.2">
      <c r="A2869" s="7"/>
      <c r="B2869" s="8"/>
      <c r="D2869" s="8"/>
      <c r="E2869" s="8"/>
      <c r="F2869" s="8"/>
      <c r="G2869" s="8"/>
      <c r="H2869" s="8"/>
      <c r="I2869" s="8"/>
      <c r="J2869" s="8"/>
      <c r="K2869" s="8"/>
      <c r="L2869" s="8"/>
      <c r="M2869" s="8"/>
      <c r="N2869" s="8"/>
      <c r="O2869" s="8"/>
      <c r="P2869" s="8"/>
      <c r="Q2869" s="8"/>
    </row>
    <row r="2870" spans="1:17" x14ac:dyDescent="0.2">
      <c r="A2870" s="7"/>
      <c r="B2870" s="8"/>
      <c r="D2870" s="8"/>
      <c r="E2870" s="8"/>
      <c r="F2870" s="8"/>
      <c r="G2870" s="8"/>
      <c r="H2870" s="8"/>
      <c r="I2870" s="8"/>
      <c r="J2870" s="8"/>
      <c r="K2870" s="8"/>
      <c r="L2870" s="8"/>
      <c r="M2870" s="8"/>
      <c r="N2870" s="8"/>
      <c r="O2870" s="8"/>
      <c r="P2870" s="8"/>
      <c r="Q2870" s="8"/>
    </row>
    <row r="2871" spans="1:17" x14ac:dyDescent="0.2">
      <c r="A2871" s="7"/>
      <c r="B2871" s="8"/>
      <c r="D2871" s="8"/>
      <c r="E2871" s="8"/>
      <c r="F2871" s="8"/>
      <c r="G2871" s="8"/>
      <c r="H2871" s="8"/>
      <c r="I2871" s="8"/>
      <c r="J2871" s="8"/>
      <c r="K2871" s="8"/>
      <c r="L2871" s="8"/>
      <c r="M2871" s="8"/>
      <c r="N2871" s="8"/>
      <c r="O2871" s="8"/>
      <c r="P2871" s="8"/>
      <c r="Q2871" s="8"/>
    </row>
    <row r="2872" spans="1:17" x14ac:dyDescent="0.2">
      <c r="A2872" s="7"/>
      <c r="B2872" s="8"/>
      <c r="D2872" s="8"/>
      <c r="E2872" s="8"/>
      <c r="F2872" s="8"/>
      <c r="G2872" s="8"/>
      <c r="H2872" s="8"/>
      <c r="I2872" s="8"/>
      <c r="J2872" s="8"/>
      <c r="K2872" s="8"/>
      <c r="L2872" s="8"/>
      <c r="M2872" s="8"/>
      <c r="N2872" s="8"/>
      <c r="O2872" s="8"/>
      <c r="P2872" s="8"/>
      <c r="Q2872" s="8"/>
    </row>
    <row r="2873" spans="1:17" x14ac:dyDescent="0.2">
      <c r="A2873" s="7"/>
      <c r="B2873" s="8"/>
      <c r="D2873" s="8"/>
      <c r="E2873" s="8"/>
      <c r="F2873" s="8"/>
      <c r="G2873" s="8"/>
      <c r="H2873" s="8"/>
      <c r="I2873" s="8"/>
      <c r="J2873" s="8"/>
      <c r="K2873" s="8"/>
      <c r="L2873" s="8"/>
      <c r="M2873" s="8"/>
      <c r="N2873" s="8"/>
      <c r="O2873" s="8"/>
      <c r="P2873" s="8"/>
      <c r="Q2873" s="8"/>
    </row>
    <row r="2874" spans="1:17" x14ac:dyDescent="0.2">
      <c r="A2874" s="7"/>
      <c r="B2874" s="8"/>
      <c r="D2874" s="8"/>
      <c r="E2874" s="8"/>
      <c r="F2874" s="8"/>
      <c r="G2874" s="8"/>
      <c r="H2874" s="8"/>
      <c r="I2874" s="8"/>
      <c r="J2874" s="8"/>
      <c r="K2874" s="8"/>
      <c r="L2874" s="8"/>
      <c r="M2874" s="8"/>
      <c r="N2874" s="8"/>
      <c r="O2874" s="8"/>
      <c r="P2874" s="8"/>
      <c r="Q2874" s="8"/>
    </row>
    <row r="2875" spans="1:17" x14ac:dyDescent="0.2">
      <c r="A2875" s="7"/>
      <c r="B2875" s="8"/>
      <c r="D2875" s="8"/>
      <c r="E2875" s="8"/>
      <c r="F2875" s="8"/>
      <c r="G2875" s="8"/>
      <c r="H2875" s="8"/>
      <c r="I2875" s="8"/>
      <c r="J2875" s="8"/>
      <c r="K2875" s="8"/>
      <c r="L2875" s="8"/>
      <c r="M2875" s="8"/>
      <c r="N2875" s="8"/>
      <c r="O2875" s="8"/>
      <c r="P2875" s="8"/>
      <c r="Q2875" s="8"/>
    </row>
    <row r="2876" spans="1:17" x14ac:dyDescent="0.2">
      <c r="A2876" s="7"/>
      <c r="B2876" s="8"/>
      <c r="D2876" s="8"/>
      <c r="E2876" s="8"/>
      <c r="F2876" s="8"/>
      <c r="G2876" s="8"/>
      <c r="H2876" s="8"/>
      <c r="I2876" s="8"/>
      <c r="J2876" s="8"/>
      <c r="K2876" s="8"/>
      <c r="L2876" s="8"/>
      <c r="M2876" s="8"/>
      <c r="N2876" s="8"/>
      <c r="O2876" s="8"/>
      <c r="P2876" s="8"/>
      <c r="Q2876" s="8"/>
    </row>
    <row r="2877" spans="1:17" x14ac:dyDescent="0.2">
      <c r="A2877" s="7"/>
      <c r="B2877" s="8"/>
      <c r="D2877" s="8"/>
      <c r="E2877" s="8"/>
      <c r="F2877" s="8"/>
      <c r="G2877" s="8"/>
      <c r="H2877" s="8"/>
      <c r="I2877" s="8"/>
      <c r="J2877" s="8"/>
      <c r="K2877" s="8"/>
      <c r="L2877" s="8"/>
      <c r="M2877" s="8"/>
      <c r="N2877" s="8"/>
      <c r="O2877" s="8"/>
      <c r="P2877" s="8"/>
      <c r="Q2877" s="8"/>
    </row>
    <row r="2878" spans="1:17" x14ac:dyDescent="0.2">
      <c r="A2878" s="7"/>
      <c r="B2878" s="8"/>
      <c r="D2878" s="8"/>
      <c r="E2878" s="8"/>
      <c r="F2878" s="8"/>
      <c r="G2878" s="8"/>
      <c r="H2878" s="8"/>
      <c r="I2878" s="8"/>
      <c r="J2878" s="8"/>
      <c r="K2878" s="8"/>
      <c r="L2878" s="8"/>
      <c r="M2878" s="8"/>
      <c r="N2878" s="8"/>
      <c r="O2878" s="8"/>
      <c r="P2878" s="8"/>
      <c r="Q2878" s="8"/>
    </row>
    <row r="2879" spans="1:17" x14ac:dyDescent="0.2">
      <c r="A2879" s="7"/>
      <c r="B2879" s="8"/>
      <c r="D2879" s="8"/>
      <c r="E2879" s="8"/>
      <c r="F2879" s="8"/>
      <c r="G2879" s="8"/>
      <c r="H2879" s="8"/>
      <c r="I2879" s="8"/>
      <c r="J2879" s="8"/>
      <c r="K2879" s="8"/>
      <c r="L2879" s="8"/>
      <c r="M2879" s="8"/>
      <c r="N2879" s="8"/>
      <c r="O2879" s="8"/>
      <c r="P2879" s="8"/>
      <c r="Q2879" s="8"/>
    </row>
    <row r="2880" spans="1:17" x14ac:dyDescent="0.2">
      <c r="A2880" s="7"/>
      <c r="B2880" s="8"/>
      <c r="D2880" s="8"/>
      <c r="E2880" s="8"/>
      <c r="F2880" s="8"/>
      <c r="G2880" s="8"/>
      <c r="H2880" s="8"/>
      <c r="I2880" s="8"/>
      <c r="J2880" s="8"/>
      <c r="K2880" s="8"/>
      <c r="L2880" s="8"/>
      <c r="M2880" s="8"/>
      <c r="N2880" s="8"/>
      <c r="O2880" s="8"/>
      <c r="P2880" s="8"/>
      <c r="Q2880" s="8"/>
    </row>
    <row r="2881" spans="1:17" x14ac:dyDescent="0.2">
      <c r="A2881" s="7"/>
      <c r="B2881" s="8"/>
      <c r="D2881" s="8"/>
      <c r="E2881" s="8"/>
      <c r="F2881" s="8"/>
      <c r="G2881" s="8"/>
      <c r="H2881" s="8"/>
      <c r="I2881" s="8"/>
      <c r="J2881" s="8"/>
      <c r="K2881" s="8"/>
      <c r="L2881" s="8"/>
      <c r="M2881" s="8"/>
      <c r="N2881" s="8"/>
      <c r="O2881" s="8"/>
      <c r="P2881" s="8"/>
      <c r="Q2881" s="8"/>
    </row>
    <row r="2882" spans="1:17" x14ac:dyDescent="0.2">
      <c r="A2882" s="7"/>
      <c r="B2882" s="8"/>
      <c r="D2882" s="8"/>
      <c r="E2882" s="8"/>
      <c r="F2882" s="8"/>
      <c r="G2882" s="8"/>
      <c r="H2882" s="8"/>
      <c r="I2882" s="8"/>
      <c r="J2882" s="8"/>
      <c r="K2882" s="8"/>
      <c r="L2882" s="8"/>
      <c r="M2882" s="8"/>
      <c r="N2882" s="8"/>
      <c r="O2882" s="8"/>
      <c r="P2882" s="8"/>
      <c r="Q2882" s="8"/>
    </row>
    <row r="2883" spans="1:17" x14ac:dyDescent="0.2">
      <c r="A2883" s="7"/>
      <c r="B2883" s="8"/>
      <c r="D2883" s="8"/>
      <c r="E2883" s="8"/>
      <c r="F2883" s="8"/>
      <c r="G2883" s="8"/>
      <c r="H2883" s="8"/>
      <c r="I2883" s="8"/>
      <c r="J2883" s="8"/>
      <c r="K2883" s="8"/>
      <c r="L2883" s="8"/>
      <c r="M2883" s="8"/>
      <c r="N2883" s="8"/>
      <c r="O2883" s="8"/>
      <c r="P2883" s="8"/>
      <c r="Q2883" s="8"/>
    </row>
    <row r="2884" spans="1:17" x14ac:dyDescent="0.2">
      <c r="A2884" s="7"/>
      <c r="B2884" s="8"/>
      <c r="D2884" s="8"/>
      <c r="E2884" s="8"/>
      <c r="F2884" s="8"/>
      <c r="G2884" s="8"/>
      <c r="H2884" s="8"/>
      <c r="I2884" s="8"/>
      <c r="J2884" s="8"/>
      <c r="K2884" s="8"/>
      <c r="L2884" s="8"/>
      <c r="M2884" s="8"/>
      <c r="N2884" s="8"/>
      <c r="O2884" s="8"/>
      <c r="P2884" s="8"/>
      <c r="Q2884" s="8"/>
    </row>
    <row r="2885" spans="1:17" x14ac:dyDescent="0.2">
      <c r="A2885" s="7"/>
      <c r="B2885" s="8"/>
      <c r="D2885" s="8"/>
      <c r="E2885" s="8"/>
      <c r="F2885" s="8"/>
      <c r="G2885" s="8"/>
      <c r="H2885" s="8"/>
      <c r="I2885" s="8"/>
      <c r="J2885" s="8"/>
      <c r="K2885" s="8"/>
      <c r="L2885" s="8"/>
      <c r="M2885" s="8"/>
      <c r="N2885" s="8"/>
      <c r="O2885" s="8"/>
      <c r="P2885" s="8"/>
      <c r="Q2885" s="8"/>
    </row>
    <row r="2886" spans="1:17" x14ac:dyDescent="0.2">
      <c r="A2886" s="7"/>
      <c r="B2886" s="8"/>
      <c r="D2886" s="8"/>
      <c r="E2886" s="8"/>
      <c r="F2886" s="8"/>
      <c r="G2886" s="8"/>
      <c r="H2886" s="8"/>
      <c r="I2886" s="8"/>
      <c r="J2886" s="8"/>
      <c r="K2886" s="8"/>
      <c r="L2886" s="8"/>
      <c r="M2886" s="8"/>
      <c r="N2886" s="8"/>
      <c r="O2886" s="8"/>
      <c r="P2886" s="8"/>
      <c r="Q2886" s="8"/>
    </row>
    <row r="2887" spans="1:17" x14ac:dyDescent="0.2">
      <c r="A2887" s="7"/>
      <c r="B2887" s="8"/>
      <c r="D2887" s="8"/>
      <c r="E2887" s="8"/>
      <c r="F2887" s="8"/>
      <c r="G2887" s="8"/>
      <c r="H2887" s="8"/>
      <c r="I2887" s="8"/>
      <c r="J2887" s="8"/>
      <c r="K2887" s="8"/>
      <c r="L2887" s="8"/>
      <c r="M2887" s="8"/>
      <c r="N2887" s="8"/>
      <c r="O2887" s="8"/>
      <c r="P2887" s="8"/>
      <c r="Q2887" s="8"/>
    </row>
    <row r="2888" spans="1:17" x14ac:dyDescent="0.2">
      <c r="A2888" s="7"/>
      <c r="B2888" s="8"/>
      <c r="D2888" s="8"/>
      <c r="E2888" s="8"/>
      <c r="F2888" s="8"/>
      <c r="G2888" s="8"/>
      <c r="H2888" s="8"/>
      <c r="I2888" s="8"/>
      <c r="J2888" s="8"/>
      <c r="K2888" s="8"/>
      <c r="L2888" s="8"/>
      <c r="M2888" s="8"/>
      <c r="N2888" s="8"/>
      <c r="O2888" s="8"/>
      <c r="P2888" s="8"/>
      <c r="Q2888" s="8"/>
    </row>
    <row r="2889" spans="1:17" x14ac:dyDescent="0.2">
      <c r="A2889" s="7"/>
      <c r="B2889" s="8"/>
      <c r="D2889" s="8"/>
      <c r="E2889" s="8"/>
      <c r="F2889" s="8"/>
      <c r="G2889" s="8"/>
      <c r="H2889" s="8"/>
      <c r="I2889" s="8"/>
      <c r="J2889" s="8"/>
      <c r="K2889" s="8"/>
      <c r="L2889" s="8"/>
      <c r="M2889" s="8"/>
      <c r="N2889" s="8"/>
      <c r="O2889" s="8"/>
      <c r="P2889" s="8"/>
      <c r="Q2889" s="8"/>
    </row>
    <row r="2890" spans="1:17" x14ac:dyDescent="0.2">
      <c r="A2890" s="7"/>
      <c r="B2890" s="8"/>
      <c r="D2890" s="8"/>
      <c r="E2890" s="8"/>
      <c r="F2890" s="8"/>
      <c r="G2890" s="8"/>
      <c r="H2890" s="8"/>
      <c r="I2890" s="8"/>
      <c r="J2890" s="8"/>
      <c r="K2890" s="8"/>
      <c r="L2890" s="8"/>
      <c r="M2890" s="8"/>
      <c r="N2890" s="8"/>
      <c r="O2890" s="8"/>
      <c r="P2890" s="8"/>
      <c r="Q2890" s="8"/>
    </row>
    <row r="2891" spans="1:17" x14ac:dyDescent="0.2">
      <c r="A2891" s="7"/>
      <c r="B2891" s="8"/>
      <c r="D2891" s="8"/>
      <c r="E2891" s="8"/>
      <c r="F2891" s="8"/>
      <c r="G2891" s="8"/>
      <c r="H2891" s="8"/>
      <c r="I2891" s="8"/>
      <c r="J2891" s="8"/>
      <c r="K2891" s="8"/>
      <c r="L2891" s="8"/>
      <c r="M2891" s="8"/>
      <c r="N2891" s="8"/>
      <c r="O2891" s="8"/>
      <c r="P2891" s="8"/>
      <c r="Q2891" s="8"/>
    </row>
    <row r="2892" spans="1:17" x14ac:dyDescent="0.2">
      <c r="A2892" s="7"/>
      <c r="B2892" s="8"/>
      <c r="D2892" s="8"/>
      <c r="E2892" s="8"/>
      <c r="F2892" s="8"/>
      <c r="G2892" s="8"/>
      <c r="H2892" s="8"/>
      <c r="I2892" s="8"/>
      <c r="J2892" s="8"/>
      <c r="K2892" s="8"/>
      <c r="L2892" s="8"/>
      <c r="M2892" s="8"/>
      <c r="N2892" s="8"/>
      <c r="O2892" s="8"/>
      <c r="P2892" s="8"/>
      <c r="Q2892" s="8"/>
    </row>
    <row r="2893" spans="1:17" x14ac:dyDescent="0.2">
      <c r="A2893" s="7"/>
      <c r="B2893" s="8"/>
      <c r="D2893" s="8"/>
      <c r="E2893" s="8"/>
      <c r="F2893" s="8"/>
      <c r="G2893" s="8"/>
      <c r="H2893" s="8"/>
      <c r="I2893" s="8"/>
      <c r="J2893" s="8"/>
      <c r="K2893" s="8"/>
      <c r="L2893" s="8"/>
      <c r="M2893" s="8"/>
      <c r="N2893" s="8"/>
      <c r="O2893" s="8"/>
      <c r="P2893" s="8"/>
      <c r="Q2893" s="8"/>
    </row>
    <row r="2894" spans="1:17" x14ac:dyDescent="0.2">
      <c r="A2894" s="7"/>
      <c r="B2894" s="8"/>
      <c r="D2894" s="8"/>
      <c r="E2894" s="8"/>
      <c r="F2894" s="8"/>
      <c r="G2894" s="8"/>
      <c r="H2894" s="8"/>
      <c r="I2894" s="8"/>
      <c r="J2894" s="8"/>
      <c r="K2894" s="8"/>
      <c r="L2894" s="8"/>
      <c r="M2894" s="8"/>
      <c r="N2894" s="8"/>
      <c r="O2894" s="8"/>
      <c r="P2894" s="8"/>
      <c r="Q2894" s="8"/>
    </row>
    <row r="2895" spans="1:17" x14ac:dyDescent="0.2">
      <c r="A2895" s="7"/>
      <c r="B2895" s="8"/>
      <c r="D2895" s="8"/>
      <c r="E2895" s="8"/>
      <c r="F2895" s="8"/>
      <c r="G2895" s="8"/>
      <c r="H2895" s="8"/>
      <c r="I2895" s="8"/>
      <c r="J2895" s="8"/>
      <c r="K2895" s="8"/>
      <c r="L2895" s="8"/>
      <c r="M2895" s="8"/>
      <c r="N2895" s="8"/>
      <c r="O2895" s="8"/>
      <c r="P2895" s="8"/>
      <c r="Q2895" s="8"/>
    </row>
    <row r="2896" spans="1:17" x14ac:dyDescent="0.2">
      <c r="A2896" s="7"/>
      <c r="B2896" s="8"/>
      <c r="D2896" s="8"/>
      <c r="E2896" s="8"/>
      <c r="F2896" s="8"/>
      <c r="G2896" s="8"/>
      <c r="H2896" s="8"/>
      <c r="I2896" s="8"/>
      <c r="J2896" s="8"/>
      <c r="K2896" s="8"/>
      <c r="L2896" s="8"/>
      <c r="M2896" s="8"/>
      <c r="N2896" s="8"/>
      <c r="O2896" s="8"/>
      <c r="P2896" s="8"/>
      <c r="Q2896" s="8"/>
    </row>
    <row r="2897" spans="1:17" x14ac:dyDescent="0.2">
      <c r="A2897" s="7"/>
      <c r="B2897" s="8"/>
      <c r="D2897" s="8"/>
      <c r="E2897" s="8"/>
      <c r="F2897" s="8"/>
      <c r="G2897" s="8"/>
      <c r="H2897" s="8"/>
      <c r="I2897" s="8"/>
      <c r="J2897" s="8"/>
      <c r="K2897" s="8"/>
      <c r="L2897" s="8"/>
      <c r="M2897" s="8"/>
      <c r="N2897" s="8"/>
      <c r="O2897" s="8"/>
      <c r="P2897" s="8"/>
      <c r="Q2897" s="8"/>
    </row>
    <row r="2898" spans="1:17" x14ac:dyDescent="0.2">
      <c r="A2898" s="7"/>
      <c r="B2898" s="8"/>
      <c r="D2898" s="8"/>
      <c r="E2898" s="8"/>
      <c r="F2898" s="8"/>
      <c r="G2898" s="8"/>
      <c r="H2898" s="8"/>
      <c r="I2898" s="8"/>
      <c r="J2898" s="8"/>
      <c r="K2898" s="8"/>
      <c r="L2898" s="8"/>
      <c r="M2898" s="8"/>
      <c r="N2898" s="8"/>
      <c r="O2898" s="8"/>
      <c r="P2898" s="8"/>
      <c r="Q2898" s="8"/>
    </row>
    <row r="2899" spans="1:17" x14ac:dyDescent="0.2">
      <c r="A2899" s="7"/>
      <c r="B2899" s="8"/>
      <c r="D2899" s="8"/>
      <c r="E2899" s="8"/>
      <c r="F2899" s="8"/>
      <c r="G2899" s="8"/>
      <c r="H2899" s="8"/>
      <c r="I2899" s="8"/>
      <c r="J2899" s="8"/>
      <c r="K2899" s="8"/>
      <c r="L2899" s="8"/>
      <c r="M2899" s="8"/>
      <c r="N2899" s="8"/>
      <c r="O2899" s="8"/>
      <c r="P2899" s="8"/>
      <c r="Q2899" s="8"/>
    </row>
    <row r="2900" spans="1:17" x14ac:dyDescent="0.2">
      <c r="A2900" s="7"/>
      <c r="B2900" s="8"/>
      <c r="D2900" s="8"/>
      <c r="E2900" s="8"/>
      <c r="F2900" s="8"/>
      <c r="G2900" s="8"/>
      <c r="H2900" s="8"/>
      <c r="I2900" s="8"/>
      <c r="J2900" s="8"/>
      <c r="K2900" s="8"/>
      <c r="L2900" s="8"/>
      <c r="M2900" s="8"/>
      <c r="N2900" s="8"/>
      <c r="O2900" s="8"/>
      <c r="P2900" s="8"/>
      <c r="Q2900" s="8"/>
    </row>
    <row r="2901" spans="1:17" x14ac:dyDescent="0.2">
      <c r="A2901" s="7"/>
      <c r="B2901" s="8"/>
      <c r="D2901" s="8"/>
      <c r="E2901" s="8"/>
      <c r="F2901" s="8"/>
      <c r="G2901" s="8"/>
      <c r="H2901" s="8"/>
      <c r="I2901" s="8"/>
      <c r="J2901" s="8"/>
      <c r="K2901" s="8"/>
      <c r="L2901" s="8"/>
      <c r="M2901" s="8"/>
      <c r="N2901" s="8"/>
      <c r="O2901" s="8"/>
      <c r="P2901" s="8"/>
      <c r="Q2901" s="8"/>
    </row>
    <row r="2902" spans="1:17" x14ac:dyDescent="0.2">
      <c r="A2902" s="7"/>
      <c r="B2902" s="8"/>
      <c r="D2902" s="8"/>
      <c r="E2902" s="8"/>
      <c r="F2902" s="8"/>
      <c r="G2902" s="8"/>
      <c r="H2902" s="8"/>
      <c r="I2902" s="8"/>
      <c r="J2902" s="8"/>
      <c r="K2902" s="8"/>
      <c r="L2902" s="8"/>
      <c r="M2902" s="8"/>
      <c r="N2902" s="8"/>
      <c r="O2902" s="8"/>
      <c r="P2902" s="8"/>
      <c r="Q2902" s="8"/>
    </row>
    <row r="2903" spans="1:17" x14ac:dyDescent="0.2">
      <c r="A2903" s="7"/>
      <c r="B2903" s="8"/>
      <c r="D2903" s="8"/>
      <c r="E2903" s="8"/>
      <c r="F2903" s="8"/>
      <c r="G2903" s="8"/>
      <c r="H2903" s="8"/>
      <c r="I2903" s="8"/>
      <c r="J2903" s="8"/>
      <c r="K2903" s="8"/>
      <c r="L2903" s="8"/>
      <c r="M2903" s="8"/>
      <c r="N2903" s="8"/>
      <c r="O2903" s="8"/>
      <c r="P2903" s="8"/>
      <c r="Q2903" s="8"/>
    </row>
    <row r="2904" spans="1:17" x14ac:dyDescent="0.2">
      <c r="A2904" s="7"/>
      <c r="B2904" s="8"/>
      <c r="D2904" s="8"/>
      <c r="E2904" s="8"/>
      <c r="F2904" s="8"/>
      <c r="G2904" s="8"/>
      <c r="H2904" s="8"/>
      <c r="I2904" s="8"/>
      <c r="J2904" s="8"/>
      <c r="K2904" s="8"/>
      <c r="L2904" s="8"/>
      <c r="M2904" s="8"/>
      <c r="N2904" s="8"/>
      <c r="O2904" s="8"/>
      <c r="P2904" s="8"/>
      <c r="Q2904" s="8"/>
    </row>
    <row r="2905" spans="1:17" x14ac:dyDescent="0.2">
      <c r="A2905" s="7"/>
      <c r="B2905" s="8"/>
      <c r="D2905" s="8"/>
      <c r="E2905" s="8"/>
      <c r="F2905" s="8"/>
      <c r="G2905" s="8"/>
      <c r="H2905" s="8"/>
      <c r="I2905" s="8"/>
      <c r="J2905" s="8"/>
      <c r="K2905" s="8"/>
      <c r="L2905" s="8"/>
      <c r="M2905" s="8"/>
      <c r="N2905" s="8"/>
      <c r="O2905" s="8"/>
      <c r="P2905" s="8"/>
      <c r="Q2905" s="8"/>
    </row>
    <row r="2906" spans="1:17" x14ac:dyDescent="0.2">
      <c r="A2906" s="7"/>
      <c r="B2906" s="8"/>
      <c r="D2906" s="8"/>
      <c r="E2906" s="8"/>
      <c r="F2906" s="8"/>
      <c r="G2906" s="8"/>
      <c r="H2906" s="8"/>
      <c r="I2906" s="8"/>
      <c r="J2906" s="8"/>
      <c r="K2906" s="8"/>
      <c r="L2906" s="8"/>
      <c r="M2906" s="8"/>
      <c r="N2906" s="8"/>
      <c r="O2906" s="8"/>
      <c r="P2906" s="8"/>
      <c r="Q2906" s="8"/>
    </row>
    <row r="2907" spans="1:17" x14ac:dyDescent="0.2">
      <c r="A2907" s="7"/>
      <c r="B2907" s="8"/>
      <c r="D2907" s="8"/>
      <c r="E2907" s="8"/>
      <c r="F2907" s="8"/>
      <c r="G2907" s="8"/>
      <c r="H2907" s="8"/>
      <c r="I2907" s="8"/>
      <c r="J2907" s="8"/>
      <c r="K2907" s="8"/>
      <c r="L2907" s="8"/>
      <c r="M2907" s="8"/>
      <c r="N2907" s="8"/>
      <c r="O2907" s="8"/>
      <c r="P2907" s="8"/>
      <c r="Q2907" s="8"/>
    </row>
    <row r="2908" spans="1:17" x14ac:dyDescent="0.2">
      <c r="A2908" s="7"/>
      <c r="B2908" s="8"/>
      <c r="D2908" s="8"/>
      <c r="E2908" s="8"/>
      <c r="F2908" s="8"/>
      <c r="G2908" s="8"/>
      <c r="H2908" s="8"/>
      <c r="I2908" s="8"/>
      <c r="J2908" s="8"/>
      <c r="K2908" s="8"/>
      <c r="L2908" s="8"/>
      <c r="M2908" s="8"/>
      <c r="N2908" s="8"/>
      <c r="O2908" s="8"/>
      <c r="P2908" s="8"/>
      <c r="Q2908" s="8"/>
    </row>
    <row r="2909" spans="1:17" x14ac:dyDescent="0.2">
      <c r="A2909" s="7"/>
      <c r="B2909" s="8"/>
      <c r="D2909" s="8"/>
      <c r="E2909" s="8"/>
      <c r="F2909" s="8"/>
      <c r="G2909" s="8"/>
      <c r="H2909" s="8"/>
      <c r="I2909" s="8"/>
      <c r="J2909" s="8"/>
      <c r="K2909" s="8"/>
      <c r="L2909" s="8"/>
      <c r="M2909" s="8"/>
      <c r="N2909" s="8"/>
      <c r="O2909" s="8"/>
      <c r="P2909" s="8"/>
      <c r="Q2909" s="8"/>
    </row>
    <row r="2910" spans="1:17" x14ac:dyDescent="0.2">
      <c r="A2910" s="7"/>
      <c r="B2910" s="8"/>
      <c r="D2910" s="8"/>
      <c r="E2910" s="8"/>
      <c r="F2910" s="8"/>
      <c r="G2910" s="8"/>
      <c r="H2910" s="8"/>
      <c r="I2910" s="8"/>
      <c r="J2910" s="8"/>
      <c r="K2910" s="8"/>
      <c r="L2910" s="8"/>
      <c r="M2910" s="8"/>
      <c r="N2910" s="8"/>
      <c r="O2910" s="8"/>
      <c r="P2910" s="8"/>
      <c r="Q2910" s="8"/>
    </row>
    <row r="2911" spans="1:17" x14ac:dyDescent="0.2">
      <c r="A2911" s="7"/>
      <c r="B2911" s="8"/>
      <c r="D2911" s="8"/>
      <c r="E2911" s="8"/>
      <c r="F2911" s="8"/>
      <c r="G2911" s="8"/>
      <c r="H2911" s="8"/>
      <c r="I2911" s="8"/>
      <c r="J2911" s="8"/>
      <c r="K2911" s="8"/>
      <c r="L2911" s="8"/>
      <c r="M2911" s="8"/>
      <c r="N2911" s="8"/>
      <c r="O2911" s="8"/>
      <c r="P2911" s="8"/>
      <c r="Q2911" s="8"/>
    </row>
    <row r="2912" spans="1:17" x14ac:dyDescent="0.2">
      <c r="A2912" s="7"/>
      <c r="B2912" s="8"/>
      <c r="D2912" s="8"/>
      <c r="E2912" s="8"/>
      <c r="F2912" s="8"/>
      <c r="G2912" s="8"/>
      <c r="H2912" s="8"/>
      <c r="I2912" s="8"/>
      <c r="J2912" s="8"/>
      <c r="K2912" s="8"/>
      <c r="L2912" s="8"/>
      <c r="M2912" s="8"/>
      <c r="N2912" s="8"/>
      <c r="O2912" s="8"/>
      <c r="P2912" s="8"/>
      <c r="Q2912" s="8"/>
    </row>
    <row r="2913" spans="1:17" x14ac:dyDescent="0.2">
      <c r="A2913" s="7"/>
      <c r="B2913" s="8"/>
      <c r="D2913" s="8"/>
      <c r="E2913" s="8"/>
      <c r="F2913" s="8"/>
      <c r="G2913" s="8"/>
      <c r="H2913" s="8"/>
      <c r="I2913" s="8"/>
      <c r="J2913" s="8"/>
      <c r="K2913" s="8"/>
      <c r="L2913" s="8"/>
      <c r="M2913" s="8"/>
      <c r="N2913" s="8"/>
      <c r="O2913" s="8"/>
      <c r="P2913" s="8"/>
      <c r="Q2913" s="8"/>
    </row>
    <row r="2914" spans="1:17" x14ac:dyDescent="0.2">
      <c r="A2914" s="7"/>
      <c r="B2914" s="8"/>
      <c r="D2914" s="8"/>
      <c r="E2914" s="8"/>
      <c r="F2914" s="8"/>
      <c r="G2914" s="8"/>
      <c r="H2914" s="8"/>
      <c r="I2914" s="8"/>
      <c r="J2914" s="8"/>
      <c r="K2914" s="8"/>
      <c r="L2914" s="8"/>
      <c r="M2914" s="8"/>
      <c r="N2914" s="8"/>
      <c r="O2914" s="8"/>
      <c r="P2914" s="8"/>
      <c r="Q2914" s="8"/>
    </row>
    <row r="2915" spans="1:17" x14ac:dyDescent="0.2">
      <c r="A2915" s="7"/>
      <c r="B2915" s="8"/>
      <c r="D2915" s="8"/>
      <c r="E2915" s="8"/>
      <c r="F2915" s="8"/>
      <c r="G2915" s="8"/>
      <c r="H2915" s="8"/>
      <c r="I2915" s="8"/>
      <c r="J2915" s="8"/>
      <c r="K2915" s="8"/>
      <c r="L2915" s="8"/>
      <c r="M2915" s="8"/>
      <c r="N2915" s="8"/>
      <c r="O2915" s="8"/>
      <c r="P2915" s="8"/>
      <c r="Q2915" s="8"/>
    </row>
    <row r="2916" spans="1:17" x14ac:dyDescent="0.2">
      <c r="A2916" s="7"/>
      <c r="B2916" s="8"/>
      <c r="D2916" s="8"/>
      <c r="E2916" s="8"/>
      <c r="F2916" s="8"/>
      <c r="G2916" s="8"/>
      <c r="H2916" s="8"/>
      <c r="I2916" s="8"/>
      <c r="J2916" s="8"/>
      <c r="K2916" s="8"/>
      <c r="L2916" s="8"/>
      <c r="M2916" s="8"/>
      <c r="N2916" s="8"/>
      <c r="O2916" s="8"/>
      <c r="P2916" s="8"/>
      <c r="Q2916" s="8"/>
    </row>
    <row r="2917" spans="1:17" x14ac:dyDescent="0.2">
      <c r="A2917" s="7"/>
      <c r="B2917" s="8"/>
      <c r="D2917" s="8"/>
      <c r="E2917" s="8"/>
      <c r="F2917" s="8"/>
      <c r="G2917" s="8"/>
      <c r="H2917" s="8"/>
      <c r="I2917" s="8"/>
      <c r="J2917" s="8"/>
      <c r="K2917" s="8"/>
      <c r="L2917" s="8"/>
      <c r="M2917" s="8"/>
      <c r="N2917" s="8"/>
      <c r="O2917" s="8"/>
      <c r="P2917" s="8"/>
      <c r="Q2917" s="8"/>
    </row>
    <row r="2918" spans="1:17" x14ac:dyDescent="0.2">
      <c r="A2918" s="7"/>
      <c r="B2918" s="8"/>
      <c r="D2918" s="8"/>
      <c r="E2918" s="8"/>
      <c r="F2918" s="8"/>
      <c r="G2918" s="8"/>
      <c r="H2918" s="8"/>
      <c r="I2918" s="8"/>
      <c r="J2918" s="8"/>
      <c r="K2918" s="8"/>
      <c r="L2918" s="8"/>
      <c r="M2918" s="8"/>
      <c r="N2918" s="8"/>
      <c r="O2918" s="8"/>
      <c r="P2918" s="8"/>
      <c r="Q2918" s="8"/>
    </row>
    <row r="2919" spans="1:17" x14ac:dyDescent="0.2">
      <c r="A2919" s="7"/>
      <c r="B2919" s="8"/>
      <c r="D2919" s="8"/>
      <c r="E2919" s="8"/>
      <c r="F2919" s="8"/>
      <c r="G2919" s="8"/>
      <c r="H2919" s="8"/>
      <c r="I2919" s="8"/>
      <c r="J2919" s="8"/>
      <c r="K2919" s="8"/>
      <c r="L2919" s="8"/>
      <c r="M2919" s="8"/>
      <c r="N2919" s="8"/>
      <c r="O2919" s="8"/>
      <c r="P2919" s="8"/>
      <c r="Q2919" s="8"/>
    </row>
    <row r="2920" spans="1:17" x14ac:dyDescent="0.2">
      <c r="A2920" s="7"/>
      <c r="B2920" s="8"/>
      <c r="D2920" s="8"/>
      <c r="E2920" s="8"/>
      <c r="F2920" s="8"/>
      <c r="G2920" s="8"/>
      <c r="H2920" s="8"/>
      <c r="I2920" s="8"/>
      <c r="J2920" s="8"/>
      <c r="K2920" s="8"/>
      <c r="L2920" s="8"/>
      <c r="M2920" s="8"/>
      <c r="N2920" s="8"/>
      <c r="O2920" s="8"/>
      <c r="P2920" s="8"/>
      <c r="Q2920" s="8"/>
    </row>
    <row r="2921" spans="1:17" x14ac:dyDescent="0.2">
      <c r="A2921" s="7"/>
      <c r="B2921" s="8"/>
      <c r="D2921" s="8"/>
      <c r="E2921" s="8"/>
      <c r="F2921" s="8"/>
      <c r="G2921" s="8"/>
      <c r="H2921" s="8"/>
      <c r="I2921" s="8"/>
      <c r="J2921" s="8"/>
      <c r="K2921" s="8"/>
      <c r="L2921" s="8"/>
      <c r="M2921" s="8"/>
      <c r="N2921" s="8"/>
      <c r="O2921" s="8"/>
      <c r="P2921" s="8"/>
      <c r="Q2921" s="8"/>
    </row>
    <row r="2922" spans="1:17" x14ac:dyDescent="0.2">
      <c r="A2922" s="7"/>
      <c r="B2922" s="8"/>
      <c r="D2922" s="8"/>
      <c r="E2922" s="8"/>
      <c r="F2922" s="8"/>
      <c r="G2922" s="8"/>
      <c r="H2922" s="8"/>
      <c r="I2922" s="8"/>
      <c r="J2922" s="8"/>
      <c r="K2922" s="8"/>
      <c r="L2922" s="8"/>
      <c r="M2922" s="8"/>
      <c r="N2922" s="8"/>
      <c r="O2922" s="8"/>
      <c r="P2922" s="8"/>
      <c r="Q2922" s="8"/>
    </row>
    <row r="2923" spans="1:17" x14ac:dyDescent="0.2">
      <c r="A2923" s="7"/>
      <c r="B2923" s="8"/>
      <c r="D2923" s="8"/>
      <c r="E2923" s="8"/>
      <c r="F2923" s="8"/>
      <c r="G2923" s="8"/>
      <c r="H2923" s="8"/>
      <c r="I2923" s="8"/>
      <c r="J2923" s="8"/>
      <c r="K2923" s="8"/>
      <c r="L2923" s="8"/>
      <c r="M2923" s="8"/>
      <c r="N2923" s="8"/>
      <c r="O2923" s="8"/>
      <c r="P2923" s="8"/>
      <c r="Q2923" s="8"/>
    </row>
    <row r="2924" spans="1:17" x14ac:dyDescent="0.2">
      <c r="A2924" s="7"/>
      <c r="B2924" s="8"/>
      <c r="D2924" s="8"/>
      <c r="E2924" s="8"/>
      <c r="F2924" s="8"/>
      <c r="G2924" s="8"/>
      <c r="H2924" s="8"/>
      <c r="I2924" s="8"/>
      <c r="J2924" s="8"/>
      <c r="K2924" s="8"/>
      <c r="L2924" s="8"/>
      <c r="M2924" s="8"/>
      <c r="N2924" s="8"/>
      <c r="O2924" s="8"/>
      <c r="P2924" s="8"/>
      <c r="Q2924" s="8"/>
    </row>
    <row r="2925" spans="1:17" x14ac:dyDescent="0.2">
      <c r="A2925" s="7"/>
      <c r="B2925" s="8"/>
      <c r="D2925" s="8"/>
      <c r="E2925" s="8"/>
      <c r="F2925" s="8"/>
      <c r="G2925" s="8"/>
      <c r="H2925" s="8"/>
      <c r="I2925" s="8"/>
      <c r="J2925" s="8"/>
      <c r="K2925" s="8"/>
      <c r="L2925" s="8"/>
      <c r="M2925" s="8"/>
      <c r="N2925" s="8"/>
      <c r="O2925" s="8"/>
      <c r="P2925" s="8"/>
      <c r="Q2925" s="8"/>
    </row>
    <row r="2926" spans="1:17" x14ac:dyDescent="0.2">
      <c r="A2926" s="7"/>
      <c r="B2926" s="8"/>
      <c r="D2926" s="8"/>
      <c r="E2926" s="8"/>
      <c r="F2926" s="8"/>
      <c r="G2926" s="8"/>
      <c r="H2926" s="8"/>
      <c r="I2926" s="8"/>
      <c r="J2926" s="8"/>
      <c r="K2926" s="8"/>
      <c r="L2926" s="8"/>
      <c r="M2926" s="8"/>
      <c r="N2926" s="8"/>
      <c r="O2926" s="8"/>
      <c r="P2926" s="8"/>
      <c r="Q2926" s="8"/>
    </row>
    <row r="2927" spans="1:17" x14ac:dyDescent="0.2">
      <c r="A2927" s="7"/>
      <c r="B2927" s="8"/>
      <c r="D2927" s="8"/>
      <c r="E2927" s="8"/>
      <c r="F2927" s="8"/>
      <c r="G2927" s="8"/>
      <c r="H2927" s="8"/>
      <c r="I2927" s="8"/>
      <c r="J2927" s="8"/>
      <c r="K2927" s="8"/>
      <c r="L2927" s="8"/>
      <c r="M2927" s="8"/>
      <c r="N2927" s="8"/>
      <c r="O2927" s="8"/>
      <c r="P2927" s="8"/>
      <c r="Q2927" s="8"/>
    </row>
    <row r="2928" spans="1:17" x14ac:dyDescent="0.2">
      <c r="A2928" s="7"/>
      <c r="B2928" s="8"/>
      <c r="D2928" s="8"/>
      <c r="E2928" s="8"/>
      <c r="F2928" s="8"/>
      <c r="G2928" s="8"/>
      <c r="H2928" s="8"/>
      <c r="I2928" s="8"/>
      <c r="J2928" s="8"/>
      <c r="K2928" s="8"/>
      <c r="L2928" s="8"/>
      <c r="M2928" s="8"/>
      <c r="N2928" s="8"/>
      <c r="O2928" s="8"/>
      <c r="P2928" s="8"/>
      <c r="Q2928" s="8"/>
    </row>
    <row r="2929" spans="1:17" x14ac:dyDescent="0.2">
      <c r="A2929" s="7"/>
      <c r="B2929" s="8"/>
      <c r="D2929" s="8"/>
      <c r="E2929" s="8"/>
      <c r="F2929" s="8"/>
      <c r="G2929" s="8"/>
      <c r="H2929" s="8"/>
      <c r="I2929" s="8"/>
      <c r="J2929" s="8"/>
      <c r="K2929" s="8"/>
      <c r="L2929" s="8"/>
      <c r="M2929" s="8"/>
      <c r="N2929" s="8"/>
      <c r="O2929" s="8"/>
      <c r="P2929" s="8"/>
      <c r="Q2929" s="8"/>
    </row>
    <row r="2930" spans="1:17" x14ac:dyDescent="0.2">
      <c r="A2930" s="7"/>
      <c r="B2930" s="8"/>
      <c r="D2930" s="8"/>
      <c r="E2930" s="8"/>
      <c r="F2930" s="8"/>
      <c r="G2930" s="8"/>
      <c r="H2930" s="8"/>
      <c r="I2930" s="8"/>
      <c r="J2930" s="8"/>
      <c r="K2930" s="8"/>
      <c r="L2930" s="8"/>
      <c r="M2930" s="8"/>
      <c r="N2930" s="8"/>
      <c r="O2930" s="8"/>
      <c r="P2930" s="8"/>
      <c r="Q2930" s="8"/>
    </row>
    <row r="2931" spans="1:17" x14ac:dyDescent="0.2">
      <c r="A2931" s="7"/>
      <c r="B2931" s="8"/>
      <c r="D2931" s="8"/>
      <c r="E2931" s="8"/>
      <c r="F2931" s="8"/>
      <c r="G2931" s="8"/>
      <c r="H2931" s="8"/>
      <c r="I2931" s="8"/>
      <c r="J2931" s="8"/>
      <c r="K2931" s="8"/>
      <c r="L2931" s="8"/>
      <c r="M2931" s="8"/>
      <c r="N2931" s="8"/>
      <c r="O2931" s="8"/>
      <c r="P2931" s="8"/>
      <c r="Q2931" s="8"/>
    </row>
    <row r="2932" spans="1:17" x14ac:dyDescent="0.2">
      <c r="A2932" s="7"/>
      <c r="B2932" s="8"/>
      <c r="D2932" s="8"/>
      <c r="E2932" s="8"/>
      <c r="F2932" s="8"/>
      <c r="G2932" s="8"/>
      <c r="H2932" s="8"/>
      <c r="I2932" s="8"/>
      <c r="J2932" s="8"/>
      <c r="K2932" s="8"/>
      <c r="L2932" s="8"/>
      <c r="M2932" s="8"/>
      <c r="N2932" s="8"/>
      <c r="O2932" s="8"/>
      <c r="P2932" s="8"/>
      <c r="Q2932" s="8"/>
    </row>
    <row r="2933" spans="1:17" x14ac:dyDescent="0.2">
      <c r="A2933" s="7"/>
      <c r="B2933" s="8"/>
      <c r="D2933" s="8"/>
      <c r="E2933" s="8"/>
      <c r="F2933" s="8"/>
      <c r="G2933" s="8"/>
      <c r="H2933" s="8"/>
      <c r="I2933" s="8"/>
      <c r="J2933" s="8"/>
      <c r="K2933" s="8"/>
      <c r="L2933" s="8"/>
      <c r="M2933" s="8"/>
      <c r="N2933" s="8"/>
      <c r="O2933" s="8"/>
      <c r="P2933" s="8"/>
      <c r="Q2933" s="8"/>
    </row>
    <row r="2934" spans="1:17" x14ac:dyDescent="0.2">
      <c r="A2934" s="7"/>
      <c r="B2934" s="8"/>
      <c r="D2934" s="8"/>
      <c r="E2934" s="8"/>
      <c r="F2934" s="8"/>
      <c r="G2934" s="8"/>
      <c r="H2934" s="8"/>
      <c r="I2934" s="8"/>
      <c r="J2934" s="8"/>
      <c r="K2934" s="8"/>
      <c r="L2934" s="8"/>
      <c r="M2934" s="8"/>
      <c r="N2934" s="8"/>
      <c r="O2934" s="8"/>
      <c r="P2934" s="8"/>
      <c r="Q2934" s="8"/>
    </row>
    <row r="2935" spans="1:17" x14ac:dyDescent="0.2">
      <c r="A2935" s="7"/>
      <c r="B2935" s="8"/>
      <c r="D2935" s="8"/>
      <c r="E2935" s="8"/>
      <c r="F2935" s="8"/>
      <c r="G2935" s="8"/>
      <c r="H2935" s="8"/>
      <c r="I2935" s="8"/>
      <c r="J2935" s="8"/>
      <c r="K2935" s="8"/>
      <c r="L2935" s="8"/>
      <c r="M2935" s="8"/>
      <c r="N2935" s="8"/>
      <c r="O2935" s="8"/>
      <c r="P2935" s="8"/>
      <c r="Q2935" s="8"/>
    </row>
    <row r="2936" spans="1:17" x14ac:dyDescent="0.2">
      <c r="A2936" s="7"/>
      <c r="B2936" s="8"/>
      <c r="D2936" s="8"/>
      <c r="E2936" s="8"/>
      <c r="F2936" s="8"/>
      <c r="G2936" s="8"/>
      <c r="H2936" s="8"/>
      <c r="I2936" s="8"/>
      <c r="J2936" s="8"/>
      <c r="K2936" s="8"/>
      <c r="L2936" s="8"/>
      <c r="M2936" s="8"/>
      <c r="N2936" s="8"/>
      <c r="O2936" s="8"/>
      <c r="P2936" s="8"/>
      <c r="Q2936" s="8"/>
    </row>
    <row r="2937" spans="1:17" x14ac:dyDescent="0.2">
      <c r="A2937" s="7"/>
      <c r="B2937" s="8"/>
      <c r="D2937" s="8"/>
      <c r="E2937" s="8"/>
      <c r="F2937" s="8"/>
      <c r="G2937" s="8"/>
      <c r="H2937" s="8"/>
      <c r="I2937" s="8"/>
      <c r="J2937" s="8"/>
      <c r="K2937" s="8"/>
      <c r="L2937" s="8"/>
      <c r="M2937" s="8"/>
      <c r="N2937" s="8"/>
      <c r="O2937" s="8"/>
      <c r="P2937" s="8"/>
      <c r="Q2937" s="8"/>
    </row>
    <row r="2938" spans="1:17" x14ac:dyDescent="0.2">
      <c r="A2938" s="7"/>
      <c r="B2938" s="8"/>
      <c r="D2938" s="8"/>
      <c r="E2938" s="8"/>
      <c r="F2938" s="8"/>
      <c r="G2938" s="8"/>
      <c r="H2938" s="8"/>
      <c r="I2938" s="8"/>
      <c r="J2938" s="8"/>
      <c r="K2938" s="8"/>
      <c r="L2938" s="8"/>
      <c r="M2938" s="8"/>
      <c r="N2938" s="8"/>
      <c r="O2938" s="8"/>
      <c r="P2938" s="8"/>
      <c r="Q2938" s="8"/>
    </row>
    <row r="2939" spans="1:17" x14ac:dyDescent="0.2">
      <c r="A2939" s="7"/>
      <c r="B2939" s="8"/>
      <c r="D2939" s="8"/>
      <c r="E2939" s="8"/>
      <c r="F2939" s="8"/>
      <c r="G2939" s="8"/>
      <c r="H2939" s="8"/>
      <c r="I2939" s="8"/>
      <c r="J2939" s="8"/>
      <c r="K2939" s="8"/>
      <c r="L2939" s="8"/>
      <c r="M2939" s="8"/>
      <c r="N2939" s="8"/>
      <c r="O2939" s="8"/>
      <c r="P2939" s="8"/>
      <c r="Q2939" s="8"/>
    </row>
    <row r="2940" spans="1:17" x14ac:dyDescent="0.2">
      <c r="A2940" s="7"/>
      <c r="B2940" s="8"/>
      <c r="D2940" s="8"/>
      <c r="E2940" s="8"/>
      <c r="F2940" s="8"/>
      <c r="G2940" s="8"/>
      <c r="H2940" s="8"/>
      <c r="I2940" s="8"/>
      <c r="J2940" s="8"/>
      <c r="K2940" s="8"/>
      <c r="L2940" s="8"/>
      <c r="M2940" s="8"/>
      <c r="N2940" s="8"/>
      <c r="O2940" s="8"/>
      <c r="P2940" s="8"/>
      <c r="Q2940" s="8"/>
    </row>
    <row r="2941" spans="1:17" x14ac:dyDescent="0.2">
      <c r="A2941" s="7"/>
      <c r="B2941" s="8"/>
      <c r="D2941" s="8"/>
      <c r="E2941" s="8"/>
      <c r="F2941" s="8"/>
      <c r="G2941" s="8"/>
      <c r="H2941" s="8"/>
      <c r="I2941" s="8"/>
      <c r="J2941" s="8"/>
      <c r="K2941" s="8"/>
      <c r="L2941" s="8"/>
      <c r="M2941" s="8"/>
      <c r="N2941" s="8"/>
      <c r="O2941" s="8"/>
      <c r="P2941" s="8"/>
      <c r="Q2941" s="8"/>
    </row>
    <row r="2942" spans="1:17" x14ac:dyDescent="0.2">
      <c r="A2942" s="7"/>
      <c r="B2942" s="8"/>
      <c r="D2942" s="8"/>
      <c r="E2942" s="8"/>
      <c r="F2942" s="8"/>
      <c r="G2942" s="8"/>
      <c r="H2942" s="8"/>
      <c r="I2942" s="8"/>
      <c r="J2942" s="8"/>
      <c r="K2942" s="8"/>
      <c r="L2942" s="8"/>
      <c r="M2942" s="8"/>
      <c r="N2942" s="8"/>
      <c r="O2942" s="8"/>
      <c r="P2942" s="8"/>
      <c r="Q2942" s="8"/>
    </row>
    <row r="2943" spans="1:17" x14ac:dyDescent="0.2">
      <c r="A2943" s="7"/>
      <c r="B2943" s="8"/>
      <c r="D2943" s="8"/>
      <c r="E2943" s="8"/>
      <c r="F2943" s="8"/>
      <c r="G2943" s="8"/>
      <c r="H2943" s="8"/>
      <c r="I2943" s="8"/>
      <c r="J2943" s="8"/>
      <c r="K2943" s="8"/>
      <c r="L2943" s="8"/>
      <c r="M2943" s="8"/>
      <c r="N2943" s="8"/>
      <c r="O2943" s="8"/>
      <c r="P2943" s="8"/>
      <c r="Q2943" s="8"/>
    </row>
    <row r="2944" spans="1:17" x14ac:dyDescent="0.2">
      <c r="A2944" s="7"/>
      <c r="B2944" s="8"/>
      <c r="D2944" s="8"/>
      <c r="E2944" s="8"/>
      <c r="F2944" s="8"/>
      <c r="G2944" s="8"/>
      <c r="H2944" s="8"/>
      <c r="I2944" s="8"/>
      <c r="J2944" s="8"/>
      <c r="K2944" s="8"/>
      <c r="L2944" s="8"/>
      <c r="M2944" s="8"/>
      <c r="N2944" s="8"/>
      <c r="O2944" s="8"/>
      <c r="P2944" s="8"/>
      <c r="Q2944" s="8"/>
    </row>
    <row r="2945" spans="1:17" x14ac:dyDescent="0.2">
      <c r="A2945" s="7"/>
      <c r="B2945" s="8"/>
      <c r="D2945" s="8"/>
      <c r="E2945" s="8"/>
      <c r="F2945" s="8"/>
      <c r="G2945" s="8"/>
      <c r="H2945" s="8"/>
      <c r="I2945" s="8"/>
      <c r="J2945" s="8"/>
      <c r="K2945" s="8"/>
      <c r="L2945" s="8"/>
      <c r="M2945" s="8"/>
      <c r="N2945" s="8"/>
      <c r="O2945" s="8"/>
      <c r="P2945" s="8"/>
      <c r="Q2945" s="8"/>
    </row>
    <row r="2946" spans="1:17" x14ac:dyDescent="0.2">
      <c r="A2946" s="7"/>
      <c r="B2946" s="8"/>
      <c r="D2946" s="8"/>
      <c r="E2946" s="8"/>
      <c r="F2946" s="8"/>
      <c r="G2946" s="8"/>
      <c r="H2946" s="8"/>
      <c r="I2946" s="8"/>
      <c r="J2946" s="8"/>
      <c r="K2946" s="8"/>
      <c r="L2946" s="8"/>
      <c r="M2946" s="8"/>
      <c r="N2946" s="8"/>
      <c r="O2946" s="8"/>
      <c r="P2946" s="8"/>
      <c r="Q2946" s="8"/>
    </row>
    <row r="2947" spans="1:17" x14ac:dyDescent="0.2">
      <c r="A2947" s="7"/>
      <c r="B2947" s="8"/>
      <c r="D2947" s="8"/>
      <c r="E2947" s="8"/>
      <c r="F2947" s="8"/>
      <c r="G2947" s="8"/>
      <c r="H2947" s="8"/>
      <c r="I2947" s="8"/>
      <c r="J2947" s="8"/>
      <c r="K2947" s="8"/>
      <c r="L2947" s="8"/>
      <c r="M2947" s="8"/>
      <c r="N2947" s="8"/>
      <c r="O2947" s="8"/>
      <c r="P2947" s="8"/>
      <c r="Q2947" s="8"/>
    </row>
    <row r="2948" spans="1:17" x14ac:dyDescent="0.2">
      <c r="A2948" s="7"/>
      <c r="B2948" s="8"/>
      <c r="D2948" s="8"/>
      <c r="E2948" s="8"/>
      <c r="F2948" s="8"/>
      <c r="G2948" s="8"/>
      <c r="H2948" s="8"/>
      <c r="I2948" s="8"/>
      <c r="J2948" s="8"/>
      <c r="K2948" s="8"/>
      <c r="L2948" s="8"/>
      <c r="M2948" s="8"/>
      <c r="N2948" s="8"/>
      <c r="O2948" s="8"/>
      <c r="P2948" s="8"/>
      <c r="Q2948" s="8"/>
    </row>
    <row r="2949" spans="1:17" x14ac:dyDescent="0.2">
      <c r="A2949" s="7"/>
      <c r="B2949" s="8"/>
      <c r="D2949" s="8"/>
      <c r="E2949" s="8"/>
      <c r="F2949" s="8"/>
      <c r="G2949" s="8"/>
      <c r="H2949" s="8"/>
      <c r="I2949" s="8"/>
      <c r="J2949" s="8"/>
      <c r="K2949" s="8"/>
      <c r="L2949" s="8"/>
      <c r="M2949" s="8"/>
      <c r="N2949" s="8"/>
      <c r="O2949" s="8"/>
      <c r="P2949" s="8"/>
      <c r="Q2949" s="8"/>
    </row>
    <row r="2950" spans="1:17" x14ac:dyDescent="0.2">
      <c r="A2950" s="7"/>
      <c r="B2950" s="8"/>
      <c r="D2950" s="8"/>
      <c r="E2950" s="8"/>
      <c r="F2950" s="8"/>
      <c r="G2950" s="8"/>
      <c r="H2950" s="8"/>
      <c r="I2950" s="8"/>
      <c r="J2950" s="8"/>
      <c r="K2950" s="8"/>
      <c r="L2950" s="8"/>
      <c r="M2950" s="8"/>
      <c r="N2950" s="8"/>
      <c r="O2950" s="8"/>
      <c r="P2950" s="8"/>
      <c r="Q2950" s="8"/>
    </row>
    <row r="2951" spans="1:17" x14ac:dyDescent="0.2">
      <c r="A2951" s="7"/>
      <c r="B2951" s="8"/>
      <c r="D2951" s="8"/>
      <c r="E2951" s="8"/>
      <c r="F2951" s="8"/>
      <c r="G2951" s="8"/>
      <c r="H2951" s="8"/>
      <c r="I2951" s="8"/>
      <c r="J2951" s="8"/>
      <c r="K2951" s="8"/>
      <c r="L2951" s="8"/>
      <c r="M2951" s="8"/>
      <c r="N2951" s="8"/>
      <c r="O2951" s="8"/>
      <c r="P2951" s="8"/>
      <c r="Q2951" s="8"/>
    </row>
    <row r="2952" spans="1:17" x14ac:dyDescent="0.2">
      <c r="A2952" s="7"/>
      <c r="B2952" s="8"/>
      <c r="D2952" s="8"/>
      <c r="E2952" s="8"/>
      <c r="F2952" s="8"/>
      <c r="G2952" s="8"/>
      <c r="H2952" s="8"/>
      <c r="I2952" s="8"/>
      <c r="J2952" s="8"/>
      <c r="K2952" s="8"/>
      <c r="L2952" s="8"/>
      <c r="M2952" s="8"/>
      <c r="N2952" s="8"/>
      <c r="O2952" s="8"/>
      <c r="P2952" s="8"/>
      <c r="Q2952" s="8"/>
    </row>
    <row r="2953" spans="1:17" x14ac:dyDescent="0.2">
      <c r="A2953" s="7"/>
      <c r="B2953" s="8"/>
      <c r="D2953" s="8"/>
      <c r="E2953" s="8"/>
      <c r="F2953" s="8"/>
      <c r="G2953" s="8"/>
      <c r="H2953" s="8"/>
      <c r="I2953" s="8"/>
      <c r="J2953" s="8"/>
      <c r="K2953" s="8"/>
      <c r="L2953" s="8"/>
      <c r="M2953" s="8"/>
      <c r="N2953" s="8"/>
      <c r="O2953" s="8"/>
      <c r="P2953" s="8"/>
      <c r="Q2953" s="8"/>
    </row>
    <row r="2954" spans="1:17" x14ac:dyDescent="0.2">
      <c r="A2954" s="7"/>
      <c r="B2954" s="8"/>
      <c r="D2954" s="8"/>
      <c r="E2954" s="8"/>
      <c r="F2954" s="8"/>
      <c r="G2954" s="8"/>
      <c r="H2954" s="8"/>
      <c r="I2954" s="8"/>
      <c r="J2954" s="8"/>
      <c r="K2954" s="8"/>
      <c r="L2954" s="8"/>
      <c r="M2954" s="8"/>
      <c r="N2954" s="8"/>
      <c r="O2954" s="8"/>
      <c r="P2954" s="8"/>
      <c r="Q2954" s="8"/>
    </row>
    <row r="2955" spans="1:17" x14ac:dyDescent="0.2">
      <c r="A2955" s="7"/>
      <c r="B2955" s="8"/>
      <c r="D2955" s="8"/>
      <c r="E2955" s="8"/>
      <c r="F2955" s="8"/>
      <c r="G2955" s="8"/>
      <c r="H2955" s="8"/>
      <c r="I2955" s="8"/>
      <c r="J2955" s="8"/>
      <c r="K2955" s="8"/>
      <c r="L2955" s="8"/>
      <c r="M2955" s="8"/>
      <c r="N2955" s="8"/>
      <c r="O2955" s="8"/>
      <c r="P2955" s="8"/>
      <c r="Q2955" s="8"/>
    </row>
    <row r="2956" spans="1:17" x14ac:dyDescent="0.2">
      <c r="A2956" s="7"/>
      <c r="B2956" s="8"/>
      <c r="D2956" s="8"/>
      <c r="E2956" s="8"/>
      <c r="F2956" s="8"/>
      <c r="G2956" s="8"/>
      <c r="H2956" s="8"/>
      <c r="I2956" s="8"/>
      <c r="J2956" s="8"/>
      <c r="K2956" s="8"/>
      <c r="L2956" s="8"/>
      <c r="M2956" s="8"/>
      <c r="N2956" s="8"/>
      <c r="O2956" s="8"/>
      <c r="P2956" s="8"/>
      <c r="Q2956" s="8"/>
    </row>
    <row r="2957" spans="1:17" x14ac:dyDescent="0.2">
      <c r="A2957" s="7"/>
      <c r="B2957" s="8"/>
      <c r="D2957" s="8"/>
      <c r="E2957" s="8"/>
      <c r="F2957" s="8"/>
      <c r="G2957" s="8"/>
      <c r="H2957" s="8"/>
      <c r="I2957" s="8"/>
      <c r="J2957" s="8"/>
      <c r="K2957" s="8"/>
      <c r="L2957" s="8"/>
      <c r="M2957" s="8"/>
      <c r="N2957" s="8"/>
      <c r="O2957" s="8"/>
      <c r="P2957" s="8"/>
      <c r="Q2957" s="8"/>
    </row>
    <row r="2958" spans="1:17" x14ac:dyDescent="0.2">
      <c r="A2958" s="7"/>
      <c r="B2958" s="8"/>
      <c r="D2958" s="8"/>
      <c r="E2958" s="8"/>
      <c r="F2958" s="8"/>
      <c r="G2958" s="8"/>
      <c r="H2958" s="8"/>
      <c r="I2958" s="8"/>
      <c r="J2958" s="8"/>
      <c r="K2958" s="8"/>
      <c r="L2958" s="8"/>
      <c r="M2958" s="8"/>
      <c r="N2958" s="8"/>
      <c r="O2958" s="8"/>
      <c r="P2958" s="8"/>
      <c r="Q2958" s="8"/>
    </row>
    <row r="2959" spans="1:17" x14ac:dyDescent="0.2">
      <c r="A2959" s="7"/>
      <c r="B2959" s="8"/>
      <c r="D2959" s="8"/>
      <c r="E2959" s="8"/>
      <c r="F2959" s="8"/>
      <c r="G2959" s="8"/>
      <c r="H2959" s="8"/>
      <c r="I2959" s="8"/>
      <c r="J2959" s="8"/>
      <c r="K2959" s="8"/>
      <c r="L2959" s="8"/>
      <c r="M2959" s="8"/>
      <c r="N2959" s="8"/>
      <c r="O2959" s="8"/>
      <c r="P2959" s="8"/>
      <c r="Q2959" s="8"/>
    </row>
    <row r="2960" spans="1:17" x14ac:dyDescent="0.2">
      <c r="A2960" s="7"/>
      <c r="B2960" s="8"/>
      <c r="D2960" s="8"/>
      <c r="E2960" s="8"/>
      <c r="F2960" s="8"/>
      <c r="G2960" s="8"/>
      <c r="H2960" s="8"/>
      <c r="I2960" s="8"/>
      <c r="J2960" s="8"/>
      <c r="K2960" s="8"/>
      <c r="L2960" s="8"/>
      <c r="M2960" s="8"/>
      <c r="N2960" s="8"/>
      <c r="O2960" s="8"/>
      <c r="P2960" s="8"/>
      <c r="Q2960" s="8"/>
    </row>
    <row r="2961" spans="1:17" x14ac:dyDescent="0.2">
      <c r="A2961" s="7"/>
      <c r="B2961" s="8"/>
      <c r="D2961" s="8"/>
      <c r="E2961" s="8"/>
      <c r="F2961" s="8"/>
      <c r="G2961" s="8"/>
      <c r="H2961" s="8"/>
      <c r="I2961" s="8"/>
      <c r="J2961" s="8"/>
      <c r="K2961" s="8"/>
      <c r="L2961" s="8"/>
      <c r="M2961" s="8"/>
      <c r="N2961" s="8"/>
      <c r="O2961" s="8"/>
      <c r="P2961" s="8"/>
      <c r="Q2961" s="8"/>
    </row>
    <row r="2962" spans="1:17" x14ac:dyDescent="0.2">
      <c r="A2962" s="7"/>
      <c r="B2962" s="8"/>
      <c r="D2962" s="8"/>
      <c r="E2962" s="8"/>
      <c r="F2962" s="8"/>
      <c r="G2962" s="8"/>
      <c r="H2962" s="8"/>
      <c r="I2962" s="8"/>
      <c r="J2962" s="8"/>
      <c r="K2962" s="8"/>
      <c r="L2962" s="8"/>
      <c r="M2962" s="8"/>
      <c r="N2962" s="8"/>
      <c r="O2962" s="8"/>
      <c r="P2962" s="8"/>
      <c r="Q2962" s="8"/>
    </row>
    <row r="2963" spans="1:17" x14ac:dyDescent="0.2">
      <c r="A2963" s="7"/>
      <c r="B2963" s="8"/>
      <c r="D2963" s="8"/>
      <c r="E2963" s="8"/>
      <c r="F2963" s="8"/>
      <c r="G2963" s="8"/>
      <c r="H2963" s="8"/>
      <c r="I2963" s="8"/>
      <c r="J2963" s="8"/>
      <c r="K2963" s="8"/>
      <c r="L2963" s="8"/>
      <c r="M2963" s="8"/>
      <c r="N2963" s="8"/>
      <c r="O2963" s="8"/>
      <c r="P2963" s="8"/>
      <c r="Q2963" s="8"/>
    </row>
    <row r="2964" spans="1:17" x14ac:dyDescent="0.2">
      <c r="A2964" s="7"/>
      <c r="B2964" s="8"/>
      <c r="D2964" s="8"/>
      <c r="E2964" s="8"/>
      <c r="F2964" s="8"/>
      <c r="G2964" s="8"/>
      <c r="H2964" s="8"/>
      <c r="I2964" s="8"/>
      <c r="J2964" s="8"/>
      <c r="K2964" s="8"/>
      <c r="L2964" s="8"/>
      <c r="M2964" s="8"/>
      <c r="N2964" s="8"/>
      <c r="O2964" s="8"/>
      <c r="P2964" s="8"/>
      <c r="Q2964" s="8"/>
    </row>
    <row r="2965" spans="1:17" x14ac:dyDescent="0.2">
      <c r="A2965" s="7"/>
      <c r="B2965" s="8"/>
      <c r="D2965" s="8"/>
      <c r="E2965" s="8"/>
      <c r="F2965" s="8"/>
      <c r="G2965" s="8"/>
      <c r="H2965" s="8"/>
      <c r="I2965" s="8"/>
      <c r="J2965" s="8"/>
      <c r="K2965" s="8"/>
      <c r="L2965" s="8"/>
      <c r="M2965" s="8"/>
      <c r="N2965" s="8"/>
      <c r="O2965" s="8"/>
      <c r="P2965" s="8"/>
      <c r="Q2965" s="8"/>
    </row>
    <row r="2966" spans="1:17" x14ac:dyDescent="0.2">
      <c r="A2966" s="7"/>
      <c r="B2966" s="8"/>
      <c r="D2966" s="8"/>
      <c r="E2966" s="8"/>
      <c r="F2966" s="8"/>
      <c r="G2966" s="8"/>
      <c r="H2966" s="8"/>
      <c r="I2966" s="8"/>
      <c r="J2966" s="8"/>
      <c r="K2966" s="8"/>
      <c r="L2966" s="8"/>
      <c r="M2966" s="8"/>
      <c r="N2966" s="8"/>
      <c r="O2966" s="8"/>
      <c r="P2966" s="8"/>
      <c r="Q2966" s="8"/>
    </row>
    <row r="2967" spans="1:17" x14ac:dyDescent="0.2">
      <c r="A2967" s="7"/>
      <c r="B2967" s="8"/>
      <c r="D2967" s="8"/>
      <c r="E2967" s="8"/>
      <c r="F2967" s="8"/>
      <c r="G2967" s="8"/>
      <c r="H2967" s="8"/>
      <c r="I2967" s="8"/>
      <c r="J2967" s="8"/>
      <c r="K2967" s="8"/>
      <c r="L2967" s="8"/>
      <c r="M2967" s="8"/>
      <c r="N2967" s="8"/>
      <c r="O2967" s="8"/>
      <c r="P2967" s="8"/>
      <c r="Q2967" s="8"/>
    </row>
    <row r="2968" spans="1:17" x14ac:dyDescent="0.2">
      <c r="A2968" s="7"/>
      <c r="B2968" s="8"/>
      <c r="D2968" s="8"/>
      <c r="E2968" s="8"/>
      <c r="F2968" s="8"/>
      <c r="G2968" s="8"/>
      <c r="H2968" s="8"/>
      <c r="I2968" s="8"/>
      <c r="J2968" s="8"/>
      <c r="K2968" s="8"/>
      <c r="L2968" s="8"/>
      <c r="M2968" s="8"/>
      <c r="N2968" s="8"/>
      <c r="O2968" s="8"/>
      <c r="P2968" s="8"/>
      <c r="Q2968" s="8"/>
    </row>
    <row r="2969" spans="1:17" x14ac:dyDescent="0.2">
      <c r="A2969" s="7"/>
      <c r="B2969" s="8"/>
      <c r="D2969" s="8"/>
      <c r="E2969" s="8"/>
      <c r="F2969" s="8"/>
      <c r="G2969" s="8"/>
      <c r="H2969" s="8"/>
      <c r="I2969" s="8"/>
      <c r="J2969" s="8"/>
      <c r="K2969" s="8"/>
      <c r="L2969" s="8"/>
      <c r="M2969" s="8"/>
      <c r="N2969" s="8"/>
      <c r="O2969" s="8"/>
      <c r="P2969" s="8"/>
      <c r="Q2969" s="8"/>
    </row>
    <row r="2970" spans="1:17" x14ac:dyDescent="0.2">
      <c r="A2970" s="7"/>
      <c r="B2970" s="8"/>
      <c r="D2970" s="8"/>
      <c r="E2970" s="8"/>
      <c r="F2970" s="8"/>
      <c r="G2970" s="8"/>
      <c r="H2970" s="8"/>
      <c r="I2970" s="8"/>
      <c r="J2970" s="8"/>
      <c r="K2970" s="8"/>
      <c r="L2970" s="8"/>
      <c r="M2970" s="8"/>
      <c r="N2970" s="8"/>
      <c r="O2970" s="8"/>
      <c r="P2970" s="8"/>
      <c r="Q2970" s="8"/>
    </row>
    <row r="2971" spans="1:17" x14ac:dyDescent="0.2">
      <c r="A2971" s="7"/>
      <c r="B2971" s="8"/>
      <c r="D2971" s="8"/>
      <c r="E2971" s="8"/>
      <c r="F2971" s="8"/>
      <c r="G2971" s="8"/>
      <c r="H2971" s="8"/>
      <c r="I2971" s="8"/>
      <c r="J2971" s="8"/>
      <c r="K2971" s="8"/>
      <c r="L2971" s="8"/>
      <c r="M2971" s="8"/>
      <c r="N2971" s="8"/>
      <c r="O2971" s="8"/>
      <c r="P2971" s="8"/>
      <c r="Q2971" s="8"/>
    </row>
    <row r="2972" spans="1:17" x14ac:dyDescent="0.2">
      <c r="A2972" s="7"/>
      <c r="B2972" s="8"/>
      <c r="D2972" s="8"/>
      <c r="E2972" s="8"/>
      <c r="F2972" s="8"/>
      <c r="G2972" s="8"/>
      <c r="H2972" s="8"/>
      <c r="I2972" s="8"/>
      <c r="J2972" s="8"/>
      <c r="K2972" s="8"/>
      <c r="L2972" s="8"/>
      <c r="M2972" s="8"/>
      <c r="N2972" s="8"/>
      <c r="O2972" s="8"/>
      <c r="P2972" s="8"/>
      <c r="Q2972" s="8"/>
    </row>
    <row r="2973" spans="1:17" x14ac:dyDescent="0.2">
      <c r="A2973" s="7"/>
      <c r="B2973" s="8"/>
      <c r="D2973" s="8"/>
      <c r="E2973" s="8"/>
      <c r="F2973" s="8"/>
      <c r="G2973" s="8"/>
      <c r="H2973" s="8"/>
      <c r="I2973" s="8"/>
      <c r="J2973" s="8"/>
      <c r="K2973" s="8"/>
      <c r="L2973" s="8"/>
      <c r="M2973" s="8"/>
      <c r="N2973" s="8"/>
      <c r="O2973" s="8"/>
      <c r="P2973" s="8"/>
      <c r="Q2973" s="8"/>
    </row>
    <row r="2974" spans="1:17" x14ac:dyDescent="0.2">
      <c r="A2974" s="7"/>
      <c r="B2974" s="8"/>
      <c r="D2974" s="8"/>
      <c r="E2974" s="8"/>
      <c r="F2974" s="8"/>
      <c r="G2974" s="8"/>
      <c r="H2974" s="8"/>
      <c r="I2974" s="8"/>
      <c r="J2974" s="8"/>
      <c r="K2974" s="8"/>
      <c r="L2974" s="8"/>
      <c r="M2974" s="8"/>
      <c r="N2974" s="8"/>
      <c r="O2974" s="8"/>
      <c r="P2974" s="8"/>
      <c r="Q2974" s="8"/>
    </row>
    <row r="2975" spans="1:17" x14ac:dyDescent="0.2">
      <c r="A2975" s="7"/>
      <c r="B2975" s="8"/>
      <c r="D2975" s="8"/>
      <c r="E2975" s="8"/>
      <c r="F2975" s="8"/>
      <c r="G2975" s="8"/>
      <c r="H2975" s="8"/>
      <c r="I2975" s="8"/>
      <c r="J2975" s="8"/>
      <c r="K2975" s="8"/>
      <c r="L2975" s="8"/>
      <c r="M2975" s="8"/>
      <c r="N2975" s="8"/>
      <c r="O2975" s="8"/>
      <c r="P2975" s="8"/>
      <c r="Q2975" s="8"/>
    </row>
    <row r="2976" spans="1:17" x14ac:dyDescent="0.2">
      <c r="A2976" s="7"/>
      <c r="B2976" s="8"/>
      <c r="D2976" s="8"/>
      <c r="E2976" s="8"/>
      <c r="F2976" s="8"/>
      <c r="G2976" s="8"/>
      <c r="H2976" s="8"/>
      <c r="I2976" s="8"/>
      <c r="J2976" s="8"/>
      <c r="K2976" s="8"/>
      <c r="L2976" s="8"/>
      <c r="M2976" s="8"/>
      <c r="N2976" s="8"/>
      <c r="O2976" s="8"/>
      <c r="P2976" s="8"/>
      <c r="Q2976" s="8"/>
    </row>
    <row r="2977" spans="1:17" x14ac:dyDescent="0.2">
      <c r="A2977" s="7"/>
      <c r="B2977" s="8"/>
      <c r="D2977" s="8"/>
      <c r="E2977" s="8"/>
      <c r="F2977" s="8"/>
      <c r="G2977" s="8"/>
      <c r="H2977" s="8"/>
      <c r="I2977" s="8"/>
      <c r="J2977" s="8"/>
      <c r="K2977" s="8"/>
      <c r="L2977" s="8"/>
      <c r="M2977" s="8"/>
      <c r="N2977" s="8"/>
      <c r="O2977" s="8"/>
      <c r="P2977" s="8"/>
      <c r="Q2977" s="8"/>
    </row>
    <row r="2978" spans="1:17" x14ac:dyDescent="0.2">
      <c r="A2978" s="7"/>
      <c r="B2978" s="8"/>
      <c r="D2978" s="8"/>
      <c r="E2978" s="8"/>
      <c r="F2978" s="8"/>
      <c r="G2978" s="8"/>
      <c r="H2978" s="8"/>
      <c r="I2978" s="8"/>
      <c r="J2978" s="8"/>
      <c r="K2978" s="8"/>
      <c r="L2978" s="8"/>
      <c r="M2978" s="8"/>
      <c r="N2978" s="8"/>
      <c r="O2978" s="8"/>
      <c r="P2978" s="8"/>
      <c r="Q2978" s="8"/>
    </row>
    <row r="2979" spans="1:17" x14ac:dyDescent="0.2">
      <c r="A2979" s="7"/>
      <c r="B2979" s="8"/>
      <c r="D2979" s="8"/>
      <c r="E2979" s="8"/>
      <c r="F2979" s="8"/>
      <c r="G2979" s="8"/>
      <c r="H2979" s="8"/>
      <c r="I2979" s="8"/>
      <c r="J2979" s="8"/>
      <c r="K2979" s="8"/>
      <c r="L2979" s="8"/>
      <c r="M2979" s="8"/>
      <c r="N2979" s="8"/>
      <c r="O2979" s="8"/>
      <c r="P2979" s="8"/>
      <c r="Q2979" s="8"/>
    </row>
    <row r="2980" spans="1:17" x14ac:dyDescent="0.2">
      <c r="A2980" s="7"/>
      <c r="B2980" s="8"/>
      <c r="D2980" s="8"/>
      <c r="E2980" s="8"/>
      <c r="F2980" s="8"/>
      <c r="G2980" s="8"/>
      <c r="H2980" s="8"/>
      <c r="I2980" s="8"/>
      <c r="J2980" s="8"/>
      <c r="K2980" s="8"/>
      <c r="L2980" s="8"/>
      <c r="M2980" s="8"/>
      <c r="N2980" s="8"/>
      <c r="O2980" s="8"/>
      <c r="P2980" s="8"/>
      <c r="Q2980" s="8"/>
    </row>
    <row r="2981" spans="1:17" x14ac:dyDescent="0.2">
      <c r="A2981" s="7"/>
      <c r="B2981" s="8"/>
      <c r="D2981" s="8"/>
      <c r="E2981" s="8"/>
      <c r="F2981" s="8"/>
      <c r="G2981" s="8"/>
      <c r="H2981" s="8"/>
      <c r="I2981" s="8"/>
      <c r="J2981" s="8"/>
      <c r="K2981" s="8"/>
      <c r="L2981" s="8"/>
      <c r="M2981" s="8"/>
      <c r="N2981" s="8"/>
      <c r="O2981" s="8"/>
      <c r="P2981" s="8"/>
      <c r="Q2981" s="8"/>
    </row>
    <row r="2982" spans="1:17" x14ac:dyDescent="0.2">
      <c r="A2982" s="7"/>
      <c r="B2982" s="8"/>
      <c r="D2982" s="8"/>
      <c r="E2982" s="8"/>
      <c r="F2982" s="8"/>
      <c r="G2982" s="8"/>
      <c r="H2982" s="8"/>
      <c r="I2982" s="8"/>
      <c r="J2982" s="8"/>
      <c r="K2982" s="8"/>
      <c r="L2982" s="8"/>
      <c r="M2982" s="8"/>
      <c r="N2982" s="8"/>
      <c r="O2982" s="8"/>
      <c r="P2982" s="8"/>
      <c r="Q2982" s="8"/>
    </row>
    <row r="2983" spans="1:17" x14ac:dyDescent="0.2">
      <c r="A2983" s="7"/>
      <c r="B2983" s="8"/>
      <c r="D2983" s="8"/>
      <c r="E2983" s="8"/>
      <c r="F2983" s="8"/>
      <c r="G2983" s="8"/>
      <c r="H2983" s="8"/>
      <c r="I2983" s="8"/>
      <c r="J2983" s="8"/>
      <c r="K2983" s="8"/>
      <c r="L2983" s="8"/>
      <c r="M2983" s="8"/>
      <c r="N2983" s="8"/>
      <c r="O2983" s="8"/>
      <c r="P2983" s="8"/>
      <c r="Q2983" s="8"/>
    </row>
    <row r="2984" spans="1:17" x14ac:dyDescent="0.2">
      <c r="A2984" s="7"/>
      <c r="B2984" s="8"/>
      <c r="D2984" s="8"/>
      <c r="E2984" s="8"/>
      <c r="F2984" s="8"/>
      <c r="G2984" s="8"/>
      <c r="H2984" s="8"/>
      <c r="I2984" s="8"/>
      <c r="J2984" s="8"/>
      <c r="K2984" s="8"/>
      <c r="L2984" s="8"/>
      <c r="M2984" s="8"/>
      <c r="N2984" s="8"/>
      <c r="O2984" s="8"/>
      <c r="P2984" s="8"/>
      <c r="Q2984" s="8"/>
    </row>
    <row r="2985" spans="1:17" x14ac:dyDescent="0.2">
      <c r="A2985" s="7"/>
      <c r="B2985" s="8"/>
      <c r="D2985" s="8"/>
      <c r="E2985" s="8"/>
      <c r="F2985" s="8"/>
      <c r="G2985" s="8"/>
      <c r="H2985" s="8"/>
      <c r="I2985" s="8"/>
      <c r="J2985" s="8"/>
      <c r="K2985" s="8"/>
      <c r="L2985" s="8"/>
      <c r="M2985" s="8"/>
      <c r="N2985" s="8"/>
      <c r="O2985" s="8"/>
      <c r="P2985" s="8"/>
      <c r="Q2985" s="8"/>
    </row>
    <row r="2986" spans="1:17" x14ac:dyDescent="0.2">
      <c r="A2986" s="7"/>
      <c r="B2986" s="8"/>
      <c r="D2986" s="8"/>
      <c r="E2986" s="8"/>
      <c r="F2986" s="8"/>
      <c r="G2986" s="8"/>
      <c r="H2986" s="8"/>
      <c r="I2986" s="8"/>
      <c r="J2986" s="8"/>
      <c r="K2986" s="8"/>
      <c r="L2986" s="8"/>
      <c r="M2986" s="8"/>
      <c r="N2986" s="8"/>
      <c r="O2986" s="8"/>
      <c r="P2986" s="8"/>
      <c r="Q2986" s="8"/>
    </row>
    <row r="2987" spans="1:17" x14ac:dyDescent="0.2">
      <c r="A2987" s="7"/>
      <c r="B2987" s="8"/>
      <c r="D2987" s="8"/>
      <c r="E2987" s="8"/>
      <c r="F2987" s="8"/>
      <c r="G2987" s="8"/>
      <c r="H2987" s="8"/>
      <c r="I2987" s="8"/>
      <c r="J2987" s="8"/>
      <c r="K2987" s="8"/>
      <c r="L2987" s="8"/>
      <c r="M2987" s="8"/>
      <c r="N2987" s="8"/>
      <c r="O2987" s="8"/>
      <c r="P2987" s="8"/>
      <c r="Q2987" s="8"/>
    </row>
    <row r="2988" spans="1:17" x14ac:dyDescent="0.2">
      <c r="A2988" s="7"/>
      <c r="B2988" s="8"/>
      <c r="D2988" s="8"/>
      <c r="E2988" s="8"/>
      <c r="F2988" s="8"/>
      <c r="G2988" s="8"/>
      <c r="H2988" s="8"/>
      <c r="I2988" s="8"/>
      <c r="J2988" s="8"/>
      <c r="K2988" s="8"/>
      <c r="L2988" s="8"/>
      <c r="M2988" s="8"/>
      <c r="N2988" s="8"/>
      <c r="O2988" s="8"/>
      <c r="P2988" s="8"/>
      <c r="Q2988" s="8"/>
    </row>
    <row r="2989" spans="1:17" x14ac:dyDescent="0.2">
      <c r="A2989" s="7"/>
      <c r="B2989" s="8"/>
      <c r="D2989" s="8"/>
      <c r="E2989" s="8"/>
      <c r="F2989" s="8"/>
      <c r="G2989" s="8"/>
      <c r="H2989" s="8"/>
      <c r="I2989" s="8"/>
      <c r="J2989" s="8"/>
      <c r="K2989" s="8"/>
      <c r="L2989" s="8"/>
      <c r="M2989" s="8"/>
      <c r="N2989" s="8"/>
      <c r="O2989" s="8"/>
      <c r="P2989" s="8"/>
      <c r="Q2989" s="8"/>
    </row>
    <row r="2990" spans="1:17" x14ac:dyDescent="0.2">
      <c r="A2990" s="7"/>
      <c r="B2990" s="8"/>
      <c r="D2990" s="8"/>
      <c r="E2990" s="8"/>
      <c r="F2990" s="8"/>
      <c r="G2990" s="8"/>
      <c r="H2990" s="8"/>
      <c r="I2990" s="8"/>
      <c r="J2990" s="8"/>
      <c r="K2990" s="8"/>
      <c r="L2990" s="8"/>
      <c r="M2990" s="8"/>
      <c r="N2990" s="8"/>
      <c r="O2990" s="8"/>
      <c r="P2990" s="8"/>
      <c r="Q2990" s="8"/>
    </row>
    <row r="2991" spans="1:17" x14ac:dyDescent="0.2">
      <c r="A2991" s="7"/>
      <c r="B2991" s="8"/>
      <c r="D2991" s="8"/>
      <c r="E2991" s="8"/>
      <c r="F2991" s="8"/>
      <c r="G2991" s="8"/>
      <c r="H2991" s="8"/>
      <c r="I2991" s="8"/>
      <c r="J2991" s="8"/>
      <c r="K2991" s="8"/>
      <c r="L2991" s="8"/>
      <c r="M2991" s="8"/>
      <c r="N2991" s="8"/>
      <c r="O2991" s="8"/>
      <c r="P2991" s="8"/>
      <c r="Q2991" s="8"/>
    </row>
    <row r="2992" spans="1:17" x14ac:dyDescent="0.2">
      <c r="A2992" s="7"/>
      <c r="B2992" s="8"/>
      <c r="D2992" s="8"/>
      <c r="E2992" s="8"/>
      <c r="F2992" s="8"/>
      <c r="G2992" s="8"/>
      <c r="H2992" s="8"/>
      <c r="I2992" s="8"/>
      <c r="J2992" s="8"/>
      <c r="K2992" s="8"/>
      <c r="L2992" s="8"/>
      <c r="M2992" s="8"/>
      <c r="N2992" s="8"/>
      <c r="O2992" s="8"/>
      <c r="P2992" s="8"/>
      <c r="Q2992" s="8"/>
    </row>
    <row r="2993" spans="1:17" x14ac:dyDescent="0.2">
      <c r="A2993" s="7"/>
      <c r="B2993" s="8"/>
      <c r="D2993" s="8"/>
      <c r="E2993" s="8"/>
      <c r="F2993" s="8"/>
      <c r="G2993" s="8"/>
      <c r="H2993" s="8"/>
      <c r="I2993" s="8"/>
      <c r="J2993" s="8"/>
      <c r="K2993" s="8"/>
      <c r="L2993" s="8"/>
      <c r="M2993" s="8"/>
      <c r="N2993" s="8"/>
      <c r="O2993" s="8"/>
      <c r="P2993" s="8"/>
      <c r="Q2993" s="8"/>
    </row>
    <row r="2994" spans="1:17" x14ac:dyDescent="0.2">
      <c r="A2994" s="7"/>
      <c r="B2994" s="8"/>
      <c r="D2994" s="8"/>
      <c r="E2994" s="8"/>
      <c r="F2994" s="8"/>
      <c r="G2994" s="8"/>
      <c r="H2994" s="8"/>
      <c r="I2994" s="8"/>
      <c r="J2994" s="8"/>
      <c r="K2994" s="8"/>
      <c r="L2994" s="8"/>
      <c r="M2994" s="8"/>
      <c r="N2994" s="8"/>
      <c r="O2994" s="8"/>
      <c r="P2994" s="8"/>
      <c r="Q2994" s="8"/>
    </row>
    <row r="2995" spans="1:17" x14ac:dyDescent="0.2">
      <c r="A2995" s="7"/>
      <c r="B2995" s="8"/>
      <c r="D2995" s="8"/>
      <c r="E2995" s="8"/>
      <c r="F2995" s="8"/>
      <c r="G2995" s="8"/>
      <c r="H2995" s="8"/>
      <c r="I2995" s="8"/>
      <c r="J2995" s="8"/>
      <c r="K2995" s="8"/>
      <c r="L2995" s="8"/>
      <c r="M2995" s="8"/>
      <c r="N2995" s="8"/>
      <c r="O2995" s="8"/>
      <c r="P2995" s="8"/>
      <c r="Q2995" s="8"/>
    </row>
    <row r="2996" spans="1:17" x14ac:dyDescent="0.2">
      <c r="A2996" s="7"/>
      <c r="B2996" s="8"/>
      <c r="D2996" s="8"/>
      <c r="E2996" s="8"/>
      <c r="F2996" s="8"/>
      <c r="G2996" s="8"/>
      <c r="H2996" s="8"/>
      <c r="I2996" s="8"/>
      <c r="J2996" s="8"/>
      <c r="K2996" s="8"/>
      <c r="L2996" s="8"/>
      <c r="M2996" s="8"/>
      <c r="N2996" s="8"/>
      <c r="O2996" s="8"/>
      <c r="P2996" s="8"/>
      <c r="Q2996" s="8"/>
    </row>
    <row r="2997" spans="1:17" x14ac:dyDescent="0.2">
      <c r="A2997" s="7"/>
      <c r="B2997" s="8"/>
      <c r="D2997" s="8"/>
      <c r="E2997" s="8"/>
      <c r="F2997" s="8"/>
      <c r="G2997" s="8"/>
      <c r="H2997" s="8"/>
      <c r="I2997" s="8"/>
      <c r="J2997" s="8"/>
      <c r="K2997" s="8"/>
      <c r="L2997" s="8"/>
      <c r="M2997" s="8"/>
      <c r="N2997" s="8"/>
      <c r="O2997" s="8"/>
      <c r="P2997" s="8"/>
      <c r="Q2997" s="8"/>
    </row>
    <row r="2998" spans="1:17" x14ac:dyDescent="0.2">
      <c r="A2998" s="7"/>
      <c r="B2998" s="8"/>
      <c r="D2998" s="8"/>
      <c r="E2998" s="8"/>
      <c r="F2998" s="8"/>
      <c r="G2998" s="8"/>
      <c r="H2998" s="8"/>
      <c r="I2998" s="8"/>
      <c r="J2998" s="8"/>
      <c r="K2998" s="8"/>
      <c r="L2998" s="8"/>
      <c r="M2998" s="8"/>
      <c r="N2998" s="8"/>
      <c r="O2998" s="8"/>
      <c r="P2998" s="8"/>
      <c r="Q2998" s="8"/>
    </row>
    <row r="2999" spans="1:17" x14ac:dyDescent="0.2">
      <c r="A2999" s="7"/>
      <c r="B2999" s="8"/>
      <c r="D2999" s="8"/>
      <c r="E2999" s="8"/>
      <c r="F2999" s="8"/>
      <c r="G2999" s="8"/>
      <c r="H2999" s="8"/>
      <c r="I2999" s="8"/>
      <c r="J2999" s="8"/>
      <c r="K2999" s="8"/>
      <c r="L2999" s="8"/>
      <c r="M2999" s="8"/>
      <c r="N2999" s="8"/>
      <c r="O2999" s="8"/>
      <c r="P2999" s="8"/>
      <c r="Q2999" s="8"/>
    </row>
    <row r="3000" spans="1:17" x14ac:dyDescent="0.2">
      <c r="A3000" s="7"/>
      <c r="B3000" s="8"/>
      <c r="D3000" s="8"/>
      <c r="E3000" s="8"/>
      <c r="F3000" s="8"/>
      <c r="G3000" s="8"/>
      <c r="H3000" s="8"/>
      <c r="I3000" s="8"/>
      <c r="J3000" s="8"/>
      <c r="K3000" s="8"/>
      <c r="L3000" s="8"/>
      <c r="M3000" s="8"/>
      <c r="N3000" s="8"/>
      <c r="O3000" s="8"/>
      <c r="P3000" s="8"/>
      <c r="Q3000" s="8"/>
    </row>
    <row r="3001" spans="1:17" x14ac:dyDescent="0.2">
      <c r="A3001" s="7"/>
      <c r="B3001" s="8"/>
      <c r="D3001" s="8"/>
      <c r="E3001" s="8"/>
      <c r="F3001" s="8"/>
      <c r="G3001" s="8"/>
      <c r="H3001" s="8"/>
      <c r="I3001" s="8"/>
      <c r="J3001" s="8"/>
      <c r="K3001" s="8"/>
      <c r="L3001" s="8"/>
      <c r="M3001" s="8"/>
      <c r="N3001" s="8"/>
      <c r="O3001" s="8"/>
      <c r="P3001" s="8"/>
      <c r="Q3001" s="8"/>
    </row>
    <row r="3002" spans="1:17" x14ac:dyDescent="0.2">
      <c r="A3002" s="7"/>
      <c r="B3002" s="8"/>
      <c r="D3002" s="8"/>
      <c r="E3002" s="8"/>
      <c r="F3002" s="8"/>
      <c r="G3002" s="8"/>
      <c r="H3002" s="8"/>
      <c r="I3002" s="8"/>
      <c r="J3002" s="8"/>
      <c r="K3002" s="8"/>
      <c r="L3002" s="8"/>
      <c r="M3002" s="8"/>
      <c r="N3002" s="8"/>
      <c r="O3002" s="8"/>
      <c r="P3002" s="8"/>
      <c r="Q3002" s="8"/>
    </row>
    <row r="3003" spans="1:17" x14ac:dyDescent="0.2">
      <c r="A3003" s="7"/>
      <c r="B3003" s="8"/>
      <c r="D3003" s="8"/>
      <c r="E3003" s="8"/>
      <c r="F3003" s="8"/>
      <c r="G3003" s="8"/>
      <c r="H3003" s="8"/>
      <c r="I3003" s="8"/>
      <c r="J3003" s="8"/>
      <c r="K3003" s="8"/>
      <c r="L3003" s="8"/>
      <c r="M3003" s="8"/>
      <c r="N3003" s="8"/>
      <c r="O3003" s="8"/>
      <c r="P3003" s="8"/>
      <c r="Q3003" s="8"/>
    </row>
    <row r="3004" spans="1:17" x14ac:dyDescent="0.2">
      <c r="A3004" s="7"/>
      <c r="B3004" s="8"/>
      <c r="D3004" s="8"/>
      <c r="E3004" s="8"/>
      <c r="F3004" s="8"/>
      <c r="G3004" s="8"/>
      <c r="H3004" s="8"/>
      <c r="I3004" s="8"/>
      <c r="J3004" s="8"/>
      <c r="K3004" s="8"/>
      <c r="L3004" s="8"/>
      <c r="M3004" s="8"/>
      <c r="N3004" s="8"/>
      <c r="O3004" s="8"/>
      <c r="P3004" s="8"/>
      <c r="Q3004" s="8"/>
    </row>
    <row r="3005" spans="1:17" x14ac:dyDescent="0.2">
      <c r="A3005" s="7"/>
      <c r="B3005" s="8"/>
      <c r="D3005" s="8"/>
      <c r="E3005" s="8"/>
      <c r="F3005" s="8"/>
      <c r="G3005" s="8"/>
      <c r="H3005" s="8"/>
      <c r="I3005" s="8"/>
      <c r="J3005" s="8"/>
      <c r="K3005" s="8"/>
      <c r="L3005" s="8"/>
      <c r="M3005" s="8"/>
      <c r="N3005" s="8"/>
      <c r="O3005" s="8"/>
      <c r="P3005" s="8"/>
      <c r="Q3005" s="8"/>
    </row>
    <row r="3006" spans="1:17" x14ac:dyDescent="0.2">
      <c r="A3006" s="7"/>
      <c r="B3006" s="8"/>
      <c r="D3006" s="8"/>
      <c r="E3006" s="8"/>
      <c r="F3006" s="8"/>
      <c r="G3006" s="8"/>
      <c r="H3006" s="8"/>
      <c r="I3006" s="8"/>
      <c r="J3006" s="8"/>
      <c r="K3006" s="8"/>
      <c r="L3006" s="8"/>
      <c r="M3006" s="8"/>
      <c r="N3006" s="8"/>
      <c r="O3006" s="8"/>
      <c r="P3006" s="8"/>
      <c r="Q3006" s="8"/>
    </row>
    <row r="3007" spans="1:17" x14ac:dyDescent="0.2">
      <c r="A3007" s="7"/>
      <c r="B3007" s="8"/>
      <c r="D3007" s="8"/>
      <c r="E3007" s="8"/>
      <c r="F3007" s="8"/>
      <c r="G3007" s="8"/>
      <c r="H3007" s="8"/>
      <c r="I3007" s="8"/>
      <c r="J3007" s="8"/>
      <c r="K3007" s="8"/>
      <c r="L3007" s="8"/>
      <c r="M3007" s="8"/>
      <c r="N3007" s="8"/>
      <c r="O3007" s="8"/>
      <c r="P3007" s="8"/>
      <c r="Q3007" s="8"/>
    </row>
    <row r="3008" spans="1:17" x14ac:dyDescent="0.2">
      <c r="A3008" s="7"/>
      <c r="B3008" s="8"/>
      <c r="D3008" s="8"/>
      <c r="E3008" s="8"/>
      <c r="F3008" s="8"/>
      <c r="G3008" s="8"/>
      <c r="H3008" s="8"/>
      <c r="I3008" s="8"/>
      <c r="J3008" s="8"/>
      <c r="K3008" s="8"/>
      <c r="L3008" s="8"/>
      <c r="M3008" s="8"/>
      <c r="N3008" s="8"/>
      <c r="O3008" s="8"/>
      <c r="P3008" s="8"/>
      <c r="Q3008" s="8"/>
    </row>
    <row r="3009" spans="1:17" x14ac:dyDescent="0.2">
      <c r="A3009" s="7"/>
      <c r="B3009" s="8"/>
      <c r="D3009" s="8"/>
      <c r="E3009" s="8"/>
      <c r="F3009" s="8"/>
      <c r="G3009" s="8"/>
      <c r="H3009" s="8"/>
      <c r="I3009" s="8"/>
      <c r="J3009" s="8"/>
      <c r="K3009" s="8"/>
      <c r="L3009" s="8"/>
      <c r="M3009" s="8"/>
      <c r="N3009" s="8"/>
      <c r="O3009" s="8"/>
      <c r="P3009" s="8"/>
      <c r="Q3009" s="8"/>
    </row>
    <row r="3010" spans="1:17" x14ac:dyDescent="0.2">
      <c r="A3010" s="7"/>
      <c r="B3010" s="8"/>
      <c r="D3010" s="8"/>
      <c r="E3010" s="8"/>
      <c r="F3010" s="8"/>
      <c r="G3010" s="8"/>
      <c r="H3010" s="8"/>
      <c r="I3010" s="8"/>
      <c r="J3010" s="8"/>
      <c r="K3010" s="8"/>
      <c r="L3010" s="8"/>
      <c r="M3010" s="8"/>
      <c r="N3010" s="8"/>
      <c r="O3010" s="8"/>
      <c r="P3010" s="8"/>
      <c r="Q3010" s="8"/>
    </row>
    <row r="3011" spans="1:17" x14ac:dyDescent="0.2">
      <c r="A3011" s="7"/>
      <c r="B3011" s="8"/>
      <c r="D3011" s="8"/>
      <c r="E3011" s="8"/>
      <c r="F3011" s="8"/>
      <c r="G3011" s="8"/>
      <c r="H3011" s="8"/>
      <c r="I3011" s="8"/>
      <c r="J3011" s="8"/>
      <c r="K3011" s="8"/>
      <c r="L3011" s="8"/>
      <c r="M3011" s="8"/>
      <c r="N3011" s="8"/>
      <c r="O3011" s="8"/>
      <c r="P3011" s="8"/>
      <c r="Q3011" s="8"/>
    </row>
    <row r="3012" spans="1:17" x14ac:dyDescent="0.2">
      <c r="A3012" s="7"/>
      <c r="B3012" s="8"/>
      <c r="D3012" s="8"/>
      <c r="E3012" s="8"/>
      <c r="F3012" s="8"/>
      <c r="G3012" s="8"/>
      <c r="H3012" s="8"/>
      <c r="I3012" s="8"/>
      <c r="J3012" s="8"/>
      <c r="K3012" s="8"/>
      <c r="L3012" s="8"/>
      <c r="M3012" s="8"/>
      <c r="N3012" s="8"/>
      <c r="O3012" s="8"/>
      <c r="P3012" s="8"/>
      <c r="Q3012" s="8"/>
    </row>
    <row r="3013" spans="1:17" x14ac:dyDescent="0.2">
      <c r="A3013" s="7"/>
      <c r="B3013" s="8"/>
      <c r="D3013" s="8"/>
      <c r="E3013" s="8"/>
      <c r="F3013" s="8"/>
      <c r="G3013" s="8"/>
      <c r="H3013" s="8"/>
      <c r="I3013" s="8"/>
      <c r="J3013" s="8"/>
      <c r="K3013" s="8"/>
      <c r="L3013" s="8"/>
      <c r="M3013" s="8"/>
      <c r="N3013" s="8"/>
      <c r="O3013" s="8"/>
      <c r="P3013" s="8"/>
      <c r="Q3013" s="8"/>
    </row>
    <row r="3014" spans="1:17" x14ac:dyDescent="0.2">
      <c r="A3014" s="7"/>
      <c r="B3014" s="8"/>
      <c r="D3014" s="8"/>
      <c r="E3014" s="8"/>
      <c r="F3014" s="8"/>
      <c r="G3014" s="8"/>
      <c r="H3014" s="8"/>
      <c r="I3014" s="8"/>
      <c r="J3014" s="8"/>
      <c r="K3014" s="8"/>
      <c r="L3014" s="8"/>
      <c r="M3014" s="8"/>
      <c r="N3014" s="8"/>
      <c r="O3014" s="8"/>
      <c r="P3014" s="8"/>
      <c r="Q3014" s="8"/>
    </row>
    <row r="3015" spans="1:17" x14ac:dyDescent="0.2">
      <c r="A3015" s="7"/>
      <c r="B3015" s="8"/>
      <c r="D3015" s="8"/>
      <c r="E3015" s="8"/>
      <c r="F3015" s="8"/>
      <c r="G3015" s="8"/>
      <c r="H3015" s="8"/>
      <c r="I3015" s="8"/>
      <c r="J3015" s="8"/>
      <c r="K3015" s="8"/>
      <c r="L3015" s="8"/>
      <c r="M3015" s="8"/>
      <c r="N3015" s="8"/>
      <c r="O3015" s="8"/>
      <c r="P3015" s="8"/>
      <c r="Q3015" s="8"/>
    </row>
    <row r="3016" spans="1:17" x14ac:dyDescent="0.2">
      <c r="A3016" s="7"/>
      <c r="B3016" s="8"/>
      <c r="D3016" s="8"/>
      <c r="E3016" s="8"/>
      <c r="F3016" s="8"/>
      <c r="G3016" s="8"/>
      <c r="H3016" s="8"/>
      <c r="I3016" s="8"/>
      <c r="J3016" s="8"/>
      <c r="K3016" s="8"/>
      <c r="L3016" s="8"/>
      <c r="M3016" s="8"/>
      <c r="N3016" s="8"/>
      <c r="O3016" s="8"/>
      <c r="P3016" s="8"/>
      <c r="Q3016" s="8"/>
    </row>
    <row r="3017" spans="1:17" x14ac:dyDescent="0.2">
      <c r="A3017" s="7"/>
      <c r="B3017" s="8"/>
      <c r="D3017" s="8"/>
      <c r="E3017" s="8"/>
      <c r="F3017" s="8"/>
      <c r="G3017" s="8"/>
      <c r="H3017" s="8"/>
      <c r="I3017" s="8"/>
      <c r="J3017" s="8"/>
      <c r="K3017" s="8"/>
      <c r="L3017" s="8"/>
      <c r="M3017" s="8"/>
      <c r="N3017" s="8"/>
      <c r="O3017" s="8"/>
      <c r="P3017" s="8"/>
      <c r="Q3017" s="8"/>
    </row>
    <row r="3018" spans="1:17" x14ac:dyDescent="0.2">
      <c r="A3018" s="7"/>
      <c r="B3018" s="8"/>
      <c r="D3018" s="8"/>
      <c r="E3018" s="8"/>
      <c r="F3018" s="8"/>
      <c r="G3018" s="8"/>
      <c r="H3018" s="8"/>
      <c r="I3018" s="8"/>
      <c r="J3018" s="8"/>
      <c r="K3018" s="8"/>
      <c r="L3018" s="8"/>
      <c r="M3018" s="8"/>
      <c r="N3018" s="8"/>
      <c r="O3018" s="8"/>
      <c r="P3018" s="8"/>
      <c r="Q3018" s="8"/>
    </row>
    <row r="3019" spans="1:17" x14ac:dyDescent="0.2">
      <c r="A3019" s="7"/>
      <c r="B3019" s="8"/>
      <c r="D3019" s="8"/>
      <c r="E3019" s="8"/>
      <c r="F3019" s="8"/>
      <c r="G3019" s="8"/>
      <c r="H3019" s="8"/>
      <c r="I3019" s="8"/>
      <c r="J3019" s="8"/>
      <c r="K3019" s="8"/>
      <c r="L3019" s="8"/>
      <c r="M3019" s="8"/>
      <c r="N3019" s="8"/>
      <c r="O3019" s="8"/>
      <c r="P3019" s="8"/>
      <c r="Q3019" s="8"/>
    </row>
    <row r="3020" spans="1:17" x14ac:dyDescent="0.2">
      <c r="A3020" s="7"/>
      <c r="B3020" s="8"/>
      <c r="D3020" s="8"/>
      <c r="E3020" s="8"/>
      <c r="F3020" s="8"/>
      <c r="G3020" s="8"/>
      <c r="H3020" s="8"/>
      <c r="I3020" s="8"/>
      <c r="J3020" s="8"/>
      <c r="K3020" s="8"/>
      <c r="L3020" s="8"/>
      <c r="M3020" s="8"/>
      <c r="N3020" s="8"/>
      <c r="O3020" s="8"/>
      <c r="P3020" s="8"/>
      <c r="Q3020" s="8"/>
    </row>
    <row r="3021" spans="1:17" x14ac:dyDescent="0.2">
      <c r="A3021" s="7"/>
      <c r="B3021" s="8"/>
      <c r="D3021" s="8"/>
      <c r="E3021" s="8"/>
      <c r="F3021" s="8"/>
      <c r="G3021" s="8"/>
      <c r="H3021" s="8"/>
      <c r="I3021" s="8"/>
      <c r="J3021" s="8"/>
      <c r="K3021" s="8"/>
      <c r="L3021" s="8"/>
      <c r="M3021" s="8"/>
      <c r="N3021" s="8"/>
      <c r="O3021" s="8"/>
      <c r="P3021" s="8"/>
      <c r="Q3021" s="8"/>
    </row>
    <row r="3022" spans="1:17" x14ac:dyDescent="0.2">
      <c r="A3022" s="7"/>
      <c r="B3022" s="8"/>
      <c r="D3022" s="8"/>
      <c r="E3022" s="8"/>
      <c r="F3022" s="8"/>
      <c r="G3022" s="8"/>
      <c r="H3022" s="8"/>
      <c r="I3022" s="8"/>
      <c r="J3022" s="8"/>
      <c r="K3022" s="8"/>
      <c r="L3022" s="8"/>
      <c r="M3022" s="8"/>
      <c r="N3022" s="8"/>
      <c r="O3022" s="8"/>
      <c r="P3022" s="8"/>
      <c r="Q3022" s="8"/>
    </row>
    <row r="3023" spans="1:17" x14ac:dyDescent="0.2">
      <c r="A3023" s="7"/>
      <c r="B3023" s="8"/>
      <c r="D3023" s="8"/>
      <c r="E3023" s="8"/>
      <c r="F3023" s="8"/>
      <c r="G3023" s="8"/>
      <c r="H3023" s="8"/>
      <c r="I3023" s="8"/>
      <c r="J3023" s="8"/>
      <c r="K3023" s="8"/>
      <c r="L3023" s="8"/>
      <c r="M3023" s="8"/>
      <c r="N3023" s="8"/>
      <c r="O3023" s="8"/>
      <c r="P3023" s="8"/>
      <c r="Q3023" s="8"/>
    </row>
    <row r="3024" spans="1:17" x14ac:dyDescent="0.2">
      <c r="A3024" s="7"/>
      <c r="B3024" s="8"/>
      <c r="D3024" s="8"/>
      <c r="E3024" s="8"/>
      <c r="F3024" s="8"/>
      <c r="G3024" s="8"/>
      <c r="H3024" s="8"/>
      <c r="I3024" s="8"/>
      <c r="J3024" s="8"/>
      <c r="K3024" s="8"/>
      <c r="L3024" s="8"/>
      <c r="M3024" s="8"/>
      <c r="N3024" s="8"/>
      <c r="O3024" s="8"/>
      <c r="P3024" s="8"/>
      <c r="Q3024" s="8"/>
    </row>
    <row r="3025" spans="1:17" x14ac:dyDescent="0.2">
      <c r="A3025" s="7"/>
      <c r="B3025" s="8"/>
      <c r="D3025" s="8"/>
      <c r="E3025" s="8"/>
      <c r="F3025" s="8"/>
      <c r="G3025" s="8"/>
      <c r="H3025" s="8"/>
      <c r="I3025" s="8"/>
      <c r="J3025" s="8"/>
      <c r="K3025" s="8"/>
      <c r="L3025" s="8"/>
      <c r="M3025" s="8"/>
      <c r="N3025" s="8"/>
      <c r="O3025" s="8"/>
      <c r="P3025" s="8"/>
      <c r="Q3025" s="8"/>
    </row>
    <row r="3026" spans="1:17" x14ac:dyDescent="0.2">
      <c r="A3026" s="7"/>
      <c r="B3026" s="8"/>
      <c r="D3026" s="8"/>
      <c r="E3026" s="8"/>
      <c r="F3026" s="8"/>
      <c r="G3026" s="8"/>
      <c r="H3026" s="8"/>
      <c r="I3026" s="8"/>
      <c r="J3026" s="8"/>
      <c r="K3026" s="8"/>
      <c r="L3026" s="8"/>
      <c r="M3026" s="8"/>
      <c r="N3026" s="8"/>
      <c r="O3026" s="8"/>
      <c r="P3026" s="8"/>
      <c r="Q3026" s="8"/>
    </row>
    <row r="3027" spans="1:17" x14ac:dyDescent="0.2">
      <c r="A3027" s="7"/>
      <c r="B3027" s="8"/>
      <c r="D3027" s="8"/>
      <c r="E3027" s="8"/>
      <c r="F3027" s="8"/>
      <c r="G3027" s="8"/>
      <c r="H3027" s="8"/>
      <c r="I3027" s="8"/>
      <c r="J3027" s="8"/>
      <c r="K3027" s="8"/>
      <c r="L3027" s="8"/>
      <c r="M3027" s="8"/>
      <c r="N3027" s="8"/>
      <c r="O3027" s="8"/>
      <c r="P3027" s="8"/>
      <c r="Q3027" s="8"/>
    </row>
    <row r="3028" spans="1:17" x14ac:dyDescent="0.2">
      <c r="A3028" s="7"/>
      <c r="B3028" s="8"/>
      <c r="D3028" s="8"/>
      <c r="E3028" s="8"/>
      <c r="F3028" s="8"/>
      <c r="G3028" s="8"/>
      <c r="H3028" s="8"/>
      <c r="I3028" s="8"/>
      <c r="J3028" s="8"/>
      <c r="K3028" s="8"/>
      <c r="L3028" s="8"/>
      <c r="M3028" s="8"/>
      <c r="N3028" s="8"/>
      <c r="O3028" s="8"/>
      <c r="P3028" s="8"/>
      <c r="Q3028" s="8"/>
    </row>
    <row r="3029" spans="1:17" x14ac:dyDescent="0.2">
      <c r="A3029" s="7"/>
      <c r="B3029" s="8"/>
      <c r="D3029" s="8"/>
      <c r="E3029" s="8"/>
      <c r="F3029" s="8"/>
      <c r="G3029" s="8"/>
      <c r="H3029" s="8"/>
      <c r="I3029" s="8"/>
      <c r="J3029" s="8"/>
      <c r="K3029" s="8"/>
      <c r="L3029" s="8"/>
      <c r="M3029" s="8"/>
      <c r="N3029" s="8"/>
      <c r="O3029" s="8"/>
      <c r="P3029" s="8"/>
      <c r="Q3029" s="8"/>
    </row>
    <row r="3030" spans="1:17" x14ac:dyDescent="0.2">
      <c r="A3030" s="7"/>
      <c r="B3030" s="8"/>
      <c r="D3030" s="8"/>
      <c r="E3030" s="8"/>
      <c r="F3030" s="8"/>
      <c r="G3030" s="8"/>
      <c r="H3030" s="8"/>
      <c r="I3030" s="8"/>
      <c r="J3030" s="8"/>
      <c r="K3030" s="8"/>
      <c r="L3030" s="8"/>
      <c r="M3030" s="8"/>
      <c r="N3030" s="8"/>
      <c r="O3030" s="8"/>
      <c r="P3030" s="8"/>
      <c r="Q3030" s="8"/>
    </row>
    <row r="3031" spans="1:17" x14ac:dyDescent="0.2">
      <c r="A3031" s="7"/>
      <c r="B3031" s="8"/>
      <c r="D3031" s="8"/>
      <c r="E3031" s="8"/>
      <c r="F3031" s="8"/>
      <c r="G3031" s="8"/>
      <c r="H3031" s="8"/>
      <c r="I3031" s="8"/>
      <c r="J3031" s="8"/>
      <c r="K3031" s="8"/>
      <c r="L3031" s="8"/>
      <c r="M3031" s="8"/>
      <c r="N3031" s="8"/>
      <c r="O3031" s="8"/>
      <c r="P3031" s="8"/>
      <c r="Q3031" s="8"/>
    </row>
    <row r="3032" spans="1:17" x14ac:dyDescent="0.2">
      <c r="A3032" s="7"/>
      <c r="B3032" s="8"/>
      <c r="D3032" s="8"/>
      <c r="E3032" s="8"/>
      <c r="F3032" s="8"/>
      <c r="G3032" s="8"/>
      <c r="H3032" s="8"/>
      <c r="I3032" s="8"/>
      <c r="J3032" s="8"/>
      <c r="K3032" s="8"/>
      <c r="L3032" s="8"/>
      <c r="M3032" s="8"/>
      <c r="N3032" s="8"/>
      <c r="O3032" s="8"/>
      <c r="P3032" s="8"/>
      <c r="Q3032" s="8"/>
    </row>
    <row r="3033" spans="1:17" x14ac:dyDescent="0.2">
      <c r="A3033" s="7"/>
      <c r="B3033" s="8"/>
      <c r="D3033" s="8"/>
      <c r="E3033" s="8"/>
      <c r="F3033" s="8"/>
      <c r="G3033" s="8"/>
      <c r="H3033" s="8"/>
      <c r="I3033" s="8"/>
      <c r="J3033" s="8"/>
      <c r="K3033" s="8"/>
      <c r="L3033" s="8"/>
      <c r="M3033" s="8"/>
      <c r="N3033" s="8"/>
      <c r="O3033" s="8"/>
      <c r="P3033" s="8"/>
      <c r="Q3033" s="8"/>
    </row>
    <row r="3034" spans="1:17" x14ac:dyDescent="0.2">
      <c r="A3034" s="7"/>
      <c r="B3034" s="8"/>
      <c r="D3034" s="8"/>
      <c r="E3034" s="8"/>
      <c r="F3034" s="8"/>
      <c r="G3034" s="8"/>
      <c r="H3034" s="8"/>
      <c r="I3034" s="8"/>
      <c r="J3034" s="8"/>
      <c r="K3034" s="8"/>
      <c r="L3034" s="8"/>
      <c r="M3034" s="8"/>
      <c r="N3034" s="8"/>
      <c r="O3034" s="8"/>
      <c r="P3034" s="8"/>
      <c r="Q3034" s="8"/>
    </row>
    <row r="3035" spans="1:17" x14ac:dyDescent="0.2">
      <c r="A3035" s="7"/>
      <c r="B3035" s="8"/>
      <c r="D3035" s="8"/>
      <c r="E3035" s="8"/>
      <c r="F3035" s="8"/>
      <c r="G3035" s="8"/>
      <c r="H3035" s="8"/>
      <c r="I3035" s="8"/>
      <c r="J3035" s="8"/>
      <c r="K3035" s="8"/>
      <c r="L3035" s="8"/>
      <c r="M3035" s="8"/>
      <c r="N3035" s="8"/>
      <c r="O3035" s="8"/>
      <c r="P3035" s="8"/>
      <c r="Q3035" s="8"/>
    </row>
    <row r="3036" spans="1:17" x14ac:dyDescent="0.2">
      <c r="A3036" s="7"/>
      <c r="B3036" s="8"/>
      <c r="D3036" s="8"/>
      <c r="E3036" s="8"/>
      <c r="F3036" s="8"/>
      <c r="G3036" s="8"/>
      <c r="H3036" s="8"/>
      <c r="I3036" s="8"/>
      <c r="J3036" s="8"/>
      <c r="K3036" s="8"/>
      <c r="L3036" s="8"/>
      <c r="M3036" s="8"/>
      <c r="N3036" s="8"/>
      <c r="O3036" s="8"/>
      <c r="P3036" s="8"/>
      <c r="Q3036" s="8"/>
    </row>
    <row r="3037" spans="1:17" x14ac:dyDescent="0.2">
      <c r="A3037" s="7"/>
      <c r="B3037" s="8"/>
      <c r="D3037" s="8"/>
      <c r="E3037" s="8"/>
      <c r="F3037" s="8"/>
      <c r="G3037" s="8"/>
      <c r="H3037" s="8"/>
      <c r="I3037" s="8"/>
      <c r="J3037" s="8"/>
      <c r="K3037" s="8"/>
      <c r="L3037" s="8"/>
      <c r="M3037" s="8"/>
      <c r="N3037" s="8"/>
      <c r="O3037" s="8"/>
      <c r="P3037" s="8"/>
      <c r="Q3037" s="8"/>
    </row>
    <row r="3038" spans="1:17" x14ac:dyDescent="0.2">
      <c r="A3038" s="7"/>
      <c r="B3038" s="8"/>
      <c r="D3038" s="8"/>
      <c r="E3038" s="8"/>
      <c r="F3038" s="8"/>
      <c r="G3038" s="8"/>
      <c r="H3038" s="8"/>
      <c r="I3038" s="8"/>
      <c r="J3038" s="8"/>
      <c r="K3038" s="8"/>
      <c r="L3038" s="8"/>
      <c r="M3038" s="8"/>
      <c r="N3038" s="8"/>
      <c r="O3038" s="8"/>
      <c r="P3038" s="8"/>
      <c r="Q3038" s="8"/>
    </row>
    <row r="3039" spans="1:17" x14ac:dyDescent="0.2">
      <c r="A3039" s="7"/>
      <c r="B3039" s="8"/>
      <c r="D3039" s="8"/>
      <c r="E3039" s="8"/>
      <c r="F3039" s="8"/>
      <c r="G3039" s="8"/>
      <c r="H3039" s="8"/>
      <c r="I3039" s="8"/>
      <c r="J3039" s="8"/>
      <c r="K3039" s="8"/>
      <c r="L3039" s="8"/>
      <c r="M3039" s="8"/>
      <c r="N3039" s="8"/>
      <c r="O3039" s="8"/>
      <c r="P3039" s="8"/>
      <c r="Q3039" s="8"/>
    </row>
    <row r="3040" spans="1:17" x14ac:dyDescent="0.2">
      <c r="A3040" s="7"/>
      <c r="B3040" s="8"/>
      <c r="D3040" s="8"/>
      <c r="E3040" s="8"/>
      <c r="F3040" s="8"/>
      <c r="G3040" s="8"/>
      <c r="H3040" s="8"/>
      <c r="I3040" s="8"/>
      <c r="J3040" s="8"/>
      <c r="K3040" s="8"/>
      <c r="L3040" s="8"/>
      <c r="M3040" s="8"/>
      <c r="N3040" s="8"/>
      <c r="O3040" s="8"/>
      <c r="P3040" s="8"/>
      <c r="Q3040" s="8"/>
    </row>
    <row r="3041" spans="1:17" x14ac:dyDescent="0.2">
      <c r="A3041" s="7"/>
      <c r="B3041" s="8"/>
      <c r="D3041" s="8"/>
      <c r="E3041" s="8"/>
      <c r="F3041" s="8"/>
      <c r="G3041" s="8"/>
      <c r="H3041" s="8"/>
      <c r="I3041" s="8"/>
      <c r="J3041" s="8"/>
      <c r="K3041" s="8"/>
      <c r="L3041" s="8"/>
      <c r="M3041" s="8"/>
      <c r="N3041" s="8"/>
      <c r="O3041" s="8"/>
      <c r="P3041" s="8"/>
      <c r="Q3041" s="8"/>
    </row>
    <row r="3042" spans="1:17" x14ac:dyDescent="0.2">
      <c r="A3042" s="7"/>
      <c r="B3042" s="8"/>
      <c r="D3042" s="8"/>
      <c r="E3042" s="8"/>
      <c r="F3042" s="8"/>
      <c r="G3042" s="8"/>
      <c r="H3042" s="8"/>
      <c r="I3042" s="8"/>
      <c r="J3042" s="8"/>
      <c r="K3042" s="8"/>
      <c r="L3042" s="8"/>
      <c r="M3042" s="8"/>
      <c r="N3042" s="8"/>
      <c r="O3042" s="8"/>
      <c r="P3042" s="8"/>
      <c r="Q3042" s="8"/>
    </row>
    <row r="3043" spans="1:17" x14ac:dyDescent="0.2">
      <c r="A3043" s="7"/>
      <c r="B3043" s="8"/>
      <c r="D3043" s="8"/>
      <c r="E3043" s="8"/>
      <c r="F3043" s="8"/>
      <c r="G3043" s="8"/>
      <c r="H3043" s="8"/>
      <c r="I3043" s="8"/>
      <c r="J3043" s="8"/>
      <c r="K3043" s="8"/>
      <c r="L3043" s="8"/>
      <c r="M3043" s="8"/>
      <c r="N3043" s="8"/>
      <c r="O3043" s="8"/>
      <c r="P3043" s="8"/>
      <c r="Q3043" s="8"/>
    </row>
    <row r="3044" spans="1:17" x14ac:dyDescent="0.2">
      <c r="A3044" s="7"/>
      <c r="B3044" s="8"/>
      <c r="D3044" s="8"/>
      <c r="E3044" s="8"/>
      <c r="F3044" s="8"/>
      <c r="G3044" s="8"/>
      <c r="H3044" s="8"/>
      <c r="I3044" s="8"/>
      <c r="J3044" s="8"/>
      <c r="K3044" s="8"/>
      <c r="L3044" s="8"/>
      <c r="M3044" s="8"/>
      <c r="N3044" s="8"/>
      <c r="O3044" s="8"/>
      <c r="P3044" s="8"/>
      <c r="Q3044" s="8"/>
    </row>
    <row r="3045" spans="1:17" x14ac:dyDescent="0.2">
      <c r="A3045" s="7"/>
      <c r="B3045" s="8"/>
      <c r="D3045" s="8"/>
      <c r="E3045" s="8"/>
      <c r="F3045" s="8"/>
      <c r="G3045" s="8"/>
      <c r="H3045" s="8"/>
      <c r="I3045" s="8"/>
      <c r="J3045" s="8"/>
      <c r="K3045" s="8"/>
      <c r="L3045" s="8"/>
      <c r="M3045" s="8"/>
      <c r="N3045" s="8"/>
      <c r="O3045" s="8"/>
      <c r="P3045" s="8"/>
      <c r="Q3045" s="8"/>
    </row>
    <row r="3046" spans="1:17" x14ac:dyDescent="0.2">
      <c r="A3046" s="7"/>
      <c r="B3046" s="8"/>
      <c r="D3046" s="8"/>
      <c r="E3046" s="8"/>
      <c r="F3046" s="8"/>
      <c r="G3046" s="8"/>
      <c r="H3046" s="8"/>
      <c r="I3046" s="8"/>
      <c r="J3046" s="8"/>
      <c r="K3046" s="8"/>
      <c r="L3046" s="8"/>
      <c r="M3046" s="8"/>
      <c r="N3046" s="8"/>
      <c r="O3046" s="8"/>
      <c r="P3046" s="8"/>
      <c r="Q3046" s="8"/>
    </row>
    <row r="3047" spans="1:17" x14ac:dyDescent="0.2">
      <c r="A3047" s="7"/>
      <c r="B3047" s="8"/>
      <c r="D3047" s="8"/>
      <c r="E3047" s="8"/>
      <c r="F3047" s="8"/>
      <c r="G3047" s="8"/>
      <c r="H3047" s="8"/>
      <c r="I3047" s="8"/>
      <c r="J3047" s="8"/>
      <c r="K3047" s="8"/>
      <c r="L3047" s="8"/>
      <c r="M3047" s="8"/>
      <c r="N3047" s="8"/>
      <c r="O3047" s="8"/>
      <c r="P3047" s="8"/>
      <c r="Q3047" s="8"/>
    </row>
    <row r="3048" spans="1:17" x14ac:dyDescent="0.2">
      <c r="A3048" s="7"/>
      <c r="B3048" s="8"/>
      <c r="D3048" s="8"/>
      <c r="E3048" s="8"/>
      <c r="F3048" s="8"/>
      <c r="G3048" s="8"/>
      <c r="H3048" s="8"/>
      <c r="I3048" s="8"/>
      <c r="J3048" s="8"/>
      <c r="K3048" s="8"/>
      <c r="L3048" s="8"/>
      <c r="M3048" s="8"/>
      <c r="N3048" s="8"/>
      <c r="O3048" s="8"/>
      <c r="P3048" s="8"/>
      <c r="Q3048" s="8"/>
    </row>
    <row r="3049" spans="1:17" x14ac:dyDescent="0.2">
      <c r="A3049" s="7"/>
      <c r="B3049" s="8"/>
      <c r="D3049" s="8"/>
      <c r="E3049" s="8"/>
      <c r="F3049" s="8"/>
      <c r="G3049" s="8"/>
      <c r="H3049" s="8"/>
      <c r="I3049" s="8"/>
      <c r="J3049" s="8"/>
      <c r="K3049" s="8"/>
      <c r="L3049" s="8"/>
      <c r="M3049" s="8"/>
      <c r="N3049" s="8"/>
      <c r="O3049" s="8"/>
      <c r="P3049" s="8"/>
      <c r="Q3049" s="8"/>
    </row>
    <row r="3050" spans="1:17" x14ac:dyDescent="0.2">
      <c r="A3050" s="7"/>
      <c r="B3050" s="8"/>
      <c r="D3050" s="8"/>
      <c r="E3050" s="8"/>
      <c r="F3050" s="8"/>
      <c r="G3050" s="8"/>
      <c r="H3050" s="8"/>
      <c r="I3050" s="8"/>
      <c r="J3050" s="8"/>
      <c r="K3050" s="8"/>
      <c r="L3050" s="8"/>
      <c r="M3050" s="8"/>
      <c r="N3050" s="8"/>
      <c r="O3050" s="8"/>
      <c r="P3050" s="8"/>
      <c r="Q3050" s="8"/>
    </row>
    <row r="3051" spans="1:17" x14ac:dyDescent="0.2">
      <c r="A3051" s="7"/>
      <c r="B3051" s="8"/>
      <c r="D3051" s="8"/>
      <c r="E3051" s="8"/>
      <c r="F3051" s="8"/>
      <c r="G3051" s="8"/>
      <c r="H3051" s="8"/>
      <c r="I3051" s="8"/>
      <c r="J3051" s="8"/>
      <c r="K3051" s="8"/>
      <c r="L3051" s="8"/>
      <c r="M3051" s="8"/>
      <c r="N3051" s="8"/>
      <c r="O3051" s="8"/>
      <c r="P3051" s="8"/>
      <c r="Q3051" s="8"/>
    </row>
    <row r="3052" spans="1:17" x14ac:dyDescent="0.2">
      <c r="A3052" s="7"/>
      <c r="B3052" s="8"/>
      <c r="D3052" s="8"/>
      <c r="E3052" s="8"/>
      <c r="F3052" s="8"/>
      <c r="G3052" s="8"/>
      <c r="H3052" s="8"/>
      <c r="I3052" s="8"/>
      <c r="J3052" s="8"/>
      <c r="K3052" s="8"/>
      <c r="L3052" s="8"/>
      <c r="M3052" s="8"/>
      <c r="N3052" s="8"/>
      <c r="O3052" s="8"/>
      <c r="P3052" s="8"/>
      <c r="Q3052" s="8"/>
    </row>
    <row r="3053" spans="1:17" x14ac:dyDescent="0.2">
      <c r="A3053" s="7"/>
      <c r="B3053" s="8"/>
      <c r="D3053" s="8"/>
      <c r="E3053" s="8"/>
      <c r="F3053" s="8"/>
      <c r="G3053" s="8"/>
      <c r="H3053" s="8"/>
      <c r="I3053" s="8"/>
      <c r="J3053" s="8"/>
      <c r="K3053" s="8"/>
      <c r="L3053" s="8"/>
      <c r="M3053" s="8"/>
      <c r="N3053" s="8"/>
      <c r="O3053" s="8"/>
      <c r="P3053" s="8"/>
      <c r="Q3053" s="8"/>
    </row>
    <row r="3054" spans="1:17" x14ac:dyDescent="0.2">
      <c r="A3054" s="7"/>
      <c r="B3054" s="8"/>
      <c r="D3054" s="8"/>
      <c r="E3054" s="8"/>
      <c r="F3054" s="8"/>
      <c r="G3054" s="8"/>
      <c r="H3054" s="8"/>
      <c r="I3054" s="8"/>
      <c r="J3054" s="8"/>
      <c r="K3054" s="8"/>
      <c r="L3054" s="8"/>
      <c r="M3054" s="8"/>
      <c r="N3054" s="8"/>
      <c r="O3054" s="8"/>
      <c r="P3054" s="8"/>
      <c r="Q3054" s="8"/>
    </row>
    <row r="3055" spans="1:17" x14ac:dyDescent="0.2">
      <c r="A3055" s="7"/>
      <c r="B3055" s="8"/>
      <c r="D3055" s="8"/>
      <c r="E3055" s="8"/>
      <c r="F3055" s="8"/>
      <c r="G3055" s="8"/>
      <c r="H3055" s="8"/>
      <c r="I3055" s="8"/>
      <c r="J3055" s="8"/>
      <c r="K3055" s="8"/>
      <c r="L3055" s="8"/>
      <c r="M3055" s="8"/>
      <c r="N3055" s="8"/>
      <c r="O3055" s="8"/>
      <c r="P3055" s="8"/>
      <c r="Q3055" s="8"/>
    </row>
    <row r="3056" spans="1:17" x14ac:dyDescent="0.2">
      <c r="A3056" s="7"/>
      <c r="B3056" s="8"/>
      <c r="D3056" s="8"/>
      <c r="E3056" s="8"/>
      <c r="F3056" s="8"/>
      <c r="G3056" s="8"/>
      <c r="H3056" s="8"/>
      <c r="I3056" s="8"/>
      <c r="J3056" s="8"/>
      <c r="K3056" s="8"/>
      <c r="L3056" s="8"/>
      <c r="M3056" s="8"/>
      <c r="N3056" s="8"/>
      <c r="O3056" s="8"/>
      <c r="P3056" s="8"/>
      <c r="Q3056" s="8"/>
    </row>
    <row r="3057" spans="1:17" x14ac:dyDescent="0.2">
      <c r="A3057" s="7"/>
      <c r="B3057" s="8"/>
      <c r="D3057" s="8"/>
      <c r="E3057" s="8"/>
      <c r="F3057" s="8"/>
      <c r="G3057" s="8"/>
      <c r="H3057" s="8"/>
      <c r="I3057" s="8"/>
      <c r="J3057" s="8"/>
      <c r="K3057" s="8"/>
      <c r="L3057" s="8"/>
      <c r="M3057" s="8"/>
      <c r="N3057" s="8"/>
      <c r="O3057" s="8"/>
      <c r="P3057" s="8"/>
      <c r="Q3057" s="8"/>
    </row>
    <row r="3058" spans="1:17" x14ac:dyDescent="0.2">
      <c r="A3058" s="7"/>
      <c r="B3058" s="8"/>
      <c r="D3058" s="8"/>
      <c r="E3058" s="8"/>
      <c r="F3058" s="8"/>
      <c r="G3058" s="8"/>
      <c r="H3058" s="8"/>
      <c r="I3058" s="8"/>
      <c r="J3058" s="8"/>
      <c r="K3058" s="8"/>
      <c r="L3058" s="8"/>
      <c r="M3058" s="8"/>
      <c r="N3058" s="8"/>
      <c r="O3058" s="8"/>
      <c r="P3058" s="8"/>
      <c r="Q3058" s="8"/>
    </row>
    <row r="3059" spans="1:17" x14ac:dyDescent="0.2">
      <c r="A3059" s="7"/>
      <c r="B3059" s="8"/>
      <c r="D3059" s="8"/>
      <c r="E3059" s="8"/>
      <c r="F3059" s="8"/>
      <c r="G3059" s="8"/>
      <c r="H3059" s="8"/>
      <c r="I3059" s="8"/>
      <c r="J3059" s="8"/>
      <c r="K3059" s="8"/>
      <c r="L3059" s="8"/>
      <c r="M3059" s="8"/>
      <c r="N3059" s="8"/>
      <c r="O3059" s="8"/>
      <c r="P3059" s="8"/>
      <c r="Q3059" s="8"/>
    </row>
    <row r="3060" spans="1:17" x14ac:dyDescent="0.2">
      <c r="A3060" s="7"/>
      <c r="B3060" s="8"/>
      <c r="D3060" s="8"/>
      <c r="E3060" s="8"/>
      <c r="F3060" s="8"/>
      <c r="G3060" s="8"/>
      <c r="H3060" s="8"/>
      <c r="I3060" s="8"/>
      <c r="J3060" s="8"/>
      <c r="K3060" s="8"/>
      <c r="L3060" s="8"/>
      <c r="M3060" s="8"/>
      <c r="N3060" s="8"/>
      <c r="O3060" s="8"/>
      <c r="P3060" s="8"/>
      <c r="Q3060" s="8"/>
    </row>
    <row r="3061" spans="1:17" x14ac:dyDescent="0.2">
      <c r="A3061" s="7"/>
      <c r="B3061" s="8"/>
      <c r="D3061" s="8"/>
      <c r="E3061" s="8"/>
      <c r="F3061" s="8"/>
      <c r="G3061" s="8"/>
      <c r="H3061" s="8"/>
      <c r="I3061" s="8"/>
      <c r="J3061" s="8"/>
      <c r="K3061" s="8"/>
      <c r="L3061" s="8"/>
      <c r="M3061" s="8"/>
      <c r="N3061" s="8"/>
      <c r="O3061" s="8"/>
      <c r="P3061" s="8"/>
      <c r="Q3061" s="8"/>
    </row>
    <row r="3062" spans="1:17" x14ac:dyDescent="0.2">
      <c r="A3062" s="7"/>
      <c r="B3062" s="8"/>
      <c r="D3062" s="8"/>
      <c r="E3062" s="8"/>
      <c r="F3062" s="8"/>
      <c r="G3062" s="8"/>
      <c r="H3062" s="8"/>
      <c r="I3062" s="8"/>
      <c r="J3062" s="8"/>
      <c r="K3062" s="8"/>
      <c r="L3062" s="8"/>
      <c r="M3062" s="8"/>
      <c r="N3062" s="8"/>
      <c r="O3062" s="8"/>
      <c r="P3062" s="8"/>
      <c r="Q3062" s="8"/>
    </row>
    <row r="3063" spans="1:17" x14ac:dyDescent="0.2">
      <c r="A3063" s="7"/>
      <c r="B3063" s="8"/>
      <c r="D3063" s="8"/>
      <c r="E3063" s="8"/>
      <c r="F3063" s="8"/>
      <c r="G3063" s="8"/>
      <c r="H3063" s="8"/>
      <c r="I3063" s="8"/>
      <c r="J3063" s="8"/>
      <c r="K3063" s="8"/>
      <c r="L3063" s="8"/>
      <c r="M3063" s="8"/>
      <c r="N3063" s="8"/>
      <c r="O3063" s="8"/>
      <c r="P3063" s="8"/>
      <c r="Q3063" s="8"/>
    </row>
    <row r="3064" spans="1:17" x14ac:dyDescent="0.2">
      <c r="A3064" s="7"/>
      <c r="B3064" s="8"/>
      <c r="D3064" s="8"/>
      <c r="E3064" s="8"/>
      <c r="F3064" s="8"/>
      <c r="G3064" s="8"/>
      <c r="H3064" s="8"/>
      <c r="I3064" s="8"/>
      <c r="J3064" s="8"/>
      <c r="K3064" s="8"/>
      <c r="L3064" s="8"/>
      <c r="M3064" s="8"/>
      <c r="N3064" s="8"/>
      <c r="O3064" s="8"/>
      <c r="P3064" s="8"/>
      <c r="Q3064" s="8"/>
    </row>
    <row r="3065" spans="1:17" x14ac:dyDescent="0.2">
      <c r="A3065" s="7"/>
      <c r="B3065" s="8"/>
      <c r="D3065" s="8"/>
      <c r="E3065" s="8"/>
      <c r="F3065" s="8"/>
      <c r="G3065" s="8"/>
      <c r="H3065" s="8"/>
      <c r="I3065" s="8"/>
      <c r="J3065" s="8"/>
      <c r="K3065" s="8"/>
      <c r="L3065" s="8"/>
      <c r="M3065" s="8"/>
      <c r="N3065" s="8"/>
      <c r="O3065" s="8"/>
      <c r="P3065" s="8"/>
      <c r="Q3065" s="8"/>
    </row>
    <row r="3066" spans="1:17" x14ac:dyDescent="0.2">
      <c r="A3066" s="7"/>
      <c r="B3066" s="8"/>
      <c r="D3066" s="8"/>
      <c r="E3066" s="8"/>
      <c r="F3066" s="8"/>
      <c r="G3066" s="8"/>
      <c r="H3066" s="8"/>
      <c r="I3066" s="8"/>
      <c r="J3066" s="8"/>
      <c r="K3066" s="8"/>
      <c r="L3066" s="8"/>
      <c r="M3066" s="8"/>
      <c r="N3066" s="8"/>
      <c r="O3066" s="8"/>
      <c r="P3066" s="8"/>
      <c r="Q3066" s="8"/>
    </row>
    <row r="3067" spans="1:17" x14ac:dyDescent="0.2">
      <c r="A3067" s="7"/>
      <c r="B3067" s="8"/>
      <c r="D3067" s="8"/>
      <c r="E3067" s="8"/>
      <c r="F3067" s="8"/>
      <c r="G3067" s="8"/>
      <c r="H3067" s="8"/>
      <c r="I3067" s="8"/>
      <c r="J3067" s="8"/>
      <c r="K3067" s="8"/>
      <c r="L3067" s="8"/>
      <c r="M3067" s="8"/>
      <c r="N3067" s="8"/>
      <c r="O3067" s="8"/>
      <c r="P3067" s="8"/>
      <c r="Q3067" s="8"/>
    </row>
    <row r="3068" spans="1:17" x14ac:dyDescent="0.2">
      <c r="A3068" s="7"/>
      <c r="B3068" s="8"/>
      <c r="D3068" s="8"/>
      <c r="E3068" s="8"/>
      <c r="F3068" s="8"/>
      <c r="G3068" s="8"/>
      <c r="H3068" s="8"/>
      <c r="I3068" s="8"/>
      <c r="J3068" s="8"/>
      <c r="K3068" s="8"/>
      <c r="L3068" s="8"/>
      <c r="M3068" s="8"/>
      <c r="N3068" s="8"/>
      <c r="O3068" s="8"/>
      <c r="P3068" s="8"/>
      <c r="Q3068" s="8"/>
    </row>
    <row r="3069" spans="1:17" x14ac:dyDescent="0.2">
      <c r="A3069" s="7"/>
      <c r="B3069" s="8"/>
      <c r="D3069" s="8"/>
      <c r="E3069" s="8"/>
      <c r="F3069" s="8"/>
      <c r="G3069" s="8"/>
      <c r="H3069" s="8"/>
      <c r="I3069" s="8"/>
      <c r="J3069" s="8"/>
      <c r="K3069" s="8"/>
      <c r="L3069" s="8"/>
      <c r="M3069" s="8"/>
      <c r="N3069" s="8"/>
      <c r="O3069" s="8"/>
      <c r="P3069" s="8"/>
      <c r="Q3069" s="8"/>
    </row>
    <row r="3070" spans="1:17" x14ac:dyDescent="0.2">
      <c r="A3070" s="7"/>
      <c r="B3070" s="8"/>
      <c r="D3070" s="8"/>
      <c r="E3070" s="8"/>
      <c r="F3070" s="8"/>
      <c r="G3070" s="8"/>
      <c r="H3070" s="8"/>
      <c r="I3070" s="8"/>
      <c r="J3070" s="8"/>
      <c r="K3070" s="8"/>
      <c r="L3070" s="8"/>
      <c r="M3070" s="8"/>
      <c r="N3070" s="8"/>
      <c r="O3070" s="8"/>
      <c r="P3070" s="8"/>
      <c r="Q3070" s="8"/>
    </row>
    <row r="3071" spans="1:17" x14ac:dyDescent="0.2">
      <c r="A3071" s="7"/>
      <c r="B3071" s="8"/>
      <c r="D3071" s="8"/>
      <c r="E3071" s="8"/>
      <c r="F3071" s="8"/>
      <c r="G3071" s="8"/>
      <c r="H3071" s="8"/>
      <c r="I3071" s="8"/>
      <c r="J3071" s="8"/>
      <c r="K3071" s="8"/>
      <c r="L3071" s="8"/>
      <c r="M3071" s="8"/>
      <c r="N3071" s="8"/>
      <c r="O3071" s="8"/>
      <c r="P3071" s="8"/>
      <c r="Q3071" s="8"/>
    </row>
    <row r="3072" spans="1:17" x14ac:dyDescent="0.2">
      <c r="A3072" s="7"/>
      <c r="B3072" s="8"/>
      <c r="D3072" s="8"/>
      <c r="E3072" s="8"/>
      <c r="F3072" s="8"/>
      <c r="G3072" s="8"/>
      <c r="H3072" s="8"/>
      <c r="I3072" s="8"/>
      <c r="J3072" s="8"/>
      <c r="K3072" s="8"/>
      <c r="L3072" s="8"/>
      <c r="M3072" s="8"/>
      <c r="N3072" s="8"/>
      <c r="O3072" s="8"/>
      <c r="P3072" s="8"/>
      <c r="Q3072" s="8"/>
    </row>
    <row r="3073" spans="1:17" x14ac:dyDescent="0.2">
      <c r="A3073" s="7"/>
      <c r="B3073" s="8"/>
      <c r="D3073" s="8"/>
      <c r="E3073" s="8"/>
      <c r="F3073" s="8"/>
      <c r="G3073" s="8"/>
      <c r="H3073" s="8"/>
      <c r="I3073" s="8"/>
      <c r="J3073" s="8"/>
      <c r="K3073" s="8"/>
      <c r="L3073" s="8"/>
      <c r="M3073" s="8"/>
      <c r="N3073" s="8"/>
      <c r="O3073" s="8"/>
      <c r="P3073" s="8"/>
      <c r="Q3073" s="8"/>
    </row>
    <row r="3074" spans="1:17" x14ac:dyDescent="0.2">
      <c r="A3074" s="7"/>
      <c r="B3074" s="8"/>
      <c r="D3074" s="8"/>
      <c r="E3074" s="8"/>
      <c r="F3074" s="8"/>
      <c r="G3074" s="8"/>
      <c r="H3074" s="8"/>
      <c r="I3074" s="8"/>
      <c r="J3074" s="8"/>
      <c r="K3074" s="8"/>
      <c r="L3074" s="8"/>
      <c r="M3074" s="8"/>
      <c r="N3074" s="8"/>
      <c r="O3074" s="8"/>
      <c r="P3074" s="8"/>
      <c r="Q3074" s="8"/>
    </row>
    <row r="3075" spans="1:17" x14ac:dyDescent="0.2">
      <c r="A3075" s="7"/>
      <c r="B3075" s="8"/>
      <c r="D3075" s="8"/>
      <c r="E3075" s="8"/>
      <c r="F3075" s="8"/>
      <c r="G3075" s="8"/>
      <c r="H3075" s="8"/>
      <c r="I3075" s="8"/>
      <c r="J3075" s="8"/>
      <c r="K3075" s="8"/>
      <c r="L3075" s="8"/>
      <c r="M3075" s="8"/>
      <c r="N3075" s="8"/>
      <c r="O3075" s="8"/>
      <c r="P3075" s="8"/>
      <c r="Q3075" s="8"/>
    </row>
    <row r="3076" spans="1:17" x14ac:dyDescent="0.2">
      <c r="A3076" s="7"/>
      <c r="B3076" s="8"/>
      <c r="D3076" s="8"/>
      <c r="E3076" s="8"/>
      <c r="F3076" s="8"/>
      <c r="G3076" s="8"/>
      <c r="H3076" s="8"/>
      <c r="I3076" s="8"/>
      <c r="J3076" s="8"/>
      <c r="K3076" s="8"/>
      <c r="L3076" s="8"/>
      <c r="M3076" s="8"/>
      <c r="N3076" s="8"/>
      <c r="O3076" s="8"/>
      <c r="P3076" s="8"/>
      <c r="Q3076" s="8"/>
    </row>
    <row r="3077" spans="1:17" x14ac:dyDescent="0.2">
      <c r="A3077" s="7"/>
      <c r="B3077" s="8"/>
      <c r="D3077" s="8"/>
      <c r="E3077" s="8"/>
      <c r="F3077" s="8"/>
      <c r="G3077" s="8"/>
      <c r="H3077" s="8"/>
      <c r="I3077" s="8"/>
      <c r="J3077" s="8"/>
      <c r="K3077" s="8"/>
      <c r="L3077" s="8"/>
      <c r="M3077" s="8"/>
      <c r="N3077" s="8"/>
      <c r="O3077" s="8"/>
      <c r="P3077" s="8"/>
      <c r="Q3077" s="8"/>
    </row>
    <row r="3078" spans="1:17" x14ac:dyDescent="0.2">
      <c r="A3078" s="7"/>
      <c r="B3078" s="8"/>
      <c r="D3078" s="8"/>
      <c r="E3078" s="8"/>
      <c r="F3078" s="8"/>
      <c r="G3078" s="8"/>
      <c r="H3078" s="8"/>
      <c r="I3078" s="8"/>
      <c r="J3078" s="8"/>
      <c r="K3078" s="8"/>
      <c r="L3078" s="8"/>
      <c r="M3078" s="8"/>
      <c r="N3078" s="8"/>
      <c r="O3078" s="8"/>
      <c r="P3078" s="8"/>
      <c r="Q3078" s="8"/>
    </row>
    <row r="3079" spans="1:17" x14ac:dyDescent="0.2">
      <c r="A3079" s="7"/>
      <c r="B3079" s="8"/>
      <c r="D3079" s="8"/>
      <c r="E3079" s="8"/>
      <c r="F3079" s="8"/>
      <c r="G3079" s="8"/>
      <c r="H3079" s="8"/>
      <c r="I3079" s="8"/>
      <c r="J3079" s="8"/>
      <c r="K3079" s="8"/>
      <c r="L3079" s="8"/>
      <c r="M3079" s="8"/>
      <c r="N3079" s="8"/>
      <c r="O3079" s="8"/>
      <c r="P3079" s="8"/>
      <c r="Q3079" s="8"/>
    </row>
    <row r="3080" spans="1:17" x14ac:dyDescent="0.2">
      <c r="A3080" s="7"/>
      <c r="B3080" s="8"/>
      <c r="D3080" s="8"/>
      <c r="E3080" s="8"/>
      <c r="F3080" s="8"/>
      <c r="G3080" s="8"/>
      <c r="H3080" s="8"/>
      <c r="I3080" s="8"/>
      <c r="J3080" s="8"/>
      <c r="K3080" s="8"/>
      <c r="L3080" s="8"/>
      <c r="M3080" s="8"/>
      <c r="N3080" s="8"/>
      <c r="O3080" s="8"/>
      <c r="P3080" s="8"/>
      <c r="Q3080" s="8"/>
    </row>
    <row r="3081" spans="1:17" x14ac:dyDescent="0.2">
      <c r="A3081" s="7"/>
      <c r="B3081" s="8"/>
      <c r="D3081" s="8"/>
      <c r="E3081" s="8"/>
      <c r="F3081" s="8"/>
      <c r="G3081" s="8"/>
      <c r="H3081" s="8"/>
      <c r="I3081" s="8"/>
      <c r="J3081" s="8"/>
      <c r="K3081" s="8"/>
      <c r="L3081" s="8"/>
      <c r="M3081" s="8"/>
      <c r="N3081" s="8"/>
      <c r="O3081" s="8"/>
      <c r="P3081" s="8"/>
      <c r="Q3081" s="8"/>
    </row>
    <row r="3082" spans="1:17" x14ac:dyDescent="0.2">
      <c r="A3082" s="7"/>
      <c r="B3082" s="8"/>
      <c r="D3082" s="8"/>
      <c r="E3082" s="8"/>
      <c r="F3082" s="8"/>
      <c r="G3082" s="8"/>
      <c r="H3082" s="8"/>
      <c r="I3082" s="8"/>
      <c r="J3082" s="8"/>
      <c r="K3082" s="8"/>
      <c r="L3082" s="8"/>
      <c r="M3082" s="8"/>
      <c r="N3082" s="8"/>
      <c r="O3082" s="8"/>
      <c r="P3082" s="8"/>
      <c r="Q3082" s="8"/>
    </row>
    <row r="3083" spans="1:17" x14ac:dyDescent="0.2">
      <c r="A3083" s="7"/>
      <c r="B3083" s="8"/>
      <c r="D3083" s="8"/>
      <c r="E3083" s="8"/>
      <c r="F3083" s="8"/>
      <c r="G3083" s="8"/>
      <c r="H3083" s="8"/>
      <c r="I3083" s="8"/>
      <c r="J3083" s="8"/>
      <c r="K3083" s="8"/>
      <c r="L3083" s="8"/>
      <c r="M3083" s="8"/>
      <c r="N3083" s="8"/>
      <c r="O3083" s="8"/>
      <c r="P3083" s="8"/>
      <c r="Q3083" s="8"/>
    </row>
    <row r="3084" spans="1:17" x14ac:dyDescent="0.2">
      <c r="A3084" s="7"/>
      <c r="B3084" s="8"/>
      <c r="D3084" s="8"/>
      <c r="E3084" s="8"/>
      <c r="F3084" s="8"/>
      <c r="G3084" s="8"/>
      <c r="H3084" s="8"/>
      <c r="I3084" s="8"/>
      <c r="J3084" s="8"/>
      <c r="K3084" s="8"/>
      <c r="L3084" s="8"/>
      <c r="M3084" s="8"/>
      <c r="N3084" s="8"/>
      <c r="O3084" s="8"/>
      <c r="P3084" s="8"/>
      <c r="Q3084" s="8"/>
    </row>
    <row r="3085" spans="1:17" x14ac:dyDescent="0.2">
      <c r="A3085" s="7"/>
      <c r="B3085" s="8"/>
      <c r="D3085" s="8"/>
      <c r="E3085" s="8"/>
      <c r="F3085" s="8"/>
      <c r="G3085" s="8"/>
      <c r="H3085" s="8"/>
      <c r="I3085" s="8"/>
      <c r="J3085" s="8"/>
      <c r="K3085" s="8"/>
      <c r="L3085" s="8"/>
      <c r="M3085" s="8"/>
      <c r="N3085" s="8"/>
      <c r="O3085" s="8"/>
      <c r="P3085" s="8"/>
      <c r="Q3085" s="8"/>
    </row>
    <row r="3086" spans="1:17" x14ac:dyDescent="0.2">
      <c r="A3086" s="7"/>
      <c r="B3086" s="8"/>
      <c r="D3086" s="8"/>
      <c r="E3086" s="8"/>
      <c r="F3086" s="8"/>
      <c r="G3086" s="8"/>
      <c r="H3086" s="8"/>
      <c r="I3086" s="8"/>
      <c r="J3086" s="8"/>
      <c r="K3086" s="8"/>
      <c r="L3086" s="8"/>
      <c r="M3086" s="8"/>
      <c r="N3086" s="8"/>
      <c r="O3086" s="8"/>
      <c r="P3086" s="8"/>
      <c r="Q3086" s="8"/>
    </row>
    <row r="3087" spans="1:17" x14ac:dyDescent="0.2">
      <c r="A3087" s="7"/>
      <c r="B3087" s="8"/>
      <c r="D3087" s="8"/>
      <c r="E3087" s="8"/>
      <c r="F3087" s="8"/>
      <c r="G3087" s="8"/>
      <c r="H3087" s="8"/>
      <c r="I3087" s="8"/>
      <c r="J3087" s="8"/>
      <c r="K3087" s="8"/>
      <c r="L3087" s="8"/>
      <c r="M3087" s="8"/>
      <c r="N3087" s="8"/>
      <c r="O3087" s="8"/>
      <c r="P3087" s="8"/>
      <c r="Q3087" s="8"/>
    </row>
    <row r="3088" spans="1:17" x14ac:dyDescent="0.2">
      <c r="A3088" s="7"/>
      <c r="B3088" s="8"/>
      <c r="D3088" s="8"/>
      <c r="E3088" s="8"/>
      <c r="F3088" s="8"/>
      <c r="G3088" s="8"/>
      <c r="H3088" s="8"/>
      <c r="I3088" s="8"/>
      <c r="J3088" s="8"/>
      <c r="K3088" s="8"/>
      <c r="L3088" s="8"/>
      <c r="M3088" s="8"/>
      <c r="N3088" s="8"/>
      <c r="O3088" s="8"/>
      <c r="P3088" s="8"/>
      <c r="Q3088" s="8"/>
    </row>
    <row r="3089" spans="1:17" x14ac:dyDescent="0.2">
      <c r="A3089" s="7"/>
      <c r="B3089" s="8"/>
      <c r="D3089" s="8"/>
      <c r="E3089" s="8"/>
      <c r="F3089" s="8"/>
      <c r="G3089" s="8"/>
      <c r="H3089" s="8"/>
      <c r="I3089" s="8"/>
      <c r="J3089" s="8"/>
      <c r="K3089" s="8"/>
      <c r="L3089" s="8"/>
      <c r="M3089" s="8"/>
      <c r="N3089" s="8"/>
      <c r="O3089" s="8"/>
      <c r="P3089" s="8"/>
      <c r="Q3089" s="8"/>
    </row>
    <row r="3090" spans="1:17" x14ac:dyDescent="0.2">
      <c r="A3090" s="7"/>
      <c r="B3090" s="8"/>
      <c r="D3090" s="8"/>
      <c r="E3090" s="8"/>
      <c r="F3090" s="8"/>
      <c r="G3090" s="8"/>
      <c r="H3090" s="8"/>
      <c r="I3090" s="8"/>
      <c r="J3090" s="8"/>
      <c r="K3090" s="8"/>
      <c r="L3090" s="8"/>
      <c r="M3090" s="8"/>
      <c r="N3090" s="8"/>
      <c r="O3090" s="8"/>
      <c r="P3090" s="8"/>
      <c r="Q3090" s="8"/>
    </row>
    <row r="3091" spans="1:17" x14ac:dyDescent="0.2">
      <c r="A3091" s="7"/>
      <c r="B3091" s="8"/>
      <c r="D3091" s="8"/>
      <c r="E3091" s="8"/>
      <c r="F3091" s="8"/>
      <c r="G3091" s="8"/>
      <c r="H3091" s="8"/>
      <c r="I3091" s="8"/>
      <c r="J3091" s="8"/>
      <c r="K3091" s="8"/>
      <c r="L3091" s="8"/>
      <c r="M3091" s="8"/>
      <c r="N3091" s="8"/>
      <c r="O3091" s="8"/>
      <c r="P3091" s="8"/>
      <c r="Q3091" s="8"/>
    </row>
    <row r="3092" spans="1:17" x14ac:dyDescent="0.2">
      <c r="A3092" s="7"/>
      <c r="B3092" s="8"/>
      <c r="D3092" s="8"/>
      <c r="E3092" s="8"/>
      <c r="F3092" s="8"/>
      <c r="G3092" s="8"/>
      <c r="H3092" s="8"/>
      <c r="I3092" s="8"/>
      <c r="J3092" s="8"/>
      <c r="K3092" s="8"/>
      <c r="L3092" s="8"/>
      <c r="M3092" s="8"/>
      <c r="N3092" s="8"/>
      <c r="O3092" s="8"/>
      <c r="P3092" s="8"/>
      <c r="Q3092" s="8"/>
    </row>
    <row r="3093" spans="1:17" x14ac:dyDescent="0.2">
      <c r="A3093" s="7"/>
      <c r="B3093" s="8"/>
      <c r="D3093" s="8"/>
      <c r="E3093" s="8"/>
      <c r="F3093" s="8"/>
      <c r="G3093" s="8"/>
      <c r="H3093" s="8"/>
      <c r="I3093" s="8"/>
      <c r="J3093" s="8"/>
      <c r="K3093" s="8"/>
      <c r="L3093" s="8"/>
      <c r="M3093" s="8"/>
      <c r="N3093" s="8"/>
      <c r="O3093" s="8"/>
      <c r="P3093" s="8"/>
      <c r="Q3093" s="8"/>
    </row>
    <row r="3094" spans="1:17" x14ac:dyDescent="0.2">
      <c r="A3094" s="7"/>
      <c r="B3094" s="8"/>
      <c r="D3094" s="8"/>
      <c r="E3094" s="8"/>
      <c r="F3094" s="8"/>
      <c r="G3094" s="8"/>
      <c r="H3094" s="8"/>
      <c r="I3094" s="8"/>
      <c r="J3094" s="8"/>
      <c r="K3094" s="8"/>
      <c r="L3094" s="8"/>
      <c r="M3094" s="8"/>
      <c r="N3094" s="8"/>
      <c r="O3094" s="8"/>
      <c r="P3094" s="8"/>
      <c r="Q3094" s="8"/>
    </row>
    <row r="3095" spans="1:17" x14ac:dyDescent="0.2">
      <c r="A3095" s="7"/>
      <c r="B3095" s="8"/>
      <c r="D3095" s="8"/>
      <c r="E3095" s="8"/>
      <c r="F3095" s="8"/>
      <c r="G3095" s="8"/>
      <c r="H3095" s="8"/>
      <c r="I3095" s="8"/>
      <c r="J3095" s="8"/>
      <c r="K3095" s="8"/>
      <c r="L3095" s="8"/>
      <c r="M3095" s="8"/>
      <c r="N3095" s="8"/>
      <c r="O3095" s="8"/>
      <c r="P3095" s="8"/>
      <c r="Q3095" s="8"/>
    </row>
    <row r="3096" spans="1:17" x14ac:dyDescent="0.2">
      <c r="A3096" s="7"/>
      <c r="B3096" s="8"/>
      <c r="D3096" s="8"/>
      <c r="E3096" s="8"/>
      <c r="F3096" s="8"/>
      <c r="G3096" s="8"/>
      <c r="H3096" s="8"/>
      <c r="I3096" s="8"/>
      <c r="J3096" s="8"/>
      <c r="K3096" s="8"/>
      <c r="L3096" s="8"/>
      <c r="M3096" s="8"/>
      <c r="N3096" s="8"/>
      <c r="O3096" s="8"/>
      <c r="P3096" s="8"/>
      <c r="Q3096" s="8"/>
    </row>
    <row r="3097" spans="1:17" x14ac:dyDescent="0.2">
      <c r="A3097" s="7"/>
      <c r="B3097" s="8"/>
      <c r="D3097" s="8"/>
      <c r="E3097" s="8"/>
      <c r="F3097" s="8"/>
      <c r="G3097" s="8"/>
      <c r="H3097" s="8"/>
      <c r="I3097" s="8"/>
      <c r="J3097" s="8"/>
      <c r="K3097" s="8"/>
      <c r="L3097" s="8"/>
      <c r="M3097" s="8"/>
      <c r="N3097" s="8"/>
      <c r="O3097" s="8"/>
      <c r="P3097" s="8"/>
      <c r="Q3097" s="8"/>
    </row>
    <row r="3098" spans="1:17" x14ac:dyDescent="0.2">
      <c r="A3098" s="7"/>
      <c r="B3098" s="8"/>
      <c r="D3098" s="8"/>
      <c r="E3098" s="8"/>
      <c r="F3098" s="8"/>
      <c r="G3098" s="8"/>
      <c r="H3098" s="8"/>
      <c r="I3098" s="8"/>
      <c r="J3098" s="8"/>
      <c r="K3098" s="8"/>
      <c r="L3098" s="8"/>
      <c r="M3098" s="8"/>
      <c r="N3098" s="8"/>
      <c r="O3098" s="8"/>
      <c r="P3098" s="8"/>
      <c r="Q3098" s="8"/>
    </row>
    <row r="3099" spans="1:17" x14ac:dyDescent="0.2">
      <c r="A3099" s="7"/>
      <c r="B3099" s="8"/>
      <c r="D3099" s="8"/>
      <c r="E3099" s="8"/>
      <c r="F3099" s="8"/>
      <c r="G3099" s="8"/>
      <c r="H3099" s="8"/>
      <c r="I3099" s="8"/>
      <c r="J3099" s="8"/>
      <c r="K3099" s="8"/>
      <c r="L3099" s="8"/>
      <c r="M3099" s="8"/>
      <c r="N3099" s="8"/>
      <c r="O3099" s="8"/>
      <c r="P3099" s="8"/>
      <c r="Q3099" s="8"/>
    </row>
    <row r="3100" spans="1:17" x14ac:dyDescent="0.2">
      <c r="A3100" s="7"/>
      <c r="B3100" s="8"/>
      <c r="D3100" s="8"/>
      <c r="E3100" s="8"/>
      <c r="F3100" s="8"/>
      <c r="G3100" s="8"/>
      <c r="H3100" s="8"/>
      <c r="I3100" s="8"/>
      <c r="J3100" s="8"/>
      <c r="K3100" s="8"/>
      <c r="L3100" s="8"/>
      <c r="M3100" s="8"/>
      <c r="N3100" s="8"/>
      <c r="O3100" s="8"/>
      <c r="P3100" s="8"/>
      <c r="Q3100" s="8"/>
    </row>
    <row r="3101" spans="1:17" x14ac:dyDescent="0.2">
      <c r="A3101" s="7"/>
      <c r="B3101" s="8"/>
      <c r="D3101" s="8"/>
      <c r="E3101" s="8"/>
      <c r="F3101" s="8"/>
      <c r="G3101" s="8"/>
      <c r="H3101" s="8"/>
      <c r="I3101" s="8"/>
      <c r="J3101" s="8"/>
      <c r="K3101" s="8"/>
      <c r="L3101" s="8"/>
      <c r="M3101" s="8"/>
      <c r="N3101" s="8"/>
      <c r="O3101" s="8"/>
      <c r="P3101" s="8"/>
      <c r="Q3101" s="8"/>
    </row>
    <row r="3102" spans="1:17" x14ac:dyDescent="0.2">
      <c r="A3102" s="7"/>
      <c r="B3102" s="8"/>
      <c r="D3102" s="8"/>
      <c r="E3102" s="8"/>
      <c r="F3102" s="8"/>
      <c r="G3102" s="8"/>
      <c r="H3102" s="8"/>
      <c r="I3102" s="8"/>
      <c r="J3102" s="8"/>
      <c r="K3102" s="8"/>
      <c r="L3102" s="8"/>
      <c r="M3102" s="8"/>
      <c r="N3102" s="8"/>
      <c r="O3102" s="8"/>
      <c r="P3102" s="8"/>
      <c r="Q3102" s="8"/>
    </row>
    <row r="3103" spans="1:17" x14ac:dyDescent="0.2">
      <c r="A3103" s="7"/>
      <c r="B3103" s="8"/>
      <c r="D3103" s="8"/>
      <c r="E3103" s="8"/>
      <c r="F3103" s="8"/>
      <c r="G3103" s="8"/>
      <c r="H3103" s="8"/>
      <c r="I3103" s="8"/>
      <c r="J3103" s="8"/>
      <c r="K3103" s="8"/>
      <c r="L3103" s="8"/>
      <c r="M3103" s="8"/>
      <c r="N3103" s="8"/>
      <c r="O3103" s="8"/>
      <c r="P3103" s="8"/>
      <c r="Q3103" s="8"/>
    </row>
    <row r="3104" spans="1:17" x14ac:dyDescent="0.2">
      <c r="A3104" s="7"/>
      <c r="B3104" s="8"/>
      <c r="D3104" s="8"/>
      <c r="E3104" s="8"/>
      <c r="F3104" s="8"/>
      <c r="G3104" s="8"/>
      <c r="H3104" s="8"/>
      <c r="I3104" s="8"/>
      <c r="J3104" s="8"/>
      <c r="K3104" s="8"/>
      <c r="L3104" s="8"/>
      <c r="M3104" s="8"/>
      <c r="N3104" s="8"/>
      <c r="O3104" s="8"/>
      <c r="P3104" s="8"/>
      <c r="Q3104" s="8"/>
    </row>
    <row r="3105" spans="1:17" x14ac:dyDescent="0.2">
      <c r="A3105" s="7"/>
      <c r="B3105" s="8"/>
      <c r="D3105" s="8"/>
      <c r="E3105" s="8"/>
      <c r="F3105" s="8"/>
      <c r="G3105" s="8"/>
      <c r="H3105" s="8"/>
      <c r="I3105" s="8"/>
      <c r="J3105" s="8"/>
      <c r="K3105" s="8"/>
      <c r="L3105" s="8"/>
      <c r="M3105" s="8"/>
      <c r="N3105" s="8"/>
      <c r="O3105" s="8"/>
      <c r="P3105" s="8"/>
      <c r="Q3105" s="8"/>
    </row>
    <row r="3106" spans="1:17" x14ac:dyDescent="0.2">
      <c r="A3106" s="7"/>
      <c r="B3106" s="8"/>
      <c r="D3106" s="8"/>
      <c r="E3106" s="8"/>
      <c r="F3106" s="8"/>
      <c r="G3106" s="8"/>
      <c r="H3106" s="8"/>
      <c r="I3106" s="8"/>
      <c r="J3106" s="8"/>
      <c r="K3106" s="8"/>
      <c r="L3106" s="8"/>
      <c r="M3106" s="8"/>
      <c r="N3106" s="8"/>
      <c r="O3106" s="8"/>
      <c r="P3106" s="8"/>
      <c r="Q3106" s="8"/>
    </row>
    <row r="3107" spans="1:17" x14ac:dyDescent="0.2">
      <c r="A3107" s="7"/>
      <c r="B3107" s="8"/>
      <c r="D3107" s="8"/>
      <c r="E3107" s="8"/>
      <c r="F3107" s="8"/>
      <c r="G3107" s="8"/>
      <c r="H3107" s="8"/>
      <c r="I3107" s="8"/>
      <c r="J3107" s="8"/>
      <c r="K3107" s="8"/>
      <c r="L3107" s="8"/>
      <c r="M3107" s="8"/>
      <c r="N3107" s="8"/>
      <c r="O3107" s="8"/>
      <c r="P3107" s="8"/>
      <c r="Q3107" s="8"/>
    </row>
    <row r="3108" spans="1:17" x14ac:dyDescent="0.2">
      <c r="A3108" s="7"/>
      <c r="B3108" s="8"/>
      <c r="D3108" s="8"/>
      <c r="E3108" s="8"/>
      <c r="F3108" s="8"/>
      <c r="G3108" s="8"/>
      <c r="H3108" s="8"/>
      <c r="I3108" s="8"/>
      <c r="J3108" s="8"/>
      <c r="K3108" s="8"/>
      <c r="L3108" s="8"/>
      <c r="M3108" s="8"/>
      <c r="N3108" s="8"/>
      <c r="O3108" s="8"/>
      <c r="P3108" s="8"/>
      <c r="Q3108" s="8"/>
    </row>
    <row r="3109" spans="1:17" x14ac:dyDescent="0.2">
      <c r="A3109" s="7"/>
      <c r="B3109" s="8"/>
      <c r="D3109" s="8"/>
      <c r="E3109" s="8"/>
      <c r="F3109" s="8"/>
      <c r="G3109" s="8"/>
      <c r="H3109" s="8"/>
      <c r="I3109" s="8"/>
      <c r="J3109" s="8"/>
      <c r="K3109" s="8"/>
      <c r="L3109" s="8"/>
      <c r="M3109" s="8"/>
      <c r="N3109" s="8"/>
      <c r="O3109" s="8"/>
      <c r="P3109" s="8"/>
      <c r="Q3109" s="8"/>
    </row>
    <row r="3110" spans="1:17" x14ac:dyDescent="0.2">
      <c r="A3110" s="7"/>
      <c r="B3110" s="8"/>
      <c r="D3110" s="8"/>
      <c r="E3110" s="8"/>
      <c r="F3110" s="8"/>
      <c r="G3110" s="8"/>
      <c r="H3110" s="8"/>
      <c r="I3110" s="8"/>
      <c r="J3110" s="8"/>
      <c r="K3110" s="8"/>
      <c r="L3110" s="8"/>
      <c r="M3110" s="8"/>
      <c r="N3110" s="8"/>
      <c r="O3110" s="8"/>
      <c r="P3110" s="8"/>
      <c r="Q3110" s="8"/>
    </row>
    <row r="3111" spans="1:17" x14ac:dyDescent="0.2">
      <c r="A3111" s="7"/>
      <c r="B3111" s="8"/>
      <c r="D3111" s="8"/>
      <c r="E3111" s="8"/>
      <c r="F3111" s="8"/>
      <c r="G3111" s="8"/>
      <c r="H3111" s="8"/>
      <c r="I3111" s="8"/>
      <c r="J3111" s="8"/>
      <c r="K3111" s="8"/>
      <c r="L3111" s="8"/>
      <c r="M3111" s="8"/>
      <c r="N3111" s="8"/>
      <c r="O3111" s="8"/>
      <c r="P3111" s="8"/>
      <c r="Q3111" s="8"/>
    </row>
    <row r="3112" spans="1:17" x14ac:dyDescent="0.2">
      <c r="A3112" s="7"/>
      <c r="B3112" s="8"/>
      <c r="D3112" s="8"/>
      <c r="E3112" s="8"/>
      <c r="F3112" s="8"/>
      <c r="G3112" s="8"/>
      <c r="H3112" s="8"/>
      <c r="I3112" s="8"/>
      <c r="J3112" s="8"/>
      <c r="K3112" s="8"/>
      <c r="L3112" s="8"/>
      <c r="M3112" s="8"/>
      <c r="N3112" s="8"/>
      <c r="O3112" s="8"/>
      <c r="P3112" s="8"/>
      <c r="Q3112" s="8"/>
    </row>
    <row r="3113" spans="1:17" x14ac:dyDescent="0.2">
      <c r="A3113" s="7"/>
      <c r="B3113" s="8"/>
      <c r="D3113" s="8"/>
      <c r="E3113" s="8"/>
      <c r="F3113" s="8"/>
      <c r="G3113" s="8"/>
      <c r="H3113" s="8"/>
      <c r="I3113" s="8"/>
      <c r="J3113" s="8"/>
      <c r="K3113" s="8"/>
      <c r="L3113" s="8"/>
      <c r="M3113" s="8"/>
      <c r="N3113" s="8"/>
      <c r="O3113" s="8"/>
      <c r="P3113" s="8"/>
      <c r="Q3113" s="8"/>
    </row>
    <row r="3114" spans="1:17" x14ac:dyDescent="0.2">
      <c r="A3114" s="7"/>
      <c r="B3114" s="8"/>
      <c r="D3114" s="8"/>
      <c r="E3114" s="8"/>
      <c r="F3114" s="8"/>
      <c r="G3114" s="8"/>
      <c r="H3114" s="8"/>
      <c r="I3114" s="8"/>
      <c r="J3114" s="8"/>
      <c r="K3114" s="8"/>
      <c r="L3114" s="8"/>
      <c r="M3114" s="8"/>
      <c r="N3114" s="8"/>
      <c r="O3114" s="8"/>
      <c r="P3114" s="8"/>
      <c r="Q3114" s="8"/>
    </row>
    <row r="3115" spans="1:17" x14ac:dyDescent="0.2">
      <c r="A3115" s="7"/>
      <c r="B3115" s="8"/>
      <c r="D3115" s="8"/>
      <c r="E3115" s="8"/>
      <c r="F3115" s="8"/>
      <c r="G3115" s="8"/>
      <c r="H3115" s="8"/>
      <c r="I3115" s="8"/>
      <c r="J3115" s="8"/>
      <c r="K3115" s="8"/>
      <c r="L3115" s="8"/>
      <c r="M3115" s="8"/>
      <c r="N3115" s="8"/>
      <c r="O3115" s="8"/>
      <c r="P3115" s="8"/>
      <c r="Q3115" s="8"/>
    </row>
    <row r="3116" spans="1:17" x14ac:dyDescent="0.2">
      <c r="A3116" s="7"/>
      <c r="B3116" s="8"/>
      <c r="D3116" s="8"/>
      <c r="E3116" s="8"/>
      <c r="F3116" s="8"/>
      <c r="G3116" s="8"/>
      <c r="H3116" s="8"/>
      <c r="I3116" s="8"/>
      <c r="J3116" s="8"/>
      <c r="K3116" s="8"/>
      <c r="L3116" s="8"/>
      <c r="M3116" s="8"/>
      <c r="N3116" s="8"/>
      <c r="O3116" s="8"/>
      <c r="P3116" s="8"/>
      <c r="Q3116" s="8"/>
    </row>
    <row r="3117" spans="1:17" x14ac:dyDescent="0.2">
      <c r="A3117" s="7"/>
      <c r="B3117" s="8"/>
      <c r="D3117" s="8"/>
      <c r="E3117" s="8"/>
      <c r="F3117" s="8"/>
      <c r="G3117" s="8"/>
      <c r="H3117" s="8"/>
      <c r="I3117" s="8"/>
      <c r="J3117" s="8"/>
      <c r="K3117" s="8"/>
      <c r="L3117" s="8"/>
      <c r="M3117" s="8"/>
      <c r="N3117" s="8"/>
      <c r="O3117" s="8"/>
      <c r="P3117" s="8"/>
      <c r="Q3117" s="8"/>
    </row>
    <row r="3118" spans="1:17" x14ac:dyDescent="0.2">
      <c r="A3118" s="7"/>
      <c r="B3118" s="8"/>
      <c r="D3118" s="8"/>
      <c r="E3118" s="8"/>
      <c r="F3118" s="8"/>
      <c r="G3118" s="8"/>
      <c r="H3118" s="8"/>
      <c r="I3118" s="8"/>
      <c r="J3118" s="8"/>
      <c r="K3118" s="8"/>
      <c r="L3118" s="8"/>
      <c r="M3118" s="8"/>
      <c r="N3118" s="8"/>
      <c r="O3118" s="8"/>
      <c r="P3118" s="8"/>
      <c r="Q3118" s="8"/>
    </row>
    <row r="3119" spans="1:17" x14ac:dyDescent="0.2">
      <c r="A3119" s="7"/>
      <c r="B3119" s="8"/>
      <c r="D3119" s="8"/>
      <c r="E3119" s="8"/>
      <c r="F3119" s="8"/>
      <c r="G3119" s="8"/>
      <c r="H3119" s="8"/>
      <c r="I3119" s="8"/>
      <c r="J3119" s="8"/>
      <c r="K3119" s="8"/>
      <c r="L3119" s="8"/>
      <c r="M3119" s="8"/>
      <c r="N3119" s="8"/>
      <c r="O3119" s="8"/>
      <c r="P3119" s="8"/>
      <c r="Q3119" s="8"/>
    </row>
    <row r="3120" spans="1:17" x14ac:dyDescent="0.2">
      <c r="A3120" s="7"/>
      <c r="B3120" s="8"/>
      <c r="D3120" s="8"/>
      <c r="E3120" s="8"/>
      <c r="F3120" s="8"/>
      <c r="G3120" s="8"/>
      <c r="H3120" s="8"/>
      <c r="I3120" s="8"/>
      <c r="J3120" s="8"/>
      <c r="K3120" s="8"/>
      <c r="L3120" s="8"/>
      <c r="M3120" s="8"/>
      <c r="N3120" s="8"/>
      <c r="O3120" s="8"/>
      <c r="P3120" s="8"/>
      <c r="Q3120" s="8"/>
    </row>
    <row r="3121" spans="1:17" x14ac:dyDescent="0.2">
      <c r="A3121" s="7"/>
      <c r="B3121" s="8"/>
      <c r="D3121" s="8"/>
      <c r="E3121" s="8"/>
      <c r="F3121" s="8"/>
      <c r="G3121" s="8"/>
      <c r="H3121" s="8"/>
      <c r="I3121" s="8"/>
      <c r="J3121" s="8"/>
      <c r="K3121" s="8"/>
      <c r="L3121" s="8"/>
      <c r="M3121" s="8"/>
      <c r="N3121" s="8"/>
      <c r="O3121" s="8"/>
      <c r="P3121" s="8"/>
      <c r="Q3121" s="8"/>
    </row>
    <row r="3122" spans="1:17" x14ac:dyDescent="0.2">
      <c r="A3122" s="7"/>
      <c r="B3122" s="8"/>
      <c r="D3122" s="8"/>
      <c r="E3122" s="8"/>
      <c r="F3122" s="8"/>
      <c r="G3122" s="8"/>
      <c r="H3122" s="8"/>
      <c r="I3122" s="8"/>
      <c r="J3122" s="8"/>
      <c r="K3122" s="8"/>
      <c r="L3122" s="8"/>
      <c r="M3122" s="8"/>
      <c r="N3122" s="8"/>
      <c r="O3122" s="8"/>
      <c r="P3122" s="8"/>
      <c r="Q3122" s="8"/>
    </row>
    <row r="3123" spans="1:17" x14ac:dyDescent="0.2">
      <c r="A3123" s="7"/>
      <c r="B3123" s="8"/>
      <c r="D3123" s="8"/>
      <c r="E3123" s="8"/>
      <c r="F3123" s="8"/>
      <c r="G3123" s="8"/>
      <c r="H3123" s="8"/>
      <c r="I3123" s="8"/>
      <c r="J3123" s="8"/>
      <c r="K3123" s="8"/>
      <c r="L3123" s="8"/>
      <c r="M3123" s="8"/>
      <c r="N3123" s="8"/>
      <c r="O3123" s="8"/>
      <c r="P3123" s="8"/>
      <c r="Q3123" s="8"/>
    </row>
    <row r="3124" spans="1:17" x14ac:dyDescent="0.2">
      <c r="A3124" s="7"/>
      <c r="B3124" s="8"/>
      <c r="D3124" s="8"/>
      <c r="E3124" s="8"/>
      <c r="F3124" s="8"/>
      <c r="G3124" s="8"/>
      <c r="H3124" s="8"/>
      <c r="I3124" s="8"/>
      <c r="J3124" s="8"/>
      <c r="K3124" s="8"/>
      <c r="L3124" s="8"/>
      <c r="M3124" s="8"/>
      <c r="N3124" s="8"/>
      <c r="O3124" s="8"/>
      <c r="P3124" s="8"/>
      <c r="Q3124" s="8"/>
    </row>
    <row r="3125" spans="1:17" x14ac:dyDescent="0.2">
      <c r="A3125" s="7"/>
      <c r="B3125" s="8"/>
      <c r="D3125" s="8"/>
      <c r="E3125" s="8"/>
      <c r="F3125" s="8"/>
      <c r="G3125" s="8"/>
      <c r="H3125" s="8"/>
      <c r="I3125" s="8"/>
      <c r="J3125" s="8"/>
      <c r="K3125" s="8"/>
      <c r="L3125" s="8"/>
      <c r="M3125" s="8"/>
      <c r="N3125" s="8"/>
      <c r="O3125" s="8"/>
      <c r="P3125" s="8"/>
      <c r="Q3125" s="8"/>
    </row>
    <row r="3126" spans="1:17" x14ac:dyDescent="0.2">
      <c r="A3126" s="7"/>
      <c r="B3126" s="8"/>
      <c r="D3126" s="8"/>
      <c r="E3126" s="8"/>
      <c r="F3126" s="8"/>
      <c r="G3126" s="8"/>
      <c r="H3126" s="8"/>
      <c r="I3126" s="8"/>
      <c r="J3126" s="8"/>
      <c r="K3126" s="8"/>
      <c r="L3126" s="8"/>
      <c r="M3126" s="8"/>
      <c r="N3126" s="8"/>
      <c r="O3126" s="8"/>
      <c r="P3126" s="8"/>
      <c r="Q3126" s="8"/>
    </row>
    <row r="3127" spans="1:17" x14ac:dyDescent="0.2">
      <c r="A3127" s="7"/>
      <c r="B3127" s="8"/>
      <c r="D3127" s="8"/>
      <c r="E3127" s="8"/>
      <c r="F3127" s="8"/>
      <c r="G3127" s="8"/>
      <c r="H3127" s="8"/>
      <c r="I3127" s="8"/>
      <c r="J3127" s="8"/>
      <c r="K3127" s="8"/>
      <c r="L3127" s="8"/>
      <c r="M3127" s="8"/>
      <c r="N3127" s="8"/>
      <c r="O3127" s="8"/>
      <c r="P3127" s="8"/>
      <c r="Q3127" s="8"/>
    </row>
    <row r="3128" spans="1:17" x14ac:dyDescent="0.2">
      <c r="A3128" s="7"/>
      <c r="B3128" s="8"/>
      <c r="D3128" s="8"/>
      <c r="E3128" s="8"/>
      <c r="F3128" s="8"/>
      <c r="G3128" s="8"/>
      <c r="H3128" s="8"/>
      <c r="I3128" s="8"/>
      <c r="J3128" s="8"/>
      <c r="K3128" s="8"/>
      <c r="L3128" s="8"/>
      <c r="M3128" s="8"/>
      <c r="N3128" s="8"/>
      <c r="O3128" s="8"/>
      <c r="P3128" s="8"/>
      <c r="Q3128" s="8"/>
    </row>
    <row r="3129" spans="1:17" x14ac:dyDescent="0.2">
      <c r="A3129" s="7"/>
      <c r="B3129" s="8"/>
      <c r="D3129" s="8"/>
      <c r="E3129" s="8"/>
      <c r="F3129" s="8"/>
      <c r="G3129" s="8"/>
      <c r="H3129" s="8"/>
      <c r="I3129" s="8"/>
      <c r="J3129" s="8"/>
      <c r="K3129" s="8"/>
      <c r="L3129" s="8"/>
      <c r="M3129" s="8"/>
      <c r="N3129" s="8"/>
      <c r="O3129" s="8"/>
      <c r="P3129" s="8"/>
      <c r="Q3129" s="8"/>
    </row>
    <row r="3130" spans="1:17" x14ac:dyDescent="0.2">
      <c r="A3130" s="7"/>
      <c r="B3130" s="8"/>
      <c r="D3130" s="8"/>
      <c r="E3130" s="8"/>
      <c r="F3130" s="8"/>
      <c r="G3130" s="8"/>
      <c r="H3130" s="8"/>
      <c r="I3130" s="8"/>
      <c r="J3130" s="8"/>
      <c r="K3130" s="8"/>
      <c r="L3130" s="8"/>
      <c r="M3130" s="8"/>
      <c r="N3130" s="8"/>
      <c r="O3130" s="8"/>
      <c r="P3130" s="8"/>
      <c r="Q3130" s="8"/>
    </row>
    <row r="3131" spans="1:17" x14ac:dyDescent="0.2">
      <c r="A3131" s="7"/>
      <c r="B3131" s="8"/>
      <c r="D3131" s="8"/>
      <c r="E3131" s="8"/>
      <c r="F3131" s="8"/>
      <c r="G3131" s="8"/>
      <c r="H3131" s="8"/>
      <c r="I3131" s="8"/>
      <c r="J3131" s="8"/>
      <c r="K3131" s="8"/>
      <c r="L3131" s="8"/>
      <c r="M3131" s="8"/>
      <c r="N3131" s="8"/>
      <c r="O3131" s="8"/>
      <c r="P3131" s="8"/>
      <c r="Q3131" s="8"/>
    </row>
    <row r="3132" spans="1:17" x14ac:dyDescent="0.2">
      <c r="A3132" s="7"/>
      <c r="B3132" s="8"/>
      <c r="D3132" s="8"/>
      <c r="E3132" s="8"/>
      <c r="F3132" s="8"/>
      <c r="G3132" s="8"/>
      <c r="H3132" s="8"/>
      <c r="I3132" s="8"/>
      <c r="J3132" s="8"/>
      <c r="K3132" s="8"/>
      <c r="L3132" s="8"/>
      <c r="M3132" s="8"/>
      <c r="N3132" s="8"/>
      <c r="O3132" s="8"/>
      <c r="P3132" s="8"/>
      <c r="Q3132" s="8"/>
    </row>
    <row r="3133" spans="1:17" x14ac:dyDescent="0.2">
      <c r="A3133" s="7"/>
      <c r="B3133" s="8"/>
      <c r="D3133" s="8"/>
      <c r="E3133" s="8"/>
      <c r="F3133" s="8"/>
      <c r="G3133" s="8"/>
      <c r="H3133" s="8"/>
      <c r="I3133" s="8"/>
      <c r="J3133" s="8"/>
      <c r="K3133" s="8"/>
      <c r="L3133" s="8"/>
      <c r="M3133" s="8"/>
      <c r="N3133" s="8"/>
      <c r="O3133" s="8"/>
      <c r="P3133" s="8"/>
      <c r="Q3133" s="8"/>
    </row>
    <row r="3134" spans="1:17" x14ac:dyDescent="0.2">
      <c r="A3134" s="7"/>
      <c r="B3134" s="8"/>
      <c r="D3134" s="8"/>
      <c r="E3134" s="8"/>
      <c r="F3134" s="8"/>
      <c r="G3134" s="8"/>
      <c r="H3134" s="8"/>
      <c r="I3134" s="8"/>
      <c r="J3134" s="8"/>
      <c r="K3134" s="8"/>
      <c r="L3134" s="8"/>
      <c r="M3134" s="8"/>
      <c r="N3134" s="8"/>
      <c r="O3134" s="8"/>
      <c r="P3134" s="8"/>
      <c r="Q3134" s="8"/>
    </row>
    <row r="3135" spans="1:17" x14ac:dyDescent="0.2">
      <c r="A3135" s="7"/>
      <c r="B3135" s="8"/>
      <c r="D3135" s="8"/>
      <c r="E3135" s="8"/>
      <c r="F3135" s="8"/>
      <c r="G3135" s="8"/>
      <c r="H3135" s="8"/>
      <c r="I3135" s="8"/>
      <c r="J3135" s="8"/>
      <c r="K3135" s="8"/>
      <c r="L3135" s="8"/>
      <c r="M3135" s="8"/>
      <c r="N3135" s="8"/>
      <c r="O3135" s="8"/>
      <c r="P3135" s="8"/>
      <c r="Q3135" s="8"/>
    </row>
    <row r="3136" spans="1:17" x14ac:dyDescent="0.2">
      <c r="A3136" s="7"/>
      <c r="B3136" s="8"/>
      <c r="D3136" s="8"/>
      <c r="E3136" s="8"/>
      <c r="F3136" s="8"/>
      <c r="G3136" s="8"/>
      <c r="H3136" s="8"/>
      <c r="I3136" s="8"/>
      <c r="J3136" s="8"/>
      <c r="K3136" s="8"/>
      <c r="L3136" s="8"/>
      <c r="M3136" s="8"/>
      <c r="N3136" s="8"/>
      <c r="O3136" s="8"/>
      <c r="P3136" s="8"/>
      <c r="Q3136" s="8"/>
    </row>
    <row r="3137" spans="1:17" x14ac:dyDescent="0.2">
      <c r="A3137" s="7"/>
      <c r="B3137" s="8"/>
      <c r="D3137" s="8"/>
      <c r="E3137" s="8"/>
      <c r="F3137" s="8"/>
      <c r="G3137" s="8"/>
      <c r="H3137" s="8"/>
      <c r="I3137" s="8"/>
      <c r="J3137" s="8"/>
      <c r="K3137" s="8"/>
      <c r="L3137" s="8"/>
      <c r="M3137" s="8"/>
      <c r="N3137" s="8"/>
      <c r="O3137" s="8"/>
      <c r="P3137" s="8"/>
      <c r="Q3137" s="8"/>
    </row>
    <row r="3138" spans="1:17" x14ac:dyDescent="0.2">
      <c r="A3138" s="7"/>
      <c r="B3138" s="8"/>
      <c r="D3138" s="8"/>
      <c r="E3138" s="8"/>
      <c r="F3138" s="8"/>
      <c r="G3138" s="8"/>
      <c r="H3138" s="8"/>
      <c r="I3138" s="8"/>
      <c r="J3138" s="8"/>
      <c r="K3138" s="8"/>
      <c r="L3138" s="8"/>
      <c r="M3138" s="8"/>
      <c r="N3138" s="8"/>
      <c r="O3138" s="8"/>
      <c r="P3138" s="8"/>
      <c r="Q3138" s="8"/>
    </row>
    <row r="3139" spans="1:17" x14ac:dyDescent="0.2">
      <c r="A3139" s="7"/>
      <c r="B3139" s="8"/>
      <c r="D3139" s="8"/>
      <c r="E3139" s="8"/>
      <c r="F3139" s="8"/>
      <c r="G3139" s="8"/>
      <c r="H3139" s="8"/>
      <c r="I3139" s="8"/>
      <c r="J3139" s="8"/>
      <c r="K3139" s="8"/>
      <c r="L3139" s="8"/>
      <c r="M3139" s="8"/>
      <c r="N3139" s="8"/>
      <c r="O3139" s="8"/>
      <c r="P3139" s="8"/>
      <c r="Q3139" s="8"/>
    </row>
    <row r="3140" spans="1:17" x14ac:dyDescent="0.2">
      <c r="A3140" s="7"/>
      <c r="B3140" s="8"/>
      <c r="D3140" s="8"/>
      <c r="E3140" s="8"/>
      <c r="F3140" s="8"/>
      <c r="G3140" s="8"/>
      <c r="H3140" s="8"/>
      <c r="I3140" s="8"/>
      <c r="J3140" s="8"/>
      <c r="K3140" s="8"/>
      <c r="L3140" s="8"/>
      <c r="M3140" s="8"/>
      <c r="N3140" s="8"/>
      <c r="O3140" s="8"/>
      <c r="P3140" s="8"/>
      <c r="Q3140" s="8"/>
    </row>
    <row r="3141" spans="1:17" x14ac:dyDescent="0.2">
      <c r="A3141" s="7"/>
      <c r="B3141" s="8"/>
      <c r="D3141" s="8"/>
      <c r="E3141" s="8"/>
      <c r="F3141" s="8"/>
      <c r="G3141" s="8"/>
      <c r="H3141" s="8"/>
      <c r="I3141" s="8"/>
      <c r="J3141" s="8"/>
      <c r="K3141" s="8"/>
      <c r="L3141" s="8"/>
      <c r="M3141" s="8"/>
      <c r="N3141" s="8"/>
      <c r="O3141" s="8"/>
      <c r="P3141" s="8"/>
      <c r="Q3141" s="8"/>
    </row>
    <row r="3142" spans="1:17" x14ac:dyDescent="0.2">
      <c r="A3142" s="7"/>
      <c r="B3142" s="8"/>
      <c r="D3142" s="8"/>
      <c r="E3142" s="8"/>
      <c r="F3142" s="8"/>
      <c r="G3142" s="8"/>
      <c r="H3142" s="8"/>
      <c r="I3142" s="8"/>
      <c r="J3142" s="8"/>
      <c r="K3142" s="8"/>
      <c r="L3142" s="8"/>
      <c r="M3142" s="8"/>
      <c r="N3142" s="8"/>
      <c r="O3142" s="8"/>
      <c r="P3142" s="8"/>
      <c r="Q3142" s="8"/>
    </row>
    <row r="3143" spans="1:17" x14ac:dyDescent="0.2">
      <c r="A3143" s="7"/>
      <c r="B3143" s="8"/>
      <c r="D3143" s="8"/>
      <c r="E3143" s="8"/>
      <c r="F3143" s="8"/>
      <c r="G3143" s="8"/>
      <c r="H3143" s="8"/>
      <c r="I3143" s="8"/>
      <c r="J3143" s="8"/>
      <c r="K3143" s="8"/>
      <c r="L3143" s="8"/>
      <c r="M3143" s="8"/>
      <c r="N3143" s="8"/>
      <c r="O3143" s="8"/>
      <c r="P3143" s="8"/>
      <c r="Q3143" s="8"/>
    </row>
    <row r="3144" spans="1:17" x14ac:dyDescent="0.2">
      <c r="A3144" s="7"/>
      <c r="B3144" s="8"/>
      <c r="D3144" s="8"/>
      <c r="E3144" s="8"/>
      <c r="F3144" s="8"/>
      <c r="G3144" s="8"/>
      <c r="H3144" s="8"/>
      <c r="I3144" s="8"/>
      <c r="J3144" s="8"/>
      <c r="K3144" s="8"/>
      <c r="L3144" s="8"/>
      <c r="M3144" s="8"/>
      <c r="N3144" s="8"/>
      <c r="O3144" s="8"/>
      <c r="P3144" s="8"/>
      <c r="Q3144" s="8"/>
    </row>
    <row r="3145" spans="1:17" x14ac:dyDescent="0.2">
      <c r="A3145" s="7"/>
      <c r="B3145" s="8"/>
      <c r="D3145" s="8"/>
      <c r="E3145" s="8"/>
      <c r="F3145" s="8"/>
      <c r="G3145" s="8"/>
      <c r="H3145" s="8"/>
      <c r="I3145" s="8"/>
      <c r="J3145" s="8"/>
      <c r="K3145" s="8"/>
      <c r="L3145" s="8"/>
      <c r="M3145" s="8"/>
      <c r="N3145" s="8"/>
      <c r="O3145" s="8"/>
      <c r="P3145" s="8"/>
      <c r="Q3145" s="8"/>
    </row>
    <row r="3146" spans="1:17" x14ac:dyDescent="0.2">
      <c r="A3146" s="7"/>
      <c r="B3146" s="8"/>
      <c r="D3146" s="8"/>
      <c r="E3146" s="8"/>
      <c r="F3146" s="8"/>
      <c r="G3146" s="8"/>
      <c r="H3146" s="8"/>
      <c r="I3146" s="8"/>
      <c r="J3146" s="8"/>
      <c r="K3146" s="8"/>
      <c r="L3146" s="8"/>
      <c r="M3146" s="8"/>
      <c r="N3146" s="8"/>
      <c r="O3146" s="8"/>
      <c r="P3146" s="8"/>
      <c r="Q3146" s="8"/>
    </row>
    <row r="3147" spans="1:17" x14ac:dyDescent="0.2">
      <c r="A3147" s="7"/>
      <c r="B3147" s="8"/>
      <c r="D3147" s="8"/>
      <c r="E3147" s="8"/>
      <c r="F3147" s="8"/>
      <c r="G3147" s="8"/>
      <c r="H3147" s="8"/>
      <c r="I3147" s="8"/>
      <c r="J3147" s="8"/>
      <c r="K3147" s="8"/>
      <c r="L3147" s="8"/>
      <c r="M3147" s="8"/>
      <c r="N3147" s="8"/>
      <c r="O3147" s="8"/>
      <c r="P3147" s="8"/>
      <c r="Q3147" s="8"/>
    </row>
    <row r="3148" spans="1:17" x14ac:dyDescent="0.2">
      <c r="A3148" s="7"/>
      <c r="B3148" s="8"/>
      <c r="D3148" s="8"/>
      <c r="E3148" s="8"/>
      <c r="F3148" s="8"/>
      <c r="G3148" s="8"/>
      <c r="H3148" s="8"/>
      <c r="I3148" s="8"/>
      <c r="J3148" s="8"/>
      <c r="K3148" s="8"/>
      <c r="L3148" s="8"/>
      <c r="M3148" s="8"/>
      <c r="N3148" s="8"/>
      <c r="O3148" s="8"/>
      <c r="P3148" s="8"/>
      <c r="Q3148" s="8"/>
    </row>
    <row r="3149" spans="1:17" x14ac:dyDescent="0.2">
      <c r="A3149" s="7"/>
      <c r="B3149" s="8"/>
      <c r="D3149" s="8"/>
      <c r="E3149" s="8"/>
      <c r="F3149" s="8"/>
      <c r="G3149" s="8"/>
      <c r="H3149" s="8"/>
      <c r="I3149" s="8"/>
      <c r="J3149" s="8"/>
      <c r="K3149" s="8"/>
      <c r="L3149" s="8"/>
      <c r="M3149" s="8"/>
      <c r="N3149" s="8"/>
      <c r="O3149" s="8"/>
      <c r="P3149" s="8"/>
      <c r="Q3149" s="8"/>
    </row>
    <row r="3150" spans="1:17" x14ac:dyDescent="0.2">
      <c r="A3150" s="7"/>
      <c r="B3150" s="8"/>
      <c r="D3150" s="8"/>
      <c r="E3150" s="8"/>
      <c r="F3150" s="8"/>
      <c r="G3150" s="8"/>
      <c r="H3150" s="8"/>
      <c r="I3150" s="8"/>
      <c r="J3150" s="8"/>
      <c r="K3150" s="8"/>
      <c r="L3150" s="8"/>
      <c r="M3150" s="8"/>
      <c r="N3150" s="8"/>
      <c r="O3150" s="8"/>
      <c r="P3150" s="8"/>
      <c r="Q3150" s="8"/>
    </row>
    <row r="3151" spans="1:17" x14ac:dyDescent="0.2">
      <c r="A3151" s="7"/>
      <c r="B3151" s="8"/>
      <c r="D3151" s="8"/>
      <c r="E3151" s="8"/>
      <c r="F3151" s="8"/>
      <c r="G3151" s="8"/>
      <c r="H3151" s="8"/>
      <c r="I3151" s="8"/>
      <c r="J3151" s="8"/>
      <c r="K3151" s="8"/>
      <c r="L3151" s="8"/>
      <c r="M3151" s="8"/>
      <c r="N3151" s="8"/>
      <c r="O3151" s="8"/>
      <c r="P3151" s="8"/>
      <c r="Q3151" s="8"/>
    </row>
    <row r="3152" spans="1:17" x14ac:dyDescent="0.2">
      <c r="A3152" s="7"/>
      <c r="B3152" s="8"/>
      <c r="D3152" s="8"/>
      <c r="E3152" s="8"/>
      <c r="F3152" s="8"/>
      <c r="G3152" s="8"/>
      <c r="H3152" s="8"/>
      <c r="I3152" s="8"/>
      <c r="J3152" s="8"/>
      <c r="K3152" s="8"/>
      <c r="L3152" s="8"/>
      <c r="M3152" s="8"/>
      <c r="N3152" s="8"/>
      <c r="O3152" s="8"/>
      <c r="P3152" s="8"/>
      <c r="Q3152" s="8"/>
    </row>
    <row r="3153" spans="1:17" x14ac:dyDescent="0.2">
      <c r="A3153" s="7"/>
      <c r="B3153" s="8"/>
      <c r="D3153" s="8"/>
      <c r="E3153" s="8"/>
      <c r="F3153" s="8"/>
      <c r="G3153" s="8"/>
      <c r="H3153" s="8"/>
      <c r="I3153" s="8"/>
      <c r="J3153" s="8"/>
      <c r="K3153" s="8"/>
      <c r="L3153" s="8"/>
      <c r="M3153" s="8"/>
      <c r="N3153" s="8"/>
      <c r="O3153" s="8"/>
      <c r="P3153" s="8"/>
      <c r="Q3153" s="8"/>
    </row>
    <row r="3154" spans="1:17" x14ac:dyDescent="0.2">
      <c r="A3154" s="7"/>
      <c r="B3154" s="8"/>
      <c r="D3154" s="8"/>
      <c r="E3154" s="8"/>
      <c r="F3154" s="8"/>
      <c r="G3154" s="8"/>
      <c r="H3154" s="8"/>
      <c r="I3154" s="8"/>
      <c r="J3154" s="8"/>
      <c r="K3154" s="8"/>
      <c r="L3154" s="8"/>
      <c r="M3154" s="8"/>
      <c r="N3154" s="8"/>
      <c r="O3154" s="8"/>
      <c r="P3154" s="8"/>
      <c r="Q3154" s="8"/>
    </row>
    <row r="3155" spans="1:17" x14ac:dyDescent="0.2">
      <c r="A3155" s="7"/>
      <c r="B3155" s="8"/>
      <c r="D3155" s="8"/>
      <c r="E3155" s="8"/>
      <c r="F3155" s="8"/>
      <c r="G3155" s="8"/>
      <c r="H3155" s="8"/>
      <c r="I3155" s="8"/>
      <c r="J3155" s="8"/>
      <c r="K3155" s="8"/>
      <c r="L3155" s="8"/>
      <c r="M3155" s="8"/>
      <c r="N3155" s="8"/>
      <c r="O3155" s="8"/>
      <c r="P3155" s="8"/>
      <c r="Q3155" s="8"/>
    </row>
    <row r="3156" spans="1:17" x14ac:dyDescent="0.2">
      <c r="A3156" s="7"/>
      <c r="B3156" s="8"/>
      <c r="D3156" s="8"/>
      <c r="E3156" s="8"/>
      <c r="F3156" s="8"/>
      <c r="G3156" s="8"/>
      <c r="H3156" s="8"/>
      <c r="I3156" s="8"/>
      <c r="J3156" s="8"/>
      <c r="K3156" s="8"/>
      <c r="L3156" s="8"/>
      <c r="M3156" s="8"/>
      <c r="N3156" s="8"/>
      <c r="O3156" s="8"/>
      <c r="P3156" s="8"/>
      <c r="Q3156" s="8"/>
    </row>
    <row r="3157" spans="1:17" x14ac:dyDescent="0.2">
      <c r="A3157" s="7"/>
      <c r="B3157" s="8"/>
      <c r="D3157" s="8"/>
      <c r="E3157" s="8"/>
      <c r="F3157" s="8"/>
      <c r="G3157" s="8"/>
      <c r="H3157" s="8"/>
      <c r="I3157" s="8"/>
      <c r="J3157" s="8"/>
      <c r="K3157" s="8"/>
      <c r="L3157" s="8"/>
      <c r="M3157" s="8"/>
      <c r="N3157" s="8"/>
      <c r="O3157" s="8"/>
      <c r="P3157" s="8"/>
      <c r="Q3157" s="8"/>
    </row>
    <row r="3158" spans="1:17" x14ac:dyDescent="0.2">
      <c r="A3158" s="7"/>
      <c r="B3158" s="8"/>
      <c r="D3158" s="8"/>
      <c r="E3158" s="8"/>
      <c r="F3158" s="8"/>
      <c r="G3158" s="8"/>
      <c r="H3158" s="8"/>
      <c r="I3158" s="8"/>
      <c r="J3158" s="8"/>
      <c r="K3158" s="8"/>
      <c r="L3158" s="8"/>
      <c r="M3158" s="8"/>
      <c r="N3158" s="8"/>
      <c r="O3158" s="8"/>
      <c r="P3158" s="8"/>
      <c r="Q3158" s="8"/>
    </row>
    <row r="3159" spans="1:17" x14ac:dyDescent="0.2">
      <c r="A3159" s="7"/>
      <c r="B3159" s="8"/>
      <c r="D3159" s="8"/>
      <c r="E3159" s="8"/>
      <c r="F3159" s="8"/>
      <c r="G3159" s="8"/>
      <c r="H3159" s="8"/>
      <c r="I3159" s="8"/>
      <c r="J3159" s="8"/>
      <c r="K3159" s="8"/>
      <c r="L3159" s="8"/>
      <c r="M3159" s="8"/>
      <c r="N3159" s="8"/>
      <c r="O3159" s="8"/>
      <c r="P3159" s="8"/>
      <c r="Q3159" s="8"/>
    </row>
    <row r="3160" spans="1:17" x14ac:dyDescent="0.2">
      <c r="A3160" s="7"/>
      <c r="B3160" s="8"/>
      <c r="D3160" s="8"/>
      <c r="E3160" s="8"/>
      <c r="F3160" s="8"/>
      <c r="G3160" s="8"/>
      <c r="H3160" s="8"/>
      <c r="I3160" s="8"/>
      <c r="J3160" s="8"/>
      <c r="K3160" s="8"/>
      <c r="L3160" s="8"/>
      <c r="M3160" s="8"/>
      <c r="N3160" s="8"/>
      <c r="O3160" s="8"/>
      <c r="P3160" s="8"/>
      <c r="Q3160" s="8"/>
    </row>
    <row r="3161" spans="1:17" x14ac:dyDescent="0.2">
      <c r="A3161" s="7"/>
      <c r="B3161" s="8"/>
      <c r="D3161" s="8"/>
      <c r="E3161" s="8"/>
      <c r="F3161" s="8"/>
      <c r="G3161" s="8"/>
      <c r="H3161" s="8"/>
      <c r="I3161" s="8"/>
      <c r="J3161" s="8"/>
      <c r="K3161" s="8"/>
      <c r="L3161" s="8"/>
      <c r="M3161" s="8"/>
      <c r="N3161" s="8"/>
      <c r="O3161" s="8"/>
      <c r="P3161" s="8"/>
      <c r="Q3161" s="8"/>
    </row>
    <row r="3162" spans="1:17" x14ac:dyDescent="0.2">
      <c r="A3162" s="7"/>
      <c r="B3162" s="8"/>
      <c r="D3162" s="8"/>
      <c r="E3162" s="8"/>
      <c r="F3162" s="8"/>
      <c r="G3162" s="8"/>
      <c r="H3162" s="8"/>
      <c r="I3162" s="8"/>
      <c r="J3162" s="8"/>
      <c r="K3162" s="8"/>
      <c r="L3162" s="8"/>
      <c r="M3162" s="8"/>
      <c r="N3162" s="8"/>
      <c r="O3162" s="8"/>
      <c r="P3162" s="8"/>
      <c r="Q3162" s="8"/>
    </row>
    <row r="3163" spans="1:17" x14ac:dyDescent="0.2">
      <c r="A3163" s="7"/>
      <c r="B3163" s="8"/>
      <c r="D3163" s="8"/>
      <c r="E3163" s="8"/>
      <c r="F3163" s="8"/>
      <c r="G3163" s="8"/>
      <c r="H3163" s="8"/>
      <c r="I3163" s="8"/>
      <c r="J3163" s="8"/>
      <c r="K3163" s="8"/>
      <c r="L3163" s="8"/>
      <c r="M3163" s="8"/>
      <c r="N3163" s="8"/>
      <c r="O3163" s="8"/>
      <c r="P3163" s="8"/>
      <c r="Q3163" s="8"/>
    </row>
    <row r="3164" spans="1:17" x14ac:dyDescent="0.2">
      <c r="A3164" s="7"/>
      <c r="B3164" s="8"/>
      <c r="D3164" s="8"/>
      <c r="E3164" s="8"/>
      <c r="F3164" s="8"/>
      <c r="G3164" s="8"/>
      <c r="H3164" s="8"/>
      <c r="I3164" s="8"/>
      <c r="J3164" s="8"/>
      <c r="K3164" s="8"/>
      <c r="L3164" s="8"/>
      <c r="M3164" s="8"/>
      <c r="N3164" s="8"/>
      <c r="O3164" s="8"/>
      <c r="P3164" s="8"/>
      <c r="Q3164" s="8"/>
    </row>
    <row r="3165" spans="1:17" x14ac:dyDescent="0.2">
      <c r="A3165" s="7"/>
      <c r="B3165" s="8"/>
      <c r="D3165" s="8"/>
      <c r="E3165" s="8"/>
      <c r="F3165" s="8"/>
      <c r="G3165" s="8"/>
      <c r="H3165" s="8"/>
      <c r="I3165" s="8"/>
      <c r="J3165" s="8"/>
      <c r="K3165" s="8"/>
      <c r="L3165" s="8"/>
      <c r="M3165" s="8"/>
      <c r="N3165" s="8"/>
      <c r="O3165" s="8"/>
      <c r="P3165" s="8"/>
      <c r="Q3165" s="8"/>
    </row>
    <row r="3166" spans="1:17" x14ac:dyDescent="0.2">
      <c r="A3166" s="7"/>
      <c r="B3166" s="8"/>
      <c r="D3166" s="8"/>
      <c r="E3166" s="8"/>
      <c r="F3166" s="8"/>
      <c r="G3166" s="8"/>
      <c r="H3166" s="8"/>
      <c r="I3166" s="8"/>
      <c r="J3166" s="8"/>
      <c r="K3166" s="8"/>
      <c r="L3166" s="8"/>
      <c r="M3166" s="8"/>
      <c r="N3166" s="8"/>
      <c r="O3166" s="8"/>
      <c r="P3166" s="8"/>
      <c r="Q3166" s="8"/>
    </row>
    <row r="3167" spans="1:17" x14ac:dyDescent="0.2">
      <c r="A3167" s="7"/>
      <c r="B3167" s="8"/>
      <c r="D3167" s="8"/>
      <c r="E3167" s="8"/>
      <c r="F3167" s="8"/>
      <c r="G3167" s="8"/>
      <c r="H3167" s="8"/>
      <c r="I3167" s="8"/>
      <c r="J3167" s="8"/>
      <c r="K3167" s="8"/>
      <c r="L3167" s="8"/>
      <c r="M3167" s="8"/>
      <c r="N3167" s="8"/>
      <c r="O3167" s="8"/>
      <c r="P3167" s="8"/>
      <c r="Q3167" s="8"/>
    </row>
    <row r="3168" spans="1:17" x14ac:dyDescent="0.2">
      <c r="A3168" s="7"/>
      <c r="B3168" s="8"/>
      <c r="D3168" s="8"/>
      <c r="E3168" s="8"/>
      <c r="F3168" s="8"/>
      <c r="G3168" s="8"/>
      <c r="H3168" s="8"/>
      <c r="I3168" s="8"/>
      <c r="J3168" s="8"/>
      <c r="K3168" s="8"/>
      <c r="L3168" s="8"/>
      <c r="M3168" s="8"/>
      <c r="N3168" s="8"/>
      <c r="O3168" s="8"/>
      <c r="P3168" s="8"/>
      <c r="Q3168" s="8"/>
    </row>
    <row r="3169" spans="1:17" x14ac:dyDescent="0.2">
      <c r="A3169" s="7"/>
      <c r="B3169" s="8"/>
      <c r="D3169" s="8"/>
      <c r="E3169" s="8"/>
      <c r="F3169" s="8"/>
      <c r="G3169" s="8"/>
      <c r="H3169" s="8"/>
      <c r="I3169" s="8"/>
      <c r="J3169" s="8"/>
      <c r="K3169" s="8"/>
      <c r="L3169" s="8"/>
      <c r="M3169" s="8"/>
      <c r="N3169" s="8"/>
      <c r="O3169" s="8"/>
      <c r="P3169" s="8"/>
      <c r="Q3169" s="8"/>
    </row>
    <row r="3170" spans="1:17" x14ac:dyDescent="0.2">
      <c r="A3170" s="7"/>
      <c r="B3170" s="8"/>
      <c r="D3170" s="8"/>
      <c r="E3170" s="8"/>
      <c r="F3170" s="8"/>
      <c r="G3170" s="8"/>
      <c r="H3170" s="8"/>
      <c r="I3170" s="8"/>
      <c r="J3170" s="8"/>
      <c r="K3170" s="8"/>
      <c r="L3170" s="8"/>
      <c r="M3170" s="8"/>
      <c r="N3170" s="8"/>
      <c r="O3170" s="8"/>
      <c r="P3170" s="8"/>
      <c r="Q3170" s="8"/>
    </row>
    <row r="3171" spans="1:17" x14ac:dyDescent="0.2">
      <c r="A3171" s="7"/>
      <c r="B3171" s="8"/>
      <c r="D3171" s="8"/>
      <c r="E3171" s="8"/>
      <c r="F3171" s="8"/>
      <c r="G3171" s="8"/>
      <c r="H3171" s="8"/>
      <c r="I3171" s="8"/>
      <c r="J3171" s="8"/>
      <c r="K3171" s="8"/>
      <c r="L3171" s="8"/>
      <c r="M3171" s="8"/>
      <c r="N3171" s="8"/>
      <c r="O3171" s="8"/>
      <c r="P3171" s="8"/>
      <c r="Q3171" s="8"/>
    </row>
    <row r="3172" spans="1:17" x14ac:dyDescent="0.2">
      <c r="A3172" s="7"/>
      <c r="B3172" s="8"/>
      <c r="D3172" s="8"/>
      <c r="E3172" s="8"/>
      <c r="F3172" s="8"/>
      <c r="G3172" s="8"/>
      <c r="H3172" s="8"/>
      <c r="I3172" s="8"/>
      <c r="J3172" s="8"/>
      <c r="K3172" s="8"/>
      <c r="L3172" s="8"/>
      <c r="M3172" s="8"/>
      <c r="N3172" s="8"/>
      <c r="O3172" s="8"/>
      <c r="P3172" s="8"/>
      <c r="Q3172" s="8"/>
    </row>
    <row r="3173" spans="1:17" x14ac:dyDescent="0.2">
      <c r="A3173" s="7"/>
      <c r="B3173" s="8"/>
      <c r="D3173" s="8"/>
      <c r="E3173" s="8"/>
      <c r="F3173" s="8"/>
      <c r="G3173" s="8"/>
      <c r="H3173" s="8"/>
      <c r="I3173" s="8"/>
      <c r="J3173" s="8"/>
      <c r="K3173" s="8"/>
      <c r="L3173" s="8"/>
      <c r="M3173" s="8"/>
      <c r="N3173" s="8"/>
      <c r="O3173" s="8"/>
      <c r="P3173" s="8"/>
      <c r="Q3173" s="8"/>
    </row>
    <row r="3174" spans="1:17" x14ac:dyDescent="0.2">
      <c r="A3174" s="7"/>
      <c r="B3174" s="8"/>
      <c r="D3174" s="8"/>
      <c r="E3174" s="8"/>
      <c r="F3174" s="8"/>
      <c r="G3174" s="8"/>
      <c r="H3174" s="8"/>
      <c r="I3174" s="8"/>
      <c r="J3174" s="8"/>
      <c r="K3174" s="8"/>
      <c r="L3174" s="8"/>
      <c r="M3174" s="8"/>
      <c r="N3174" s="8"/>
      <c r="O3174" s="8"/>
      <c r="P3174" s="8"/>
      <c r="Q3174" s="8"/>
    </row>
    <row r="3175" spans="1:17" x14ac:dyDescent="0.2">
      <c r="A3175" s="7"/>
      <c r="B3175" s="8"/>
      <c r="D3175" s="8"/>
      <c r="E3175" s="8"/>
      <c r="F3175" s="8"/>
      <c r="G3175" s="8"/>
      <c r="H3175" s="8"/>
      <c r="I3175" s="8"/>
      <c r="J3175" s="8"/>
      <c r="K3175" s="8"/>
      <c r="L3175" s="8"/>
      <c r="M3175" s="8"/>
      <c r="N3175" s="8"/>
      <c r="O3175" s="8"/>
      <c r="P3175" s="8"/>
      <c r="Q3175" s="8"/>
    </row>
    <row r="3176" spans="1:17" x14ac:dyDescent="0.2">
      <c r="A3176" s="7"/>
      <c r="B3176" s="8"/>
      <c r="D3176" s="8"/>
      <c r="E3176" s="8"/>
      <c r="F3176" s="8"/>
      <c r="G3176" s="8"/>
      <c r="H3176" s="8"/>
      <c r="I3176" s="8"/>
      <c r="J3176" s="8"/>
      <c r="K3176" s="8"/>
      <c r="L3176" s="8"/>
      <c r="M3176" s="8"/>
      <c r="N3176" s="8"/>
      <c r="O3176" s="8"/>
      <c r="P3176" s="8"/>
      <c r="Q3176" s="8"/>
    </row>
    <row r="3177" spans="1:17" x14ac:dyDescent="0.2">
      <c r="A3177" s="7"/>
      <c r="B3177" s="8"/>
      <c r="D3177" s="8"/>
      <c r="E3177" s="8"/>
      <c r="F3177" s="8"/>
      <c r="G3177" s="8"/>
      <c r="H3177" s="8"/>
      <c r="I3177" s="8"/>
      <c r="J3177" s="8"/>
      <c r="K3177" s="8"/>
      <c r="L3177" s="8"/>
      <c r="M3177" s="8"/>
      <c r="N3177" s="8"/>
      <c r="O3177" s="8"/>
      <c r="P3177" s="8"/>
      <c r="Q3177" s="8"/>
    </row>
    <row r="3178" spans="1:17" x14ac:dyDescent="0.2">
      <c r="A3178" s="7"/>
      <c r="B3178" s="8"/>
      <c r="D3178" s="8"/>
      <c r="E3178" s="8"/>
      <c r="F3178" s="8"/>
      <c r="G3178" s="8"/>
      <c r="H3178" s="8"/>
      <c r="I3178" s="8"/>
      <c r="J3178" s="8"/>
      <c r="K3178" s="8"/>
      <c r="L3178" s="8"/>
      <c r="M3178" s="8"/>
      <c r="N3178" s="8"/>
      <c r="O3178" s="8"/>
      <c r="P3178" s="8"/>
      <c r="Q3178" s="8"/>
    </row>
    <row r="3179" spans="1:17" x14ac:dyDescent="0.2">
      <c r="A3179" s="7"/>
      <c r="B3179" s="8"/>
      <c r="D3179" s="8"/>
      <c r="E3179" s="8"/>
      <c r="F3179" s="8"/>
      <c r="G3179" s="8"/>
      <c r="H3179" s="8"/>
      <c r="I3179" s="8"/>
      <c r="J3179" s="8"/>
      <c r="K3179" s="8"/>
      <c r="L3179" s="8"/>
      <c r="M3179" s="8"/>
      <c r="N3179" s="8"/>
      <c r="O3179" s="8"/>
      <c r="P3179" s="8"/>
      <c r="Q3179" s="8"/>
    </row>
    <row r="3180" spans="1:17" x14ac:dyDescent="0.2">
      <c r="A3180" s="7"/>
      <c r="B3180" s="8"/>
      <c r="D3180" s="8"/>
      <c r="E3180" s="8"/>
      <c r="F3180" s="8"/>
      <c r="G3180" s="8"/>
      <c r="H3180" s="8"/>
      <c r="I3180" s="8"/>
      <c r="J3180" s="8"/>
      <c r="K3180" s="8"/>
      <c r="L3180" s="8"/>
      <c r="M3180" s="8"/>
      <c r="N3180" s="8"/>
      <c r="O3180" s="8"/>
      <c r="P3180" s="8"/>
      <c r="Q3180" s="8"/>
    </row>
    <row r="3181" spans="1:17" x14ac:dyDescent="0.2">
      <c r="A3181" s="7"/>
      <c r="B3181" s="8"/>
      <c r="D3181" s="8"/>
      <c r="E3181" s="8"/>
      <c r="F3181" s="8"/>
      <c r="G3181" s="8"/>
      <c r="H3181" s="8"/>
      <c r="I3181" s="8"/>
      <c r="J3181" s="8"/>
      <c r="K3181" s="8"/>
      <c r="L3181" s="8"/>
      <c r="M3181" s="8"/>
      <c r="N3181" s="8"/>
      <c r="O3181" s="8"/>
      <c r="P3181" s="8"/>
      <c r="Q3181" s="8"/>
    </row>
    <row r="3182" spans="1:17" x14ac:dyDescent="0.2">
      <c r="A3182" s="7"/>
      <c r="B3182" s="8"/>
      <c r="D3182" s="8"/>
      <c r="E3182" s="8"/>
      <c r="F3182" s="8"/>
      <c r="G3182" s="8"/>
      <c r="H3182" s="8"/>
      <c r="I3182" s="8"/>
      <c r="J3182" s="8"/>
      <c r="K3182" s="8"/>
      <c r="L3182" s="8"/>
      <c r="M3182" s="8"/>
      <c r="N3182" s="8"/>
      <c r="O3182" s="8"/>
      <c r="P3182" s="8"/>
      <c r="Q3182" s="8"/>
    </row>
    <row r="3183" spans="1:17" x14ac:dyDescent="0.2">
      <c r="A3183" s="7"/>
      <c r="B3183" s="8"/>
      <c r="D3183" s="8"/>
      <c r="E3183" s="8"/>
      <c r="F3183" s="8"/>
      <c r="G3183" s="8"/>
      <c r="H3183" s="8"/>
      <c r="I3183" s="8"/>
      <c r="J3183" s="8"/>
      <c r="K3183" s="8"/>
      <c r="L3183" s="8"/>
      <c r="M3183" s="8"/>
      <c r="N3183" s="8"/>
      <c r="O3183" s="8"/>
      <c r="P3183" s="8"/>
      <c r="Q3183" s="8"/>
    </row>
    <row r="3184" spans="1:17" x14ac:dyDescent="0.2">
      <c r="A3184" s="7"/>
      <c r="B3184" s="8"/>
      <c r="D3184" s="8"/>
      <c r="E3184" s="8"/>
      <c r="F3184" s="8"/>
      <c r="G3184" s="8"/>
      <c r="H3184" s="8"/>
      <c r="I3184" s="8"/>
      <c r="J3184" s="8"/>
      <c r="K3184" s="8"/>
      <c r="L3184" s="8"/>
      <c r="M3184" s="8"/>
      <c r="N3184" s="8"/>
      <c r="O3184" s="8"/>
      <c r="P3184" s="8"/>
      <c r="Q3184" s="8"/>
    </row>
    <row r="3185" spans="1:17" x14ac:dyDescent="0.2">
      <c r="A3185" s="7"/>
      <c r="B3185" s="8"/>
      <c r="D3185" s="8"/>
      <c r="E3185" s="8"/>
      <c r="F3185" s="8"/>
      <c r="G3185" s="8"/>
      <c r="H3185" s="8"/>
      <c r="I3185" s="8"/>
      <c r="J3185" s="8"/>
      <c r="K3185" s="8"/>
      <c r="L3185" s="8"/>
      <c r="M3185" s="8"/>
      <c r="N3185" s="8"/>
      <c r="O3185" s="8"/>
      <c r="P3185" s="8"/>
      <c r="Q3185" s="8"/>
    </row>
    <row r="3186" spans="1:17" x14ac:dyDescent="0.2">
      <c r="A3186" s="7"/>
      <c r="B3186" s="8"/>
      <c r="D3186" s="8"/>
      <c r="E3186" s="8"/>
      <c r="F3186" s="8"/>
      <c r="G3186" s="8"/>
      <c r="H3186" s="8"/>
      <c r="I3186" s="8"/>
      <c r="J3186" s="8"/>
      <c r="K3186" s="8"/>
      <c r="L3186" s="8"/>
      <c r="M3186" s="8"/>
      <c r="N3186" s="8"/>
      <c r="O3186" s="8"/>
      <c r="P3186" s="8"/>
      <c r="Q3186" s="8"/>
    </row>
    <row r="3187" spans="1:17" x14ac:dyDescent="0.2">
      <c r="A3187" s="7"/>
      <c r="B3187" s="8"/>
      <c r="D3187" s="8"/>
      <c r="E3187" s="8"/>
      <c r="F3187" s="8"/>
      <c r="G3187" s="8"/>
      <c r="H3187" s="8"/>
      <c r="I3187" s="8"/>
      <c r="J3187" s="8"/>
      <c r="K3187" s="8"/>
      <c r="L3187" s="8"/>
      <c r="M3187" s="8"/>
      <c r="N3187" s="8"/>
      <c r="O3187" s="8"/>
      <c r="P3187" s="8"/>
      <c r="Q3187" s="8"/>
    </row>
    <row r="3188" spans="1:17" x14ac:dyDescent="0.2">
      <c r="A3188" s="7"/>
      <c r="B3188" s="8"/>
      <c r="D3188" s="8"/>
      <c r="E3188" s="8"/>
      <c r="F3188" s="8"/>
      <c r="G3188" s="8"/>
      <c r="H3188" s="8"/>
      <c r="I3188" s="8"/>
      <c r="J3188" s="8"/>
      <c r="K3188" s="8"/>
      <c r="L3188" s="8"/>
      <c r="M3188" s="8"/>
      <c r="N3188" s="8"/>
      <c r="O3188" s="8"/>
      <c r="P3188" s="8"/>
      <c r="Q3188" s="8"/>
    </row>
    <row r="3189" spans="1:17" x14ac:dyDescent="0.2">
      <c r="A3189" s="7"/>
      <c r="B3189" s="8"/>
      <c r="D3189" s="8"/>
      <c r="E3189" s="8"/>
      <c r="F3189" s="8"/>
      <c r="G3189" s="8"/>
      <c r="H3189" s="8"/>
      <c r="I3189" s="8"/>
      <c r="J3189" s="8"/>
      <c r="K3189" s="8"/>
      <c r="L3189" s="8"/>
      <c r="M3189" s="8"/>
      <c r="N3189" s="8"/>
      <c r="O3189" s="8"/>
      <c r="P3189" s="8"/>
      <c r="Q3189" s="8"/>
    </row>
    <row r="3190" spans="1:17" x14ac:dyDescent="0.2">
      <c r="A3190" s="7"/>
      <c r="B3190" s="8"/>
      <c r="D3190" s="8"/>
      <c r="E3190" s="8"/>
      <c r="F3190" s="8"/>
      <c r="G3190" s="8"/>
      <c r="H3190" s="8"/>
      <c r="I3190" s="8"/>
      <c r="J3190" s="8"/>
      <c r="K3190" s="8"/>
      <c r="L3190" s="8"/>
      <c r="M3190" s="8"/>
      <c r="N3190" s="8"/>
      <c r="O3190" s="8"/>
      <c r="P3190" s="8"/>
      <c r="Q3190" s="8"/>
    </row>
    <row r="3191" spans="1:17" x14ac:dyDescent="0.2">
      <c r="A3191" s="7"/>
      <c r="B3191" s="8"/>
      <c r="D3191" s="8"/>
      <c r="E3191" s="8"/>
      <c r="F3191" s="8"/>
      <c r="G3191" s="8"/>
      <c r="H3191" s="8"/>
      <c r="I3191" s="8"/>
      <c r="J3191" s="8"/>
      <c r="K3191" s="8"/>
      <c r="L3191" s="8"/>
      <c r="M3191" s="8"/>
      <c r="N3191" s="8"/>
      <c r="O3191" s="8"/>
      <c r="P3191" s="8"/>
      <c r="Q3191" s="8"/>
    </row>
    <row r="3192" spans="1:17" x14ac:dyDescent="0.2">
      <c r="A3192" s="7"/>
      <c r="B3192" s="8"/>
      <c r="D3192" s="8"/>
      <c r="E3192" s="8"/>
      <c r="F3192" s="8"/>
      <c r="G3192" s="8"/>
      <c r="H3192" s="8"/>
      <c r="I3192" s="8"/>
      <c r="J3192" s="8"/>
      <c r="K3192" s="8"/>
      <c r="L3192" s="8"/>
      <c r="M3192" s="8"/>
      <c r="N3192" s="8"/>
      <c r="O3192" s="8"/>
      <c r="P3192" s="8"/>
      <c r="Q3192" s="8"/>
    </row>
    <row r="3193" spans="1:17" x14ac:dyDescent="0.2">
      <c r="A3193" s="7"/>
      <c r="B3193" s="8"/>
      <c r="D3193" s="8"/>
      <c r="E3193" s="8"/>
      <c r="F3193" s="8"/>
      <c r="G3193" s="8"/>
      <c r="H3193" s="8"/>
      <c r="I3193" s="8"/>
      <c r="J3193" s="8"/>
      <c r="K3193" s="8"/>
      <c r="L3193" s="8"/>
      <c r="M3193" s="8"/>
      <c r="N3193" s="8"/>
      <c r="O3193" s="8"/>
      <c r="P3193" s="8"/>
      <c r="Q3193" s="8"/>
    </row>
    <row r="3194" spans="1:17" x14ac:dyDescent="0.2">
      <c r="A3194" s="7"/>
      <c r="B3194" s="8"/>
      <c r="D3194" s="8"/>
      <c r="E3194" s="8"/>
      <c r="F3194" s="8"/>
      <c r="G3194" s="8"/>
      <c r="H3194" s="8"/>
      <c r="I3194" s="8"/>
      <c r="J3194" s="8"/>
      <c r="K3194" s="8"/>
      <c r="L3194" s="8"/>
      <c r="M3194" s="8"/>
      <c r="N3194" s="8"/>
      <c r="O3194" s="8"/>
      <c r="P3194" s="8"/>
      <c r="Q3194" s="8"/>
    </row>
    <row r="3195" spans="1:17" x14ac:dyDescent="0.2">
      <c r="A3195" s="7"/>
      <c r="B3195" s="8"/>
      <c r="D3195" s="8"/>
      <c r="E3195" s="8"/>
      <c r="F3195" s="8"/>
      <c r="G3195" s="8"/>
      <c r="H3195" s="8"/>
      <c r="I3195" s="8"/>
      <c r="J3195" s="8"/>
      <c r="K3195" s="8"/>
      <c r="L3195" s="8"/>
      <c r="M3195" s="8"/>
      <c r="N3195" s="8"/>
      <c r="O3195" s="8"/>
      <c r="P3195" s="8"/>
      <c r="Q3195" s="8"/>
    </row>
    <row r="3196" spans="1:17" x14ac:dyDescent="0.2">
      <c r="A3196" s="7"/>
      <c r="B3196" s="8"/>
      <c r="D3196" s="8"/>
      <c r="E3196" s="8"/>
      <c r="F3196" s="8"/>
      <c r="G3196" s="8"/>
      <c r="H3196" s="8"/>
      <c r="I3196" s="8"/>
      <c r="J3196" s="8"/>
      <c r="K3196" s="8"/>
      <c r="L3196" s="8"/>
      <c r="M3196" s="8"/>
      <c r="N3196" s="8"/>
      <c r="O3196" s="8"/>
      <c r="P3196" s="8"/>
      <c r="Q3196" s="8"/>
    </row>
    <row r="3197" spans="1:17" x14ac:dyDescent="0.2">
      <c r="A3197" s="7"/>
      <c r="B3197" s="8"/>
      <c r="D3197" s="8"/>
      <c r="E3197" s="8"/>
      <c r="F3197" s="8"/>
      <c r="G3197" s="8"/>
      <c r="H3197" s="8"/>
      <c r="I3197" s="8"/>
      <c r="J3197" s="8"/>
      <c r="K3197" s="8"/>
      <c r="L3197" s="8"/>
      <c r="M3197" s="8"/>
      <c r="N3197" s="8"/>
      <c r="O3197" s="8"/>
      <c r="P3197" s="8"/>
      <c r="Q3197" s="8"/>
    </row>
    <row r="3198" spans="1:17" x14ac:dyDescent="0.2">
      <c r="A3198" s="7"/>
      <c r="B3198" s="8"/>
      <c r="D3198" s="8"/>
      <c r="E3198" s="8"/>
      <c r="F3198" s="8"/>
      <c r="G3198" s="8"/>
      <c r="H3198" s="8"/>
      <c r="I3198" s="8"/>
      <c r="J3198" s="8"/>
      <c r="K3198" s="8"/>
      <c r="L3198" s="8"/>
      <c r="M3198" s="8"/>
      <c r="N3198" s="8"/>
      <c r="O3198" s="8"/>
      <c r="P3198" s="8"/>
      <c r="Q3198" s="8"/>
    </row>
    <row r="3199" spans="1:17" x14ac:dyDescent="0.2">
      <c r="A3199" s="7"/>
      <c r="B3199" s="8"/>
      <c r="D3199" s="8"/>
      <c r="E3199" s="8"/>
      <c r="F3199" s="8"/>
      <c r="G3199" s="8"/>
      <c r="H3199" s="8"/>
      <c r="I3199" s="8"/>
      <c r="J3199" s="8"/>
      <c r="K3199" s="8"/>
      <c r="L3199" s="8"/>
      <c r="M3199" s="8"/>
      <c r="N3199" s="8"/>
      <c r="O3199" s="8"/>
      <c r="P3199" s="8"/>
      <c r="Q3199" s="8"/>
    </row>
    <row r="3200" spans="1:17" x14ac:dyDescent="0.2">
      <c r="A3200" s="7"/>
      <c r="B3200" s="8"/>
      <c r="D3200" s="8"/>
      <c r="E3200" s="8"/>
      <c r="F3200" s="8"/>
      <c r="G3200" s="8"/>
      <c r="H3200" s="8"/>
      <c r="I3200" s="8"/>
      <c r="J3200" s="8"/>
      <c r="K3200" s="8"/>
      <c r="L3200" s="8"/>
      <c r="M3200" s="8"/>
      <c r="N3200" s="8"/>
      <c r="O3200" s="8"/>
      <c r="P3200" s="8"/>
      <c r="Q3200" s="8"/>
    </row>
    <row r="3201" spans="1:17" x14ac:dyDescent="0.2">
      <c r="A3201" s="7"/>
      <c r="B3201" s="8"/>
      <c r="D3201" s="8"/>
      <c r="E3201" s="8"/>
      <c r="F3201" s="8"/>
      <c r="G3201" s="8"/>
      <c r="H3201" s="8"/>
      <c r="I3201" s="8"/>
      <c r="J3201" s="8"/>
      <c r="K3201" s="8"/>
      <c r="L3201" s="8"/>
      <c r="M3201" s="8"/>
      <c r="N3201" s="8"/>
      <c r="O3201" s="8"/>
      <c r="P3201" s="8"/>
      <c r="Q3201" s="8"/>
    </row>
    <row r="3202" spans="1:17" x14ac:dyDescent="0.2">
      <c r="A3202" s="7"/>
      <c r="B3202" s="8"/>
      <c r="D3202" s="8"/>
      <c r="E3202" s="8"/>
      <c r="F3202" s="8"/>
      <c r="G3202" s="8"/>
      <c r="H3202" s="8"/>
      <c r="I3202" s="8"/>
      <c r="J3202" s="8"/>
      <c r="K3202" s="8"/>
      <c r="L3202" s="8"/>
      <c r="M3202" s="8"/>
      <c r="N3202" s="8"/>
      <c r="O3202" s="8"/>
      <c r="P3202" s="8"/>
      <c r="Q3202" s="8"/>
    </row>
    <row r="3203" spans="1:17" x14ac:dyDescent="0.2">
      <c r="A3203" s="7"/>
      <c r="B3203" s="8"/>
      <c r="D3203" s="8"/>
      <c r="E3203" s="8"/>
      <c r="F3203" s="8"/>
      <c r="G3203" s="8"/>
      <c r="H3203" s="8"/>
      <c r="I3203" s="8"/>
      <c r="J3203" s="8"/>
      <c r="K3203" s="8"/>
      <c r="L3203" s="8"/>
      <c r="M3203" s="8"/>
      <c r="N3203" s="8"/>
      <c r="O3203" s="8"/>
      <c r="P3203" s="8"/>
      <c r="Q3203" s="8"/>
    </row>
    <row r="3204" spans="1:17" x14ac:dyDescent="0.2">
      <c r="A3204" s="7"/>
      <c r="B3204" s="8"/>
      <c r="D3204" s="8"/>
      <c r="E3204" s="8"/>
      <c r="F3204" s="8"/>
      <c r="G3204" s="8"/>
      <c r="H3204" s="8"/>
      <c r="I3204" s="8"/>
      <c r="J3204" s="8"/>
      <c r="K3204" s="8"/>
      <c r="L3204" s="8"/>
      <c r="M3204" s="8"/>
      <c r="N3204" s="8"/>
      <c r="O3204" s="8"/>
      <c r="P3204" s="8"/>
      <c r="Q3204" s="8"/>
    </row>
    <row r="3205" spans="1:17" x14ac:dyDescent="0.2">
      <c r="A3205" s="7"/>
      <c r="B3205" s="8"/>
      <c r="D3205" s="8"/>
      <c r="E3205" s="8"/>
      <c r="F3205" s="8"/>
      <c r="G3205" s="8"/>
      <c r="H3205" s="8"/>
      <c r="I3205" s="8"/>
      <c r="J3205" s="8"/>
      <c r="K3205" s="8"/>
      <c r="L3205" s="8"/>
      <c r="M3205" s="8"/>
      <c r="N3205" s="8"/>
      <c r="O3205" s="8"/>
      <c r="P3205" s="8"/>
      <c r="Q3205" s="8"/>
    </row>
    <row r="3206" spans="1:17" x14ac:dyDescent="0.2">
      <c r="A3206" s="7"/>
      <c r="B3206" s="8"/>
      <c r="D3206" s="8"/>
      <c r="E3206" s="8"/>
      <c r="F3206" s="8"/>
      <c r="G3206" s="8"/>
      <c r="H3206" s="8"/>
      <c r="I3206" s="8"/>
      <c r="J3206" s="8"/>
      <c r="K3206" s="8"/>
      <c r="L3206" s="8"/>
      <c r="M3206" s="8"/>
      <c r="N3206" s="8"/>
      <c r="O3206" s="8"/>
      <c r="P3206" s="8"/>
      <c r="Q3206" s="8"/>
    </row>
    <row r="3207" spans="1:17" x14ac:dyDescent="0.2">
      <c r="A3207" s="7"/>
      <c r="B3207" s="8"/>
      <c r="D3207" s="8"/>
      <c r="E3207" s="8"/>
      <c r="F3207" s="8"/>
      <c r="G3207" s="8"/>
      <c r="H3207" s="8"/>
      <c r="I3207" s="8"/>
      <c r="J3207" s="8"/>
      <c r="K3207" s="8"/>
      <c r="L3207" s="8"/>
      <c r="M3207" s="8"/>
      <c r="N3207" s="8"/>
      <c r="O3207" s="8"/>
      <c r="P3207" s="8"/>
      <c r="Q3207" s="8"/>
    </row>
    <row r="3208" spans="1:17" x14ac:dyDescent="0.2">
      <c r="A3208" s="7"/>
      <c r="B3208" s="8"/>
      <c r="D3208" s="8"/>
      <c r="E3208" s="8"/>
      <c r="F3208" s="8"/>
      <c r="G3208" s="8"/>
      <c r="H3208" s="8"/>
      <c r="I3208" s="8"/>
      <c r="J3208" s="8"/>
      <c r="K3208" s="8"/>
      <c r="L3208" s="8"/>
      <c r="M3208" s="8"/>
      <c r="N3208" s="8"/>
      <c r="O3208" s="8"/>
      <c r="P3208" s="8"/>
      <c r="Q3208" s="8"/>
    </row>
    <row r="3209" spans="1:17" x14ac:dyDescent="0.2">
      <c r="A3209" s="7"/>
      <c r="B3209" s="8"/>
      <c r="D3209" s="8"/>
      <c r="E3209" s="8"/>
      <c r="F3209" s="8"/>
      <c r="G3209" s="8"/>
      <c r="H3209" s="8"/>
      <c r="I3209" s="8"/>
      <c r="J3209" s="8"/>
      <c r="K3209" s="8"/>
      <c r="L3209" s="8"/>
      <c r="M3209" s="8"/>
      <c r="N3209" s="8"/>
      <c r="O3209" s="8"/>
      <c r="P3209" s="8"/>
      <c r="Q3209" s="8"/>
    </row>
    <row r="3210" spans="1:17" x14ac:dyDescent="0.2">
      <c r="A3210" s="7"/>
      <c r="B3210" s="8"/>
      <c r="D3210" s="8"/>
      <c r="E3210" s="8"/>
      <c r="F3210" s="8"/>
      <c r="G3210" s="8"/>
      <c r="H3210" s="8"/>
      <c r="I3210" s="8"/>
      <c r="J3210" s="8"/>
      <c r="K3210" s="8"/>
      <c r="L3210" s="8"/>
      <c r="M3210" s="8"/>
      <c r="N3210" s="8"/>
      <c r="O3210" s="8"/>
      <c r="P3210" s="8"/>
      <c r="Q3210" s="8"/>
    </row>
    <row r="3211" spans="1:17" x14ac:dyDescent="0.2">
      <c r="A3211" s="7"/>
      <c r="B3211" s="8"/>
      <c r="D3211" s="8"/>
      <c r="E3211" s="8"/>
      <c r="F3211" s="8"/>
      <c r="G3211" s="8"/>
      <c r="H3211" s="8"/>
      <c r="I3211" s="8"/>
      <c r="J3211" s="8"/>
      <c r="K3211" s="8"/>
      <c r="L3211" s="8"/>
      <c r="M3211" s="8"/>
      <c r="N3211" s="8"/>
      <c r="O3211" s="8"/>
      <c r="P3211" s="8"/>
      <c r="Q3211" s="8"/>
    </row>
    <row r="3212" spans="1:17" x14ac:dyDescent="0.2">
      <c r="A3212" s="7"/>
      <c r="B3212" s="8"/>
      <c r="D3212" s="8"/>
      <c r="E3212" s="8"/>
      <c r="F3212" s="8"/>
      <c r="G3212" s="8"/>
      <c r="H3212" s="8"/>
      <c r="I3212" s="8"/>
      <c r="J3212" s="8"/>
      <c r="K3212" s="8"/>
      <c r="L3212" s="8"/>
      <c r="M3212" s="8"/>
      <c r="N3212" s="8"/>
      <c r="O3212" s="8"/>
      <c r="P3212" s="8"/>
      <c r="Q3212" s="8"/>
    </row>
    <row r="3213" spans="1:17" x14ac:dyDescent="0.2">
      <c r="A3213" s="7"/>
      <c r="B3213" s="8"/>
      <c r="D3213" s="8"/>
      <c r="E3213" s="8"/>
      <c r="F3213" s="8"/>
      <c r="G3213" s="8"/>
      <c r="H3213" s="8"/>
      <c r="I3213" s="8"/>
      <c r="J3213" s="8"/>
      <c r="K3213" s="8"/>
      <c r="L3213" s="8"/>
      <c r="M3213" s="8"/>
      <c r="N3213" s="8"/>
      <c r="O3213" s="8"/>
      <c r="P3213" s="8"/>
      <c r="Q3213" s="8"/>
    </row>
    <row r="3214" spans="1:17" x14ac:dyDescent="0.2">
      <c r="A3214" s="7"/>
      <c r="B3214" s="8"/>
      <c r="D3214" s="8"/>
      <c r="E3214" s="8"/>
      <c r="F3214" s="8"/>
      <c r="G3214" s="8"/>
      <c r="H3214" s="8"/>
      <c r="I3214" s="8"/>
      <c r="J3214" s="8"/>
      <c r="K3214" s="8"/>
      <c r="L3214" s="8"/>
      <c r="M3214" s="8"/>
      <c r="N3214" s="8"/>
      <c r="O3214" s="8"/>
      <c r="P3214" s="8"/>
      <c r="Q3214" s="8"/>
    </row>
    <row r="3215" spans="1:17" x14ac:dyDescent="0.2">
      <c r="A3215" s="7"/>
      <c r="B3215" s="8"/>
      <c r="D3215" s="8"/>
      <c r="E3215" s="8"/>
      <c r="F3215" s="8"/>
      <c r="G3215" s="8"/>
      <c r="H3215" s="8"/>
      <c r="I3215" s="8"/>
      <c r="J3215" s="8"/>
      <c r="K3215" s="8"/>
      <c r="L3215" s="8"/>
      <c r="M3215" s="8"/>
      <c r="N3215" s="8"/>
      <c r="O3215" s="8"/>
      <c r="P3215" s="8"/>
      <c r="Q3215" s="8"/>
    </row>
    <row r="3216" spans="1:17" x14ac:dyDescent="0.2">
      <c r="A3216" s="7"/>
      <c r="B3216" s="8"/>
      <c r="D3216" s="8"/>
      <c r="E3216" s="8"/>
      <c r="F3216" s="8"/>
      <c r="G3216" s="8"/>
      <c r="H3216" s="8"/>
      <c r="I3216" s="8"/>
      <c r="J3216" s="8"/>
      <c r="K3216" s="8"/>
      <c r="L3216" s="8"/>
      <c r="M3216" s="8"/>
      <c r="N3216" s="8"/>
      <c r="O3216" s="8"/>
      <c r="P3216" s="8"/>
      <c r="Q3216" s="8"/>
    </row>
    <row r="3217" spans="1:17" x14ac:dyDescent="0.2">
      <c r="A3217" s="7"/>
      <c r="B3217" s="8"/>
      <c r="D3217" s="8"/>
      <c r="E3217" s="8"/>
      <c r="F3217" s="8"/>
      <c r="G3217" s="8"/>
      <c r="H3217" s="8"/>
      <c r="I3217" s="8"/>
      <c r="J3217" s="8"/>
      <c r="K3217" s="8"/>
      <c r="L3217" s="8"/>
      <c r="M3217" s="8"/>
      <c r="N3217" s="8"/>
      <c r="O3217" s="8"/>
      <c r="P3217" s="8"/>
      <c r="Q3217" s="8"/>
    </row>
    <row r="3218" spans="1:17" x14ac:dyDescent="0.2">
      <c r="A3218" s="7"/>
      <c r="B3218" s="8"/>
      <c r="D3218" s="8"/>
      <c r="E3218" s="8"/>
      <c r="F3218" s="8"/>
      <c r="G3218" s="8"/>
      <c r="H3218" s="8"/>
      <c r="I3218" s="8"/>
      <c r="J3218" s="8"/>
      <c r="K3218" s="8"/>
      <c r="L3218" s="8"/>
      <c r="M3218" s="8"/>
      <c r="N3218" s="8"/>
      <c r="O3218" s="8"/>
      <c r="P3218" s="8"/>
      <c r="Q3218" s="8"/>
    </row>
    <row r="3219" spans="1:17" x14ac:dyDescent="0.2">
      <c r="A3219" s="7"/>
      <c r="B3219" s="8"/>
      <c r="D3219" s="8"/>
      <c r="E3219" s="8"/>
      <c r="F3219" s="8"/>
      <c r="G3219" s="8"/>
      <c r="H3219" s="8"/>
      <c r="I3219" s="8"/>
      <c r="J3219" s="8"/>
      <c r="K3219" s="8"/>
      <c r="L3219" s="8"/>
      <c r="M3219" s="8"/>
      <c r="N3219" s="8"/>
      <c r="O3219" s="8"/>
      <c r="P3219" s="8"/>
      <c r="Q3219" s="8"/>
    </row>
    <row r="3220" spans="1:17" x14ac:dyDescent="0.2">
      <c r="A3220" s="7"/>
      <c r="B3220" s="8"/>
      <c r="D3220" s="8"/>
      <c r="E3220" s="8"/>
      <c r="F3220" s="8"/>
      <c r="G3220" s="8"/>
      <c r="H3220" s="8"/>
      <c r="I3220" s="8"/>
      <c r="J3220" s="8"/>
      <c r="K3220" s="8"/>
      <c r="L3220" s="8"/>
      <c r="M3220" s="8"/>
      <c r="N3220" s="8"/>
      <c r="O3220" s="8"/>
      <c r="P3220" s="8"/>
      <c r="Q3220" s="8"/>
    </row>
    <row r="3221" spans="1:17" x14ac:dyDescent="0.2">
      <c r="A3221" s="7"/>
      <c r="B3221" s="8"/>
      <c r="D3221" s="8"/>
      <c r="E3221" s="8"/>
      <c r="F3221" s="8"/>
      <c r="G3221" s="8"/>
      <c r="H3221" s="8"/>
      <c r="I3221" s="8"/>
      <c r="J3221" s="8"/>
      <c r="K3221" s="8"/>
      <c r="L3221" s="8"/>
      <c r="M3221" s="8"/>
      <c r="N3221" s="8"/>
      <c r="O3221" s="8"/>
      <c r="P3221" s="8"/>
      <c r="Q3221" s="8"/>
    </row>
    <row r="3222" spans="1:17" x14ac:dyDescent="0.2">
      <c r="A3222" s="7"/>
      <c r="B3222" s="8"/>
      <c r="D3222" s="8"/>
      <c r="E3222" s="8"/>
      <c r="F3222" s="8"/>
      <c r="G3222" s="8"/>
      <c r="H3222" s="8"/>
      <c r="I3222" s="8"/>
      <c r="J3222" s="8"/>
      <c r="K3222" s="8"/>
      <c r="L3222" s="8"/>
      <c r="M3222" s="8"/>
      <c r="N3222" s="8"/>
      <c r="O3222" s="8"/>
      <c r="P3222" s="8"/>
      <c r="Q3222" s="8"/>
    </row>
    <row r="3223" spans="1:17" x14ac:dyDescent="0.2">
      <c r="A3223" s="7"/>
      <c r="B3223" s="8"/>
      <c r="D3223" s="8"/>
      <c r="E3223" s="8"/>
      <c r="F3223" s="8"/>
      <c r="G3223" s="8"/>
      <c r="H3223" s="8"/>
      <c r="I3223" s="8"/>
      <c r="J3223" s="8"/>
      <c r="K3223" s="8"/>
      <c r="L3223" s="8"/>
      <c r="M3223" s="8"/>
      <c r="N3223" s="8"/>
      <c r="O3223" s="8"/>
      <c r="P3223" s="8"/>
      <c r="Q3223" s="8"/>
    </row>
    <row r="3224" spans="1:17" x14ac:dyDescent="0.2">
      <c r="A3224" s="7"/>
      <c r="B3224" s="8"/>
      <c r="D3224" s="8"/>
      <c r="E3224" s="8"/>
      <c r="F3224" s="8"/>
      <c r="G3224" s="8"/>
      <c r="H3224" s="8"/>
      <c r="I3224" s="8"/>
      <c r="J3224" s="8"/>
      <c r="K3224" s="8"/>
      <c r="L3224" s="8"/>
      <c r="M3224" s="8"/>
      <c r="N3224" s="8"/>
      <c r="O3224" s="8"/>
      <c r="P3224" s="8"/>
      <c r="Q3224" s="8"/>
    </row>
    <row r="3225" spans="1:17" x14ac:dyDescent="0.2">
      <c r="A3225" s="7"/>
      <c r="B3225" s="8"/>
      <c r="D3225" s="8"/>
      <c r="E3225" s="8"/>
      <c r="F3225" s="8"/>
      <c r="G3225" s="8"/>
      <c r="H3225" s="8"/>
      <c r="I3225" s="8"/>
      <c r="J3225" s="8"/>
      <c r="K3225" s="8"/>
      <c r="L3225" s="8"/>
      <c r="M3225" s="8"/>
      <c r="N3225" s="8"/>
      <c r="O3225" s="8"/>
      <c r="P3225" s="8"/>
      <c r="Q3225" s="8"/>
    </row>
    <row r="3226" spans="1:17" x14ac:dyDescent="0.2">
      <c r="A3226" s="7"/>
      <c r="B3226" s="8"/>
      <c r="D3226" s="8"/>
      <c r="E3226" s="8"/>
      <c r="F3226" s="8"/>
      <c r="G3226" s="8"/>
      <c r="H3226" s="8"/>
      <c r="I3226" s="8"/>
      <c r="J3226" s="8"/>
      <c r="K3226" s="8"/>
      <c r="L3226" s="8"/>
      <c r="M3226" s="8"/>
      <c r="N3226" s="8"/>
      <c r="O3226" s="8"/>
      <c r="P3226" s="8"/>
      <c r="Q3226" s="8"/>
    </row>
    <row r="3227" spans="1:17" x14ac:dyDescent="0.2">
      <c r="A3227" s="7"/>
      <c r="B3227" s="8"/>
      <c r="D3227" s="8"/>
      <c r="E3227" s="8"/>
      <c r="F3227" s="8"/>
      <c r="G3227" s="8"/>
      <c r="H3227" s="8"/>
      <c r="I3227" s="8"/>
      <c r="J3227" s="8"/>
      <c r="K3227" s="8"/>
      <c r="L3227" s="8"/>
      <c r="M3227" s="8"/>
      <c r="N3227" s="8"/>
      <c r="O3227" s="8"/>
      <c r="P3227" s="8"/>
      <c r="Q3227" s="8"/>
    </row>
    <row r="3228" spans="1:17" x14ac:dyDescent="0.2">
      <c r="A3228" s="7"/>
      <c r="B3228" s="8"/>
      <c r="D3228" s="8"/>
      <c r="E3228" s="8"/>
      <c r="F3228" s="8"/>
      <c r="G3228" s="8"/>
      <c r="H3228" s="8"/>
      <c r="I3228" s="8"/>
      <c r="J3228" s="8"/>
      <c r="K3228" s="8"/>
      <c r="L3228" s="8"/>
      <c r="M3228" s="8"/>
      <c r="N3228" s="8"/>
      <c r="O3228" s="8"/>
      <c r="P3228" s="8"/>
      <c r="Q3228" s="8"/>
    </row>
    <row r="3229" spans="1:17" x14ac:dyDescent="0.2">
      <c r="A3229" s="7"/>
      <c r="B3229" s="8"/>
      <c r="D3229" s="8"/>
      <c r="E3229" s="8"/>
      <c r="F3229" s="8"/>
      <c r="G3229" s="8"/>
      <c r="H3229" s="8"/>
      <c r="I3229" s="8"/>
      <c r="J3229" s="8"/>
      <c r="K3229" s="8"/>
      <c r="L3229" s="8"/>
      <c r="M3229" s="8"/>
      <c r="N3229" s="8"/>
      <c r="O3229" s="8"/>
      <c r="P3229" s="8"/>
      <c r="Q3229" s="8"/>
    </row>
    <row r="3230" spans="1:17" x14ac:dyDescent="0.2">
      <c r="A3230" s="7"/>
      <c r="B3230" s="8"/>
      <c r="D3230" s="8"/>
      <c r="E3230" s="8"/>
      <c r="F3230" s="8"/>
      <c r="G3230" s="8"/>
      <c r="H3230" s="8"/>
      <c r="I3230" s="8"/>
      <c r="J3230" s="8"/>
      <c r="K3230" s="8"/>
      <c r="L3230" s="8"/>
      <c r="M3230" s="8"/>
      <c r="N3230" s="8"/>
      <c r="O3230" s="8"/>
      <c r="P3230" s="8"/>
      <c r="Q3230" s="8"/>
    </row>
    <row r="3231" spans="1:17" x14ac:dyDescent="0.2">
      <c r="A3231" s="7"/>
      <c r="B3231" s="8"/>
      <c r="D3231" s="8"/>
      <c r="E3231" s="8"/>
      <c r="F3231" s="8"/>
      <c r="G3231" s="8"/>
      <c r="H3231" s="8"/>
      <c r="I3231" s="8"/>
      <c r="J3231" s="8"/>
      <c r="K3231" s="8"/>
      <c r="L3231" s="8"/>
      <c r="M3231" s="8"/>
      <c r="N3231" s="8"/>
      <c r="O3231" s="8"/>
      <c r="P3231" s="8"/>
      <c r="Q3231" s="8"/>
    </row>
    <row r="3232" spans="1:17" x14ac:dyDescent="0.2">
      <c r="A3232" s="7"/>
      <c r="B3232" s="8"/>
      <c r="D3232" s="8"/>
      <c r="E3232" s="8"/>
      <c r="F3232" s="8"/>
      <c r="G3232" s="8"/>
      <c r="H3232" s="8"/>
      <c r="I3232" s="8"/>
      <c r="J3232" s="8"/>
      <c r="K3232" s="8"/>
      <c r="L3232" s="8"/>
      <c r="M3232" s="8"/>
      <c r="N3232" s="8"/>
      <c r="O3232" s="8"/>
      <c r="P3232" s="8"/>
      <c r="Q3232" s="8"/>
    </row>
    <row r="3233" spans="1:17" x14ac:dyDescent="0.2">
      <c r="A3233" s="7"/>
      <c r="B3233" s="8"/>
      <c r="D3233" s="8"/>
      <c r="E3233" s="8"/>
      <c r="F3233" s="8"/>
      <c r="G3233" s="8"/>
      <c r="H3233" s="8"/>
      <c r="I3233" s="8"/>
      <c r="J3233" s="8"/>
      <c r="K3233" s="8"/>
      <c r="L3233" s="8"/>
      <c r="M3233" s="8"/>
      <c r="N3233" s="8"/>
      <c r="O3233" s="8"/>
      <c r="P3233" s="8"/>
      <c r="Q3233" s="8"/>
    </row>
    <row r="3234" spans="1:17" x14ac:dyDescent="0.2">
      <c r="A3234" s="7"/>
      <c r="B3234" s="8"/>
      <c r="D3234" s="8"/>
      <c r="E3234" s="8"/>
      <c r="F3234" s="8"/>
      <c r="G3234" s="8"/>
      <c r="H3234" s="8"/>
      <c r="I3234" s="8"/>
      <c r="J3234" s="8"/>
      <c r="K3234" s="8"/>
      <c r="L3234" s="8"/>
      <c r="M3234" s="8"/>
      <c r="N3234" s="8"/>
      <c r="O3234" s="8"/>
      <c r="P3234" s="8"/>
      <c r="Q3234" s="8"/>
    </row>
    <row r="3235" spans="1:17" x14ac:dyDescent="0.2">
      <c r="A3235" s="7"/>
      <c r="B3235" s="8"/>
      <c r="D3235" s="8"/>
      <c r="E3235" s="8"/>
      <c r="F3235" s="8"/>
      <c r="G3235" s="8"/>
      <c r="H3235" s="8"/>
      <c r="I3235" s="8"/>
      <c r="J3235" s="8"/>
      <c r="K3235" s="8"/>
      <c r="L3235" s="8"/>
      <c r="M3235" s="8"/>
      <c r="N3235" s="8"/>
      <c r="O3235" s="8"/>
      <c r="P3235" s="8"/>
      <c r="Q3235" s="8"/>
    </row>
    <row r="3236" spans="1:17" x14ac:dyDescent="0.2">
      <c r="A3236" s="7"/>
      <c r="B3236" s="8"/>
      <c r="D3236" s="8"/>
      <c r="E3236" s="8"/>
      <c r="F3236" s="8"/>
      <c r="G3236" s="8"/>
      <c r="H3236" s="8"/>
      <c r="I3236" s="8"/>
      <c r="J3236" s="8"/>
      <c r="K3236" s="8"/>
      <c r="L3236" s="8"/>
      <c r="M3236" s="8"/>
      <c r="N3236" s="8"/>
      <c r="O3236" s="8"/>
      <c r="P3236" s="8"/>
      <c r="Q3236" s="8"/>
    </row>
    <row r="3237" spans="1:17" x14ac:dyDescent="0.2">
      <c r="A3237" s="7"/>
      <c r="B3237" s="8"/>
      <c r="D3237" s="8"/>
      <c r="E3237" s="8"/>
      <c r="F3237" s="8"/>
      <c r="G3237" s="8"/>
      <c r="H3237" s="8"/>
      <c r="I3237" s="8"/>
      <c r="J3237" s="8"/>
      <c r="K3237" s="8"/>
      <c r="L3237" s="8"/>
      <c r="M3237" s="8"/>
      <c r="N3237" s="8"/>
      <c r="O3237" s="8"/>
      <c r="P3237" s="8"/>
      <c r="Q3237" s="8"/>
    </row>
    <row r="3238" spans="1:17" x14ac:dyDescent="0.2">
      <c r="A3238" s="7"/>
      <c r="B3238" s="8"/>
      <c r="D3238" s="8"/>
      <c r="E3238" s="8"/>
      <c r="F3238" s="8"/>
      <c r="G3238" s="8"/>
      <c r="H3238" s="8"/>
      <c r="I3238" s="8"/>
      <c r="J3238" s="8"/>
      <c r="K3238" s="8"/>
      <c r="L3238" s="8"/>
      <c r="M3238" s="8"/>
      <c r="N3238" s="8"/>
      <c r="O3238" s="8"/>
      <c r="P3238" s="8"/>
      <c r="Q3238" s="8"/>
    </row>
    <row r="3239" spans="1:17" x14ac:dyDescent="0.2">
      <c r="A3239" s="7"/>
      <c r="B3239" s="8"/>
      <c r="D3239" s="8"/>
      <c r="E3239" s="8"/>
      <c r="F3239" s="8"/>
      <c r="G3239" s="8"/>
      <c r="H3239" s="8"/>
      <c r="I3239" s="8"/>
      <c r="J3239" s="8"/>
      <c r="K3239" s="8"/>
      <c r="L3239" s="8"/>
      <c r="M3239" s="8"/>
      <c r="N3239" s="8"/>
      <c r="O3239" s="8"/>
      <c r="P3239" s="8"/>
      <c r="Q3239" s="8"/>
    </row>
    <row r="3240" spans="1:17" x14ac:dyDescent="0.2">
      <c r="A3240" s="7"/>
      <c r="B3240" s="8"/>
      <c r="D3240" s="8"/>
      <c r="E3240" s="8"/>
      <c r="F3240" s="8"/>
      <c r="G3240" s="8"/>
      <c r="H3240" s="8"/>
      <c r="I3240" s="8"/>
      <c r="J3240" s="8"/>
      <c r="K3240" s="8"/>
      <c r="L3240" s="8"/>
      <c r="M3240" s="8"/>
      <c r="N3240" s="8"/>
      <c r="O3240" s="8"/>
      <c r="P3240" s="8"/>
      <c r="Q3240" s="8"/>
    </row>
    <row r="3241" spans="1:17" x14ac:dyDescent="0.2">
      <c r="A3241" s="7"/>
      <c r="B3241" s="8"/>
      <c r="D3241" s="8"/>
      <c r="E3241" s="8"/>
      <c r="F3241" s="8"/>
      <c r="G3241" s="8"/>
      <c r="H3241" s="8"/>
      <c r="I3241" s="8"/>
      <c r="J3241" s="8"/>
      <c r="K3241" s="8"/>
      <c r="L3241" s="8"/>
      <c r="M3241" s="8"/>
      <c r="N3241" s="8"/>
      <c r="O3241" s="8"/>
      <c r="P3241" s="8"/>
      <c r="Q3241" s="8"/>
    </row>
    <row r="3242" spans="1:17" x14ac:dyDescent="0.2">
      <c r="A3242" s="7"/>
      <c r="B3242" s="8"/>
      <c r="D3242" s="8"/>
      <c r="E3242" s="8"/>
      <c r="F3242" s="8"/>
      <c r="G3242" s="8"/>
      <c r="H3242" s="8"/>
      <c r="I3242" s="8"/>
      <c r="J3242" s="8"/>
      <c r="K3242" s="8"/>
      <c r="L3242" s="8"/>
      <c r="M3242" s="8"/>
      <c r="N3242" s="8"/>
      <c r="O3242" s="8"/>
      <c r="P3242" s="8"/>
      <c r="Q3242" s="8"/>
    </row>
    <row r="3243" spans="1:17" x14ac:dyDescent="0.2">
      <c r="A3243" s="7"/>
      <c r="B3243" s="8"/>
      <c r="D3243" s="8"/>
      <c r="E3243" s="8"/>
      <c r="F3243" s="8"/>
      <c r="G3243" s="8"/>
      <c r="H3243" s="8"/>
      <c r="I3243" s="8"/>
      <c r="J3243" s="8"/>
      <c r="K3243" s="8"/>
      <c r="L3243" s="8"/>
      <c r="M3243" s="8"/>
      <c r="N3243" s="8"/>
      <c r="O3243" s="8"/>
      <c r="P3243" s="8"/>
      <c r="Q3243" s="8"/>
    </row>
    <row r="3244" spans="1:17" x14ac:dyDescent="0.2">
      <c r="A3244" s="7"/>
      <c r="B3244" s="8"/>
      <c r="D3244" s="8"/>
      <c r="E3244" s="8"/>
      <c r="F3244" s="8"/>
      <c r="G3244" s="8"/>
      <c r="H3244" s="8"/>
      <c r="I3244" s="8"/>
      <c r="J3244" s="8"/>
      <c r="K3244" s="8"/>
      <c r="L3244" s="8"/>
      <c r="M3244" s="8"/>
      <c r="N3244" s="8"/>
      <c r="O3244" s="8"/>
      <c r="P3244" s="8"/>
      <c r="Q3244" s="8"/>
    </row>
    <row r="3245" spans="1:17" x14ac:dyDescent="0.2">
      <c r="A3245" s="7"/>
      <c r="B3245" s="8"/>
      <c r="D3245" s="8"/>
      <c r="E3245" s="8"/>
      <c r="F3245" s="8"/>
      <c r="G3245" s="8"/>
      <c r="H3245" s="8"/>
      <c r="I3245" s="8"/>
      <c r="J3245" s="8"/>
      <c r="K3245" s="8"/>
      <c r="L3245" s="8"/>
      <c r="M3245" s="8"/>
      <c r="N3245" s="8"/>
      <c r="O3245" s="8"/>
      <c r="P3245" s="8"/>
      <c r="Q3245" s="8"/>
    </row>
    <row r="3246" spans="1:17" x14ac:dyDescent="0.2">
      <c r="A3246" s="7"/>
      <c r="B3246" s="8"/>
      <c r="D3246" s="8"/>
      <c r="E3246" s="8"/>
      <c r="F3246" s="8"/>
      <c r="G3246" s="8"/>
      <c r="H3246" s="8"/>
      <c r="I3246" s="8"/>
      <c r="J3246" s="8"/>
      <c r="K3246" s="8"/>
      <c r="L3246" s="8"/>
      <c r="M3246" s="8"/>
      <c r="N3246" s="8"/>
      <c r="O3246" s="8"/>
      <c r="P3246" s="8"/>
      <c r="Q3246" s="8"/>
    </row>
    <row r="3247" spans="1:17" x14ac:dyDescent="0.2">
      <c r="A3247" s="7"/>
      <c r="B3247" s="8"/>
      <c r="D3247" s="8"/>
      <c r="E3247" s="8"/>
      <c r="F3247" s="8"/>
      <c r="G3247" s="8"/>
      <c r="H3247" s="8"/>
      <c r="I3247" s="8"/>
      <c r="J3247" s="8"/>
      <c r="K3247" s="8"/>
      <c r="L3247" s="8"/>
      <c r="M3247" s="8"/>
      <c r="N3247" s="8"/>
      <c r="O3247" s="8"/>
      <c r="P3247" s="8"/>
      <c r="Q3247" s="8"/>
    </row>
    <row r="3248" spans="1:17" x14ac:dyDescent="0.2">
      <c r="A3248" s="7"/>
      <c r="B3248" s="8"/>
      <c r="D3248" s="8"/>
      <c r="E3248" s="8"/>
      <c r="F3248" s="8"/>
      <c r="G3248" s="8"/>
      <c r="H3248" s="8"/>
      <c r="I3248" s="8"/>
      <c r="J3248" s="8"/>
      <c r="K3248" s="8"/>
      <c r="L3248" s="8"/>
      <c r="M3248" s="8"/>
      <c r="N3248" s="8"/>
      <c r="O3248" s="8"/>
      <c r="P3248" s="8"/>
      <c r="Q3248" s="8"/>
    </row>
    <row r="3249" spans="1:17" x14ac:dyDescent="0.2">
      <c r="A3249" s="7"/>
      <c r="B3249" s="8"/>
      <c r="D3249" s="8"/>
      <c r="E3249" s="8"/>
      <c r="F3249" s="8"/>
      <c r="G3249" s="8"/>
      <c r="H3249" s="8"/>
      <c r="I3249" s="8"/>
      <c r="J3249" s="8"/>
      <c r="K3249" s="8"/>
      <c r="L3249" s="8"/>
      <c r="M3249" s="8"/>
      <c r="N3249" s="8"/>
      <c r="O3249" s="8"/>
      <c r="P3249" s="8"/>
      <c r="Q3249" s="8"/>
    </row>
    <row r="3250" spans="1:17" x14ac:dyDescent="0.2">
      <c r="A3250" s="7"/>
      <c r="B3250" s="8"/>
      <c r="D3250" s="8"/>
      <c r="E3250" s="8"/>
      <c r="F3250" s="8"/>
      <c r="G3250" s="8"/>
      <c r="H3250" s="8"/>
      <c r="I3250" s="8"/>
      <c r="J3250" s="8"/>
      <c r="K3250" s="8"/>
      <c r="L3250" s="8"/>
      <c r="M3250" s="8"/>
      <c r="N3250" s="8"/>
      <c r="O3250" s="8"/>
      <c r="P3250" s="8"/>
      <c r="Q3250" s="8"/>
    </row>
    <row r="3251" spans="1:17" x14ac:dyDescent="0.2">
      <c r="A3251" s="7"/>
      <c r="B3251" s="8"/>
      <c r="D3251" s="8"/>
      <c r="E3251" s="8"/>
      <c r="F3251" s="8"/>
      <c r="G3251" s="8"/>
      <c r="H3251" s="8"/>
      <c r="I3251" s="8"/>
      <c r="J3251" s="8"/>
      <c r="K3251" s="8"/>
      <c r="L3251" s="8"/>
      <c r="M3251" s="8"/>
      <c r="N3251" s="8"/>
      <c r="O3251" s="8"/>
      <c r="P3251" s="8"/>
      <c r="Q3251" s="8"/>
    </row>
    <row r="3252" spans="1:17" x14ac:dyDescent="0.2">
      <c r="A3252" s="7"/>
      <c r="B3252" s="8"/>
      <c r="D3252" s="8"/>
      <c r="E3252" s="8"/>
      <c r="F3252" s="8"/>
      <c r="G3252" s="8"/>
      <c r="H3252" s="8"/>
      <c r="I3252" s="8"/>
      <c r="J3252" s="8"/>
      <c r="K3252" s="8"/>
      <c r="L3252" s="8"/>
      <c r="M3252" s="8"/>
      <c r="N3252" s="8"/>
      <c r="O3252" s="8"/>
      <c r="P3252" s="8"/>
      <c r="Q3252" s="8"/>
    </row>
    <row r="3253" spans="1:17" x14ac:dyDescent="0.2">
      <c r="A3253" s="7"/>
      <c r="B3253" s="8"/>
      <c r="D3253" s="8"/>
      <c r="E3253" s="8"/>
      <c r="F3253" s="8"/>
      <c r="G3253" s="8"/>
      <c r="H3253" s="8"/>
      <c r="I3253" s="8"/>
      <c r="J3253" s="8"/>
      <c r="K3253" s="8"/>
      <c r="L3253" s="8"/>
      <c r="M3253" s="8"/>
      <c r="N3253" s="8"/>
      <c r="O3253" s="8"/>
      <c r="P3253" s="8"/>
      <c r="Q3253" s="8"/>
    </row>
    <row r="3254" spans="1:17" x14ac:dyDescent="0.2">
      <c r="A3254" s="7"/>
      <c r="B3254" s="8"/>
      <c r="D3254" s="8"/>
      <c r="E3254" s="8"/>
      <c r="F3254" s="8"/>
      <c r="G3254" s="8"/>
      <c r="H3254" s="8"/>
      <c r="I3254" s="8"/>
      <c r="J3254" s="8"/>
      <c r="K3254" s="8"/>
      <c r="L3254" s="8"/>
      <c r="M3254" s="8"/>
      <c r="N3254" s="8"/>
      <c r="O3254" s="8"/>
      <c r="P3254" s="8"/>
      <c r="Q3254" s="8"/>
    </row>
    <row r="3255" spans="1:17" x14ac:dyDescent="0.2">
      <c r="A3255" s="7"/>
      <c r="B3255" s="8"/>
      <c r="D3255" s="8"/>
      <c r="E3255" s="8"/>
      <c r="F3255" s="8"/>
      <c r="G3255" s="8"/>
      <c r="H3255" s="8"/>
      <c r="I3255" s="8"/>
      <c r="J3255" s="8"/>
      <c r="K3255" s="8"/>
      <c r="L3255" s="8"/>
      <c r="M3255" s="8"/>
      <c r="N3255" s="8"/>
      <c r="O3255" s="8"/>
      <c r="P3255" s="8"/>
      <c r="Q3255" s="8"/>
    </row>
    <row r="3256" spans="1:17" x14ac:dyDescent="0.2">
      <c r="A3256" s="7"/>
      <c r="B3256" s="8"/>
      <c r="D3256" s="8"/>
      <c r="E3256" s="8"/>
      <c r="F3256" s="8"/>
      <c r="G3256" s="8"/>
      <c r="H3256" s="8"/>
      <c r="I3256" s="8"/>
      <c r="J3256" s="8"/>
      <c r="K3256" s="8"/>
      <c r="L3256" s="8"/>
      <c r="M3256" s="8"/>
      <c r="N3256" s="8"/>
      <c r="O3256" s="8"/>
      <c r="P3256" s="8"/>
      <c r="Q3256" s="8"/>
    </row>
    <row r="3257" spans="1:17" x14ac:dyDescent="0.2">
      <c r="A3257" s="7"/>
      <c r="B3257" s="8"/>
      <c r="D3257" s="8"/>
      <c r="E3257" s="8"/>
      <c r="F3257" s="8"/>
      <c r="G3257" s="8"/>
      <c r="H3257" s="8"/>
      <c r="I3257" s="8"/>
      <c r="J3257" s="8"/>
      <c r="K3257" s="8"/>
      <c r="L3257" s="8"/>
      <c r="M3257" s="8"/>
      <c r="N3257" s="8"/>
      <c r="O3257" s="8"/>
      <c r="P3257" s="8"/>
      <c r="Q3257" s="8"/>
    </row>
    <row r="3258" spans="1:17" x14ac:dyDescent="0.2">
      <c r="A3258" s="7"/>
      <c r="B3258" s="8"/>
      <c r="D3258" s="8"/>
      <c r="E3258" s="8"/>
      <c r="F3258" s="8"/>
      <c r="G3258" s="8"/>
      <c r="H3258" s="8"/>
      <c r="I3258" s="8"/>
      <c r="J3258" s="8"/>
      <c r="K3258" s="8"/>
      <c r="L3258" s="8"/>
      <c r="M3258" s="8"/>
      <c r="N3258" s="8"/>
      <c r="O3258" s="8"/>
      <c r="P3258" s="8"/>
      <c r="Q3258" s="8"/>
    </row>
    <row r="3259" spans="1:17" x14ac:dyDescent="0.2">
      <c r="A3259" s="7"/>
      <c r="B3259" s="8"/>
      <c r="D3259" s="8"/>
      <c r="E3259" s="8"/>
      <c r="F3259" s="8"/>
      <c r="G3259" s="8"/>
      <c r="H3259" s="8"/>
      <c r="I3259" s="8"/>
      <c r="J3259" s="8"/>
      <c r="K3259" s="8"/>
      <c r="L3259" s="8"/>
      <c r="M3259" s="8"/>
      <c r="N3259" s="8"/>
      <c r="O3259" s="8"/>
      <c r="P3259" s="8"/>
      <c r="Q3259" s="8"/>
    </row>
    <row r="3260" spans="1:17" x14ac:dyDescent="0.2">
      <c r="A3260" s="7"/>
      <c r="B3260" s="8"/>
      <c r="D3260" s="8"/>
      <c r="E3260" s="8"/>
      <c r="F3260" s="8"/>
      <c r="G3260" s="8"/>
      <c r="H3260" s="8"/>
      <c r="I3260" s="8"/>
      <c r="J3260" s="8"/>
      <c r="K3260" s="8"/>
      <c r="L3260" s="8"/>
      <c r="M3260" s="8"/>
      <c r="N3260" s="8"/>
      <c r="O3260" s="8"/>
      <c r="P3260" s="8"/>
      <c r="Q3260" s="8"/>
    </row>
    <row r="3261" spans="1:17" x14ac:dyDescent="0.2">
      <c r="A3261" s="7"/>
      <c r="B3261" s="8"/>
      <c r="D3261" s="8"/>
      <c r="E3261" s="8"/>
      <c r="F3261" s="8"/>
      <c r="G3261" s="8"/>
      <c r="H3261" s="8"/>
      <c r="I3261" s="8"/>
      <c r="J3261" s="8"/>
      <c r="K3261" s="8"/>
      <c r="L3261" s="8"/>
      <c r="M3261" s="8"/>
      <c r="N3261" s="8"/>
      <c r="O3261" s="8"/>
      <c r="P3261" s="8"/>
      <c r="Q3261" s="8"/>
    </row>
    <row r="3262" spans="1:17" x14ac:dyDescent="0.2">
      <c r="A3262" s="7"/>
      <c r="B3262" s="8"/>
      <c r="D3262" s="8"/>
      <c r="E3262" s="8"/>
      <c r="F3262" s="8"/>
      <c r="G3262" s="8"/>
      <c r="H3262" s="8"/>
      <c r="I3262" s="8"/>
      <c r="J3262" s="8"/>
      <c r="K3262" s="8"/>
      <c r="L3262" s="8"/>
      <c r="M3262" s="8"/>
      <c r="N3262" s="8"/>
      <c r="O3262" s="8"/>
      <c r="P3262" s="8"/>
      <c r="Q3262" s="8"/>
    </row>
    <row r="3263" spans="1:17" x14ac:dyDescent="0.2">
      <c r="A3263" s="7"/>
      <c r="B3263" s="8"/>
      <c r="D3263" s="8"/>
      <c r="E3263" s="8"/>
      <c r="F3263" s="8"/>
      <c r="G3263" s="8"/>
      <c r="H3263" s="8"/>
      <c r="I3263" s="8"/>
      <c r="J3263" s="8"/>
      <c r="K3263" s="8"/>
      <c r="L3263" s="8"/>
      <c r="M3263" s="8"/>
      <c r="N3263" s="8"/>
      <c r="O3263" s="8"/>
      <c r="P3263" s="8"/>
      <c r="Q3263" s="8"/>
    </row>
    <row r="3264" spans="1:17" x14ac:dyDescent="0.2">
      <c r="A3264" s="7"/>
      <c r="B3264" s="8"/>
      <c r="D3264" s="8"/>
      <c r="E3264" s="8"/>
      <c r="F3264" s="8"/>
      <c r="G3264" s="8"/>
      <c r="H3264" s="8"/>
      <c r="I3264" s="8"/>
      <c r="J3264" s="8"/>
      <c r="K3264" s="8"/>
      <c r="L3264" s="8"/>
      <c r="M3264" s="8"/>
      <c r="N3264" s="8"/>
      <c r="O3264" s="8"/>
      <c r="P3264" s="8"/>
      <c r="Q3264" s="8"/>
    </row>
    <row r="3265" spans="1:17" x14ac:dyDescent="0.2">
      <c r="A3265" s="7"/>
      <c r="B3265" s="8"/>
      <c r="D3265" s="8"/>
      <c r="E3265" s="8"/>
      <c r="F3265" s="8"/>
      <c r="G3265" s="8"/>
      <c r="H3265" s="8"/>
      <c r="I3265" s="8"/>
      <c r="J3265" s="8"/>
      <c r="K3265" s="8"/>
      <c r="L3265" s="8"/>
      <c r="M3265" s="8"/>
      <c r="N3265" s="8"/>
      <c r="O3265" s="8"/>
      <c r="P3265" s="8"/>
      <c r="Q3265" s="8"/>
    </row>
    <row r="3266" spans="1:17" x14ac:dyDescent="0.2">
      <c r="A3266" s="7"/>
      <c r="B3266" s="8"/>
      <c r="D3266" s="8"/>
      <c r="E3266" s="8"/>
      <c r="F3266" s="8"/>
      <c r="G3266" s="8"/>
      <c r="H3266" s="8"/>
      <c r="I3266" s="8"/>
      <c r="J3266" s="8"/>
      <c r="K3266" s="8"/>
      <c r="L3266" s="8"/>
      <c r="M3266" s="8"/>
      <c r="N3266" s="8"/>
      <c r="O3266" s="8"/>
      <c r="P3266" s="8"/>
      <c r="Q3266" s="8"/>
    </row>
    <row r="3267" spans="1:17" x14ac:dyDescent="0.2">
      <c r="A3267" s="7"/>
      <c r="B3267" s="8"/>
      <c r="D3267" s="8"/>
      <c r="E3267" s="8"/>
      <c r="F3267" s="8"/>
      <c r="G3267" s="8"/>
      <c r="H3267" s="8"/>
      <c r="I3267" s="8"/>
      <c r="J3267" s="8"/>
      <c r="K3267" s="8"/>
      <c r="L3267" s="8"/>
      <c r="M3267" s="8"/>
      <c r="N3267" s="8"/>
      <c r="O3267" s="8"/>
      <c r="P3267" s="8"/>
      <c r="Q3267" s="8"/>
    </row>
    <row r="3268" spans="1:17" x14ac:dyDescent="0.2">
      <c r="A3268" s="7"/>
      <c r="B3268" s="8"/>
      <c r="D3268" s="8"/>
      <c r="E3268" s="8"/>
      <c r="F3268" s="8"/>
      <c r="G3268" s="8"/>
      <c r="H3268" s="8"/>
      <c r="I3268" s="8"/>
      <c r="J3268" s="8"/>
      <c r="K3268" s="8"/>
      <c r="L3268" s="8"/>
      <c r="M3268" s="8"/>
      <c r="N3268" s="8"/>
      <c r="O3268" s="8"/>
      <c r="P3268" s="8"/>
      <c r="Q3268" s="8"/>
    </row>
    <row r="3269" spans="1:17" x14ac:dyDescent="0.2">
      <c r="A3269" s="7"/>
      <c r="B3269" s="8"/>
      <c r="D3269" s="8"/>
      <c r="E3269" s="8"/>
      <c r="F3269" s="8"/>
      <c r="G3269" s="8"/>
      <c r="H3269" s="8"/>
      <c r="I3269" s="8"/>
      <c r="J3269" s="8"/>
      <c r="K3269" s="8"/>
      <c r="L3269" s="8"/>
      <c r="M3269" s="8"/>
      <c r="N3269" s="8"/>
      <c r="O3269" s="8"/>
      <c r="P3269" s="8"/>
      <c r="Q3269" s="8"/>
    </row>
    <row r="3270" spans="1:17" x14ac:dyDescent="0.2">
      <c r="A3270" s="7"/>
      <c r="B3270" s="8"/>
      <c r="D3270" s="8"/>
      <c r="E3270" s="8"/>
      <c r="F3270" s="8"/>
      <c r="G3270" s="8"/>
      <c r="H3270" s="8"/>
      <c r="I3270" s="8"/>
      <c r="J3270" s="8"/>
      <c r="K3270" s="8"/>
      <c r="L3270" s="8"/>
      <c r="M3270" s="8"/>
      <c r="N3270" s="8"/>
      <c r="O3270" s="8"/>
      <c r="P3270" s="8"/>
      <c r="Q3270" s="8"/>
    </row>
    <row r="3271" spans="1:17" x14ac:dyDescent="0.2">
      <c r="A3271" s="7"/>
      <c r="B3271" s="8"/>
      <c r="D3271" s="8"/>
      <c r="E3271" s="8"/>
      <c r="F3271" s="8"/>
      <c r="G3271" s="8"/>
      <c r="H3271" s="8"/>
      <c r="I3271" s="8"/>
      <c r="J3271" s="8"/>
      <c r="K3271" s="8"/>
      <c r="L3271" s="8"/>
      <c r="M3271" s="8"/>
      <c r="N3271" s="8"/>
      <c r="O3271" s="8"/>
      <c r="P3271" s="8"/>
      <c r="Q3271" s="8"/>
    </row>
    <row r="3272" spans="1:17" x14ac:dyDescent="0.2">
      <c r="A3272" s="7"/>
      <c r="B3272" s="8"/>
      <c r="D3272" s="8"/>
      <c r="E3272" s="8"/>
      <c r="F3272" s="8"/>
      <c r="G3272" s="8"/>
      <c r="H3272" s="8"/>
      <c r="I3272" s="8"/>
      <c r="J3272" s="8"/>
      <c r="K3272" s="8"/>
      <c r="L3272" s="8"/>
      <c r="M3272" s="8"/>
      <c r="N3272" s="8"/>
      <c r="O3272" s="8"/>
      <c r="P3272" s="8"/>
      <c r="Q3272" s="8"/>
    </row>
    <row r="3273" spans="1:17" x14ac:dyDescent="0.2">
      <c r="A3273" s="7"/>
      <c r="B3273" s="8"/>
      <c r="D3273" s="8"/>
      <c r="E3273" s="8"/>
      <c r="F3273" s="8"/>
      <c r="G3273" s="8"/>
      <c r="H3273" s="8"/>
      <c r="I3273" s="8"/>
      <c r="J3273" s="8"/>
      <c r="K3273" s="8"/>
      <c r="L3273" s="8"/>
      <c r="M3273" s="8"/>
      <c r="N3273" s="8"/>
      <c r="O3273" s="8"/>
      <c r="P3273" s="8"/>
      <c r="Q3273" s="8"/>
    </row>
    <row r="3274" spans="1:17" x14ac:dyDescent="0.2">
      <c r="A3274" s="7"/>
      <c r="B3274" s="8"/>
      <c r="D3274" s="8"/>
      <c r="E3274" s="8"/>
      <c r="F3274" s="8"/>
      <c r="G3274" s="8"/>
      <c r="H3274" s="8"/>
      <c r="I3274" s="8"/>
      <c r="J3274" s="8"/>
      <c r="K3274" s="8"/>
      <c r="L3274" s="8"/>
      <c r="M3274" s="8"/>
      <c r="N3274" s="8"/>
      <c r="O3274" s="8"/>
      <c r="P3274" s="8"/>
      <c r="Q3274" s="8"/>
    </row>
    <row r="3275" spans="1:17" x14ac:dyDescent="0.2">
      <c r="A3275" s="7"/>
      <c r="B3275" s="8"/>
      <c r="D3275" s="8"/>
      <c r="E3275" s="8"/>
      <c r="F3275" s="8"/>
      <c r="G3275" s="8"/>
      <c r="H3275" s="8"/>
      <c r="I3275" s="8"/>
      <c r="J3275" s="8"/>
      <c r="K3275" s="8"/>
      <c r="L3275" s="8"/>
      <c r="M3275" s="8"/>
      <c r="N3275" s="8"/>
      <c r="O3275" s="8"/>
      <c r="P3275" s="8"/>
      <c r="Q3275" s="8"/>
    </row>
    <row r="3276" spans="1:17" x14ac:dyDescent="0.2">
      <c r="A3276" s="7"/>
      <c r="B3276" s="8"/>
      <c r="D3276" s="8"/>
      <c r="E3276" s="8"/>
      <c r="F3276" s="8"/>
      <c r="G3276" s="8"/>
      <c r="H3276" s="8"/>
      <c r="I3276" s="8"/>
      <c r="J3276" s="8"/>
      <c r="K3276" s="8"/>
      <c r="L3276" s="8"/>
      <c r="M3276" s="8"/>
      <c r="N3276" s="8"/>
      <c r="O3276" s="8"/>
      <c r="P3276" s="8"/>
      <c r="Q3276" s="8"/>
    </row>
    <row r="3277" spans="1:17" x14ac:dyDescent="0.2">
      <c r="A3277" s="7"/>
      <c r="B3277" s="8"/>
      <c r="D3277" s="8"/>
      <c r="E3277" s="8"/>
      <c r="F3277" s="8"/>
      <c r="G3277" s="8"/>
      <c r="H3277" s="8"/>
      <c r="I3277" s="8"/>
      <c r="J3277" s="8"/>
      <c r="K3277" s="8"/>
      <c r="L3277" s="8"/>
      <c r="M3277" s="8"/>
      <c r="N3277" s="8"/>
      <c r="O3277" s="8"/>
      <c r="P3277" s="8"/>
      <c r="Q3277" s="8"/>
    </row>
    <row r="3278" spans="1:17" x14ac:dyDescent="0.2">
      <c r="A3278" s="7"/>
      <c r="B3278" s="8"/>
      <c r="D3278" s="8"/>
      <c r="E3278" s="8"/>
      <c r="F3278" s="8"/>
      <c r="G3278" s="8"/>
      <c r="H3278" s="8"/>
      <c r="I3278" s="8"/>
      <c r="J3278" s="8"/>
      <c r="K3278" s="8"/>
      <c r="L3278" s="8"/>
      <c r="M3278" s="8"/>
      <c r="N3278" s="8"/>
      <c r="O3278" s="8"/>
      <c r="P3278" s="8"/>
      <c r="Q3278" s="8"/>
    </row>
    <row r="3279" spans="1:17" x14ac:dyDescent="0.2">
      <c r="A3279" s="7"/>
      <c r="B3279" s="8"/>
      <c r="D3279" s="8"/>
      <c r="E3279" s="8"/>
      <c r="F3279" s="8"/>
      <c r="G3279" s="8"/>
      <c r="H3279" s="8"/>
      <c r="I3279" s="8"/>
      <c r="J3279" s="8"/>
      <c r="K3279" s="8"/>
      <c r="L3279" s="8"/>
      <c r="M3279" s="8"/>
      <c r="N3279" s="8"/>
      <c r="O3279" s="8"/>
      <c r="P3279" s="8"/>
      <c r="Q3279" s="8"/>
    </row>
    <row r="3280" spans="1:17" x14ac:dyDescent="0.2">
      <c r="A3280" s="7"/>
      <c r="B3280" s="8"/>
      <c r="D3280" s="8"/>
      <c r="E3280" s="8"/>
      <c r="F3280" s="8"/>
      <c r="G3280" s="8"/>
      <c r="H3280" s="8"/>
      <c r="I3280" s="8"/>
      <c r="J3280" s="8"/>
      <c r="K3280" s="8"/>
      <c r="L3280" s="8"/>
      <c r="M3280" s="8"/>
      <c r="N3280" s="8"/>
      <c r="O3280" s="8"/>
      <c r="P3280" s="8"/>
      <c r="Q3280" s="8"/>
    </row>
    <row r="3281" spans="1:17" x14ac:dyDescent="0.2">
      <c r="A3281" s="7"/>
      <c r="B3281" s="8"/>
      <c r="D3281" s="8"/>
      <c r="E3281" s="8"/>
      <c r="F3281" s="8"/>
      <c r="G3281" s="8"/>
      <c r="H3281" s="8"/>
      <c r="I3281" s="8"/>
      <c r="J3281" s="8"/>
      <c r="K3281" s="8"/>
      <c r="L3281" s="8"/>
      <c r="M3281" s="8"/>
      <c r="N3281" s="8"/>
      <c r="O3281" s="8"/>
      <c r="P3281" s="8"/>
      <c r="Q3281" s="8"/>
    </row>
    <row r="3282" spans="1:17" x14ac:dyDescent="0.2">
      <c r="A3282" s="7"/>
      <c r="B3282" s="8"/>
      <c r="D3282" s="8"/>
      <c r="E3282" s="8"/>
      <c r="F3282" s="8"/>
      <c r="G3282" s="8"/>
      <c r="H3282" s="8"/>
      <c r="I3282" s="8"/>
      <c r="J3282" s="8"/>
      <c r="K3282" s="8"/>
      <c r="L3282" s="8"/>
      <c r="M3282" s="8"/>
      <c r="N3282" s="8"/>
      <c r="O3282" s="8"/>
      <c r="P3282" s="8"/>
      <c r="Q3282" s="8"/>
    </row>
    <row r="3283" spans="1:17" x14ac:dyDescent="0.2">
      <c r="A3283" s="7"/>
      <c r="B3283" s="8"/>
      <c r="D3283" s="8"/>
      <c r="E3283" s="8"/>
      <c r="F3283" s="8"/>
      <c r="G3283" s="8"/>
      <c r="H3283" s="8"/>
      <c r="I3283" s="8"/>
      <c r="J3283" s="8"/>
      <c r="K3283" s="8"/>
      <c r="L3283" s="8"/>
      <c r="M3283" s="8"/>
      <c r="N3283" s="8"/>
      <c r="O3283" s="8"/>
      <c r="P3283" s="8"/>
      <c r="Q3283" s="8"/>
    </row>
    <row r="3284" spans="1:17" x14ac:dyDescent="0.2">
      <c r="A3284" s="7"/>
      <c r="B3284" s="8"/>
      <c r="D3284" s="8"/>
      <c r="E3284" s="8"/>
      <c r="F3284" s="8"/>
      <c r="G3284" s="8"/>
      <c r="H3284" s="8"/>
      <c r="I3284" s="8"/>
      <c r="J3284" s="8"/>
      <c r="K3284" s="8"/>
      <c r="L3284" s="8"/>
      <c r="M3284" s="8"/>
      <c r="N3284" s="8"/>
      <c r="O3284" s="8"/>
      <c r="P3284" s="8"/>
      <c r="Q3284" s="8"/>
    </row>
    <row r="3285" spans="1:17" x14ac:dyDescent="0.2">
      <c r="A3285" s="7"/>
      <c r="B3285" s="8"/>
      <c r="D3285" s="8"/>
      <c r="E3285" s="8"/>
      <c r="F3285" s="8"/>
      <c r="G3285" s="8"/>
      <c r="H3285" s="8"/>
      <c r="I3285" s="8"/>
      <c r="J3285" s="8"/>
      <c r="K3285" s="8"/>
      <c r="L3285" s="8"/>
      <c r="M3285" s="8"/>
      <c r="N3285" s="8"/>
      <c r="O3285" s="8"/>
      <c r="P3285" s="8"/>
      <c r="Q3285" s="8"/>
    </row>
    <row r="3286" spans="1:17" x14ac:dyDescent="0.2">
      <c r="A3286" s="7"/>
      <c r="B3286" s="8"/>
      <c r="D3286" s="8"/>
      <c r="E3286" s="8"/>
      <c r="F3286" s="8"/>
      <c r="G3286" s="8"/>
      <c r="H3286" s="8"/>
      <c r="I3286" s="8"/>
      <c r="J3286" s="8"/>
      <c r="K3286" s="8"/>
      <c r="L3286" s="8"/>
      <c r="M3286" s="8"/>
      <c r="N3286" s="8"/>
      <c r="O3286" s="8"/>
      <c r="P3286" s="8"/>
      <c r="Q3286" s="8"/>
    </row>
    <row r="3287" spans="1:17" x14ac:dyDescent="0.2">
      <c r="A3287" s="7"/>
      <c r="B3287" s="8"/>
      <c r="D3287" s="8"/>
      <c r="E3287" s="8"/>
      <c r="F3287" s="8"/>
      <c r="G3287" s="8"/>
      <c r="H3287" s="8"/>
      <c r="I3287" s="8"/>
      <c r="J3287" s="8"/>
      <c r="K3287" s="8"/>
      <c r="L3287" s="8"/>
      <c r="M3287" s="8"/>
      <c r="N3287" s="8"/>
      <c r="O3287" s="8"/>
      <c r="P3287" s="8"/>
      <c r="Q3287" s="8"/>
    </row>
    <row r="3288" spans="1:17" x14ac:dyDescent="0.2">
      <c r="A3288" s="7"/>
      <c r="B3288" s="8"/>
      <c r="D3288" s="8"/>
      <c r="E3288" s="8"/>
      <c r="F3288" s="8"/>
      <c r="G3288" s="8"/>
      <c r="H3288" s="8"/>
      <c r="I3288" s="8"/>
      <c r="J3288" s="8"/>
      <c r="K3288" s="8"/>
      <c r="L3288" s="8"/>
      <c r="M3288" s="8"/>
      <c r="N3288" s="8"/>
      <c r="O3288" s="8"/>
      <c r="P3288" s="8"/>
      <c r="Q3288" s="8"/>
    </row>
    <row r="3289" spans="1:17" x14ac:dyDescent="0.2">
      <c r="A3289" s="7"/>
      <c r="B3289" s="8"/>
      <c r="D3289" s="8"/>
      <c r="E3289" s="8"/>
      <c r="F3289" s="8"/>
      <c r="G3289" s="8"/>
      <c r="H3289" s="8"/>
      <c r="I3289" s="8"/>
      <c r="J3289" s="8"/>
      <c r="K3289" s="8"/>
      <c r="L3289" s="8"/>
      <c r="M3289" s="8"/>
      <c r="N3289" s="8"/>
      <c r="O3289" s="8"/>
      <c r="P3289" s="8"/>
      <c r="Q3289" s="8"/>
    </row>
    <row r="3290" spans="1:17" x14ac:dyDescent="0.2">
      <c r="A3290" s="7"/>
      <c r="B3290" s="8"/>
      <c r="D3290" s="8"/>
      <c r="E3290" s="8"/>
      <c r="F3290" s="8"/>
      <c r="G3290" s="8"/>
      <c r="H3290" s="8"/>
      <c r="I3290" s="8"/>
      <c r="J3290" s="8"/>
      <c r="K3290" s="8"/>
      <c r="L3290" s="8"/>
      <c r="M3290" s="8"/>
      <c r="N3290" s="8"/>
      <c r="O3290" s="8"/>
      <c r="P3290" s="8"/>
      <c r="Q3290" s="8"/>
    </row>
    <row r="3291" spans="1:17" x14ac:dyDescent="0.2">
      <c r="A3291" s="7"/>
      <c r="B3291" s="8"/>
      <c r="D3291" s="8"/>
      <c r="E3291" s="8"/>
      <c r="F3291" s="8"/>
      <c r="G3291" s="8"/>
      <c r="H3291" s="8"/>
      <c r="I3291" s="8"/>
      <c r="J3291" s="8"/>
      <c r="K3291" s="8"/>
      <c r="L3291" s="8"/>
      <c r="M3291" s="8"/>
      <c r="N3291" s="8"/>
      <c r="O3291" s="8"/>
      <c r="P3291" s="8"/>
      <c r="Q3291" s="8"/>
    </row>
    <row r="3292" spans="1:17" x14ac:dyDescent="0.2">
      <c r="A3292" s="7"/>
      <c r="B3292" s="8"/>
      <c r="D3292" s="8"/>
      <c r="E3292" s="8"/>
      <c r="F3292" s="8"/>
      <c r="G3292" s="8"/>
      <c r="H3292" s="8"/>
      <c r="I3292" s="8"/>
      <c r="J3292" s="8"/>
      <c r="K3292" s="8"/>
      <c r="L3292" s="8"/>
      <c r="M3292" s="8"/>
      <c r="N3292" s="8"/>
      <c r="O3292" s="8"/>
      <c r="P3292" s="8"/>
      <c r="Q3292" s="8"/>
    </row>
    <row r="3293" spans="1:17" x14ac:dyDescent="0.2">
      <c r="A3293" s="7"/>
      <c r="B3293" s="8"/>
      <c r="D3293" s="8"/>
      <c r="E3293" s="8"/>
      <c r="F3293" s="8"/>
      <c r="G3293" s="8"/>
      <c r="H3293" s="8"/>
      <c r="I3293" s="8"/>
      <c r="J3293" s="8"/>
      <c r="K3293" s="8"/>
      <c r="L3293" s="8"/>
      <c r="M3293" s="8"/>
      <c r="N3293" s="8"/>
      <c r="O3293" s="8"/>
      <c r="P3293" s="8"/>
      <c r="Q3293" s="8"/>
    </row>
    <row r="3294" spans="1:17" x14ac:dyDescent="0.2">
      <c r="A3294" s="7"/>
      <c r="B3294" s="8"/>
      <c r="D3294" s="8"/>
      <c r="E3294" s="8"/>
      <c r="F3294" s="8"/>
      <c r="G3294" s="8"/>
      <c r="H3294" s="8"/>
      <c r="I3294" s="8"/>
      <c r="J3294" s="8"/>
      <c r="K3294" s="8"/>
      <c r="L3294" s="8"/>
      <c r="M3294" s="8"/>
      <c r="N3294" s="8"/>
      <c r="O3294" s="8"/>
      <c r="P3294" s="8"/>
      <c r="Q3294" s="8"/>
    </row>
    <row r="3295" spans="1:17" x14ac:dyDescent="0.2">
      <c r="A3295" s="7"/>
      <c r="B3295" s="8"/>
      <c r="D3295" s="8"/>
      <c r="E3295" s="8"/>
      <c r="F3295" s="8"/>
      <c r="G3295" s="8"/>
      <c r="H3295" s="8"/>
      <c r="I3295" s="8"/>
      <c r="J3295" s="8"/>
      <c r="K3295" s="8"/>
      <c r="L3295" s="8"/>
      <c r="M3295" s="8"/>
      <c r="N3295" s="8"/>
      <c r="O3295" s="8"/>
      <c r="P3295" s="8"/>
      <c r="Q3295" s="8"/>
    </row>
    <row r="3296" spans="1:17" x14ac:dyDescent="0.2">
      <c r="A3296" s="7"/>
      <c r="B3296" s="8"/>
      <c r="D3296" s="8"/>
      <c r="E3296" s="8"/>
      <c r="F3296" s="8"/>
      <c r="G3296" s="8"/>
      <c r="H3296" s="8"/>
      <c r="I3296" s="8"/>
      <c r="J3296" s="8"/>
      <c r="K3296" s="8"/>
      <c r="L3296" s="8"/>
      <c r="M3296" s="8"/>
      <c r="N3296" s="8"/>
      <c r="O3296" s="8"/>
      <c r="P3296" s="8"/>
      <c r="Q3296" s="8"/>
    </row>
    <row r="3297" spans="1:17" x14ac:dyDescent="0.2">
      <c r="A3297" s="7"/>
      <c r="B3297" s="8"/>
      <c r="D3297" s="8"/>
      <c r="E3297" s="8"/>
      <c r="F3297" s="8"/>
      <c r="G3297" s="8"/>
      <c r="H3297" s="8"/>
      <c r="I3297" s="8"/>
      <c r="J3297" s="8"/>
      <c r="K3297" s="8"/>
      <c r="L3297" s="8"/>
      <c r="M3297" s="8"/>
      <c r="N3297" s="8"/>
      <c r="O3297" s="8"/>
      <c r="P3297" s="8"/>
      <c r="Q3297" s="8"/>
    </row>
    <row r="3298" spans="1:17" x14ac:dyDescent="0.2">
      <c r="A3298" s="7"/>
      <c r="B3298" s="8"/>
      <c r="D3298" s="8"/>
      <c r="E3298" s="8"/>
      <c r="F3298" s="8"/>
      <c r="G3298" s="8"/>
      <c r="H3298" s="8"/>
      <c r="I3298" s="8"/>
      <c r="J3298" s="8"/>
      <c r="K3298" s="8"/>
      <c r="L3298" s="8"/>
      <c r="M3298" s="8"/>
      <c r="N3298" s="8"/>
      <c r="O3298" s="8"/>
      <c r="P3298" s="8"/>
      <c r="Q3298" s="8"/>
    </row>
    <row r="3299" spans="1:17" x14ac:dyDescent="0.2">
      <c r="A3299" s="7"/>
      <c r="B3299" s="8"/>
      <c r="D3299" s="8"/>
      <c r="E3299" s="8"/>
      <c r="F3299" s="8"/>
      <c r="G3299" s="8"/>
      <c r="H3299" s="8"/>
      <c r="I3299" s="8"/>
      <c r="J3299" s="8"/>
      <c r="K3299" s="8"/>
      <c r="L3299" s="8"/>
      <c r="M3299" s="8"/>
      <c r="N3299" s="8"/>
      <c r="O3299" s="8"/>
      <c r="P3299" s="8"/>
      <c r="Q3299" s="8"/>
    </row>
    <row r="3300" spans="1:17" x14ac:dyDescent="0.2">
      <c r="A3300" s="7"/>
      <c r="B3300" s="8"/>
      <c r="D3300" s="8"/>
      <c r="E3300" s="8"/>
      <c r="F3300" s="8"/>
      <c r="G3300" s="8"/>
      <c r="H3300" s="8"/>
      <c r="I3300" s="8"/>
      <c r="J3300" s="8"/>
      <c r="K3300" s="8"/>
      <c r="L3300" s="8"/>
      <c r="M3300" s="8"/>
      <c r="N3300" s="8"/>
      <c r="O3300" s="8"/>
      <c r="P3300" s="8"/>
      <c r="Q3300" s="8"/>
    </row>
    <row r="3301" spans="1:17" x14ac:dyDescent="0.2">
      <c r="A3301" s="7"/>
      <c r="B3301" s="8"/>
      <c r="D3301" s="8"/>
      <c r="E3301" s="8"/>
      <c r="F3301" s="8"/>
      <c r="G3301" s="8"/>
      <c r="H3301" s="8"/>
      <c r="I3301" s="8"/>
      <c r="J3301" s="8"/>
      <c r="K3301" s="8"/>
      <c r="L3301" s="8"/>
      <c r="M3301" s="8"/>
      <c r="N3301" s="8"/>
      <c r="O3301" s="8"/>
      <c r="P3301" s="8"/>
      <c r="Q3301" s="8"/>
    </row>
    <row r="3302" spans="1:17" x14ac:dyDescent="0.2">
      <c r="A3302" s="7"/>
      <c r="B3302" s="8"/>
      <c r="D3302" s="8"/>
      <c r="E3302" s="8"/>
      <c r="F3302" s="8"/>
      <c r="G3302" s="8"/>
      <c r="H3302" s="8"/>
      <c r="I3302" s="8"/>
      <c r="J3302" s="8"/>
      <c r="K3302" s="8"/>
      <c r="L3302" s="8"/>
      <c r="M3302" s="8"/>
      <c r="N3302" s="8"/>
      <c r="O3302" s="8"/>
      <c r="P3302" s="8"/>
      <c r="Q3302" s="8"/>
    </row>
    <row r="3303" spans="1:17" x14ac:dyDescent="0.2">
      <c r="A3303" s="7"/>
      <c r="B3303" s="8"/>
      <c r="D3303" s="8"/>
      <c r="E3303" s="8"/>
      <c r="F3303" s="8"/>
      <c r="G3303" s="8"/>
      <c r="H3303" s="8"/>
      <c r="I3303" s="8"/>
      <c r="J3303" s="8"/>
      <c r="K3303" s="8"/>
      <c r="L3303" s="8"/>
      <c r="M3303" s="8"/>
      <c r="N3303" s="8"/>
      <c r="O3303" s="8"/>
      <c r="P3303" s="8"/>
      <c r="Q3303" s="8"/>
    </row>
    <row r="3304" spans="1:17" x14ac:dyDescent="0.2">
      <c r="A3304" s="7"/>
      <c r="B3304" s="8"/>
      <c r="D3304" s="8"/>
      <c r="E3304" s="8"/>
      <c r="F3304" s="8"/>
      <c r="G3304" s="8"/>
      <c r="H3304" s="8"/>
      <c r="I3304" s="8"/>
      <c r="J3304" s="8"/>
      <c r="K3304" s="8"/>
      <c r="L3304" s="8"/>
      <c r="M3304" s="8"/>
      <c r="N3304" s="8"/>
      <c r="O3304" s="8"/>
      <c r="P3304" s="8"/>
      <c r="Q3304" s="8"/>
    </row>
    <row r="3305" spans="1:17" x14ac:dyDescent="0.2">
      <c r="A3305" s="7"/>
      <c r="B3305" s="8"/>
      <c r="D3305" s="8"/>
      <c r="E3305" s="8"/>
      <c r="F3305" s="8"/>
      <c r="G3305" s="8"/>
      <c r="H3305" s="8"/>
      <c r="I3305" s="8"/>
      <c r="J3305" s="8"/>
      <c r="K3305" s="8"/>
      <c r="L3305" s="8"/>
      <c r="M3305" s="8"/>
      <c r="N3305" s="8"/>
      <c r="O3305" s="8"/>
      <c r="P3305" s="8"/>
      <c r="Q3305" s="8"/>
    </row>
    <row r="3306" spans="1:17" x14ac:dyDescent="0.2">
      <c r="A3306" s="7"/>
      <c r="B3306" s="8"/>
      <c r="D3306" s="8"/>
      <c r="E3306" s="8"/>
      <c r="F3306" s="8"/>
      <c r="G3306" s="8"/>
      <c r="H3306" s="8"/>
      <c r="I3306" s="8"/>
      <c r="J3306" s="8"/>
      <c r="K3306" s="8"/>
      <c r="L3306" s="8"/>
      <c r="M3306" s="8"/>
      <c r="N3306" s="8"/>
      <c r="O3306" s="8"/>
      <c r="P3306" s="8"/>
      <c r="Q3306" s="8"/>
    </row>
    <row r="3307" spans="1:17" x14ac:dyDescent="0.2">
      <c r="A3307" s="7"/>
      <c r="B3307" s="8"/>
      <c r="D3307" s="8"/>
      <c r="E3307" s="8"/>
      <c r="F3307" s="8"/>
      <c r="G3307" s="8"/>
      <c r="H3307" s="8"/>
      <c r="I3307" s="8"/>
      <c r="J3307" s="8"/>
      <c r="K3307" s="8"/>
      <c r="L3307" s="8"/>
      <c r="M3307" s="8"/>
      <c r="N3307" s="8"/>
      <c r="O3307" s="8"/>
      <c r="P3307" s="8"/>
      <c r="Q3307" s="8"/>
    </row>
    <row r="3308" spans="1:17" x14ac:dyDescent="0.2">
      <c r="A3308" s="7"/>
      <c r="B3308" s="8"/>
      <c r="D3308" s="8"/>
      <c r="E3308" s="8"/>
      <c r="F3308" s="8"/>
      <c r="G3308" s="8"/>
      <c r="H3308" s="8"/>
      <c r="I3308" s="8"/>
      <c r="J3308" s="8"/>
      <c r="K3308" s="8"/>
      <c r="L3308" s="8"/>
      <c r="M3308" s="8"/>
      <c r="N3308" s="8"/>
      <c r="O3308" s="8"/>
      <c r="P3308" s="8"/>
      <c r="Q3308" s="8"/>
    </row>
    <row r="3309" spans="1:17" x14ac:dyDescent="0.2">
      <c r="A3309" s="7"/>
      <c r="B3309" s="8"/>
      <c r="D3309" s="8"/>
      <c r="E3309" s="8"/>
      <c r="F3309" s="8"/>
      <c r="G3309" s="8"/>
      <c r="H3309" s="8"/>
      <c r="I3309" s="8"/>
      <c r="J3309" s="8"/>
      <c r="K3309" s="8"/>
      <c r="L3309" s="8"/>
      <c r="M3309" s="8"/>
      <c r="N3309" s="8"/>
      <c r="O3309" s="8"/>
      <c r="P3309" s="8"/>
      <c r="Q3309" s="8"/>
    </row>
    <row r="3310" spans="1:17" x14ac:dyDescent="0.2">
      <c r="A3310" s="7"/>
      <c r="B3310" s="8"/>
      <c r="D3310" s="8"/>
      <c r="E3310" s="8"/>
      <c r="F3310" s="8"/>
      <c r="G3310" s="8"/>
      <c r="H3310" s="8"/>
      <c r="I3310" s="8"/>
      <c r="J3310" s="8"/>
      <c r="K3310" s="8"/>
      <c r="L3310" s="8"/>
      <c r="M3310" s="8"/>
      <c r="N3310" s="8"/>
      <c r="O3310" s="8"/>
      <c r="P3310" s="8"/>
      <c r="Q3310" s="8"/>
    </row>
    <row r="3311" spans="1:17" x14ac:dyDescent="0.2">
      <c r="A3311" s="7"/>
      <c r="B3311" s="8"/>
      <c r="D3311" s="8"/>
      <c r="E3311" s="8"/>
      <c r="F3311" s="8"/>
      <c r="G3311" s="8"/>
      <c r="H3311" s="8"/>
      <c r="I3311" s="8"/>
      <c r="J3311" s="8"/>
      <c r="K3311" s="8"/>
      <c r="L3311" s="8"/>
      <c r="M3311" s="8"/>
      <c r="N3311" s="8"/>
      <c r="O3311" s="8"/>
      <c r="P3311" s="8"/>
      <c r="Q3311" s="8"/>
    </row>
    <row r="3312" spans="1:17" x14ac:dyDescent="0.2">
      <c r="A3312" s="7"/>
      <c r="B3312" s="8"/>
      <c r="D3312" s="8"/>
      <c r="E3312" s="8"/>
      <c r="F3312" s="8"/>
      <c r="G3312" s="8"/>
      <c r="H3312" s="8"/>
      <c r="I3312" s="8"/>
      <c r="J3312" s="8"/>
      <c r="K3312" s="8"/>
      <c r="L3312" s="8"/>
      <c r="M3312" s="8"/>
      <c r="N3312" s="8"/>
      <c r="O3312" s="8"/>
      <c r="P3312" s="8"/>
      <c r="Q3312" s="8"/>
    </row>
    <row r="3313" spans="1:17" x14ac:dyDescent="0.2">
      <c r="A3313" s="7"/>
      <c r="B3313" s="8"/>
      <c r="D3313" s="8"/>
      <c r="E3313" s="8"/>
      <c r="F3313" s="8"/>
      <c r="G3313" s="8"/>
      <c r="H3313" s="8"/>
      <c r="I3313" s="8"/>
      <c r="J3313" s="8"/>
      <c r="K3313" s="8"/>
      <c r="L3313" s="8"/>
      <c r="M3313" s="8"/>
      <c r="N3313" s="8"/>
      <c r="O3313" s="8"/>
      <c r="P3313" s="8"/>
      <c r="Q3313" s="8"/>
    </row>
    <row r="3314" spans="1:17" x14ac:dyDescent="0.2">
      <c r="A3314" s="7"/>
      <c r="B3314" s="8"/>
      <c r="D3314" s="8"/>
      <c r="E3314" s="8"/>
      <c r="F3314" s="8"/>
      <c r="G3314" s="8"/>
      <c r="H3314" s="8"/>
      <c r="I3314" s="8"/>
      <c r="J3314" s="8"/>
      <c r="K3314" s="8"/>
      <c r="L3314" s="8"/>
      <c r="M3314" s="8"/>
      <c r="N3314" s="8"/>
      <c r="O3314" s="8"/>
      <c r="P3314" s="8"/>
      <c r="Q3314" s="8"/>
    </row>
    <row r="3315" spans="1:17" x14ac:dyDescent="0.2">
      <c r="A3315" s="7"/>
      <c r="B3315" s="8"/>
      <c r="D3315" s="8"/>
      <c r="E3315" s="8"/>
      <c r="F3315" s="8"/>
      <c r="G3315" s="8"/>
      <c r="H3315" s="8"/>
      <c r="I3315" s="8"/>
      <c r="J3315" s="8"/>
      <c r="K3315" s="8"/>
      <c r="L3315" s="8"/>
      <c r="M3315" s="8"/>
      <c r="N3315" s="8"/>
      <c r="O3315" s="8"/>
      <c r="P3315" s="8"/>
      <c r="Q3315" s="8"/>
    </row>
    <row r="3316" spans="1:17" x14ac:dyDescent="0.2">
      <c r="A3316" s="7"/>
      <c r="B3316" s="8"/>
      <c r="D3316" s="8"/>
      <c r="E3316" s="8"/>
      <c r="F3316" s="8"/>
      <c r="G3316" s="8"/>
      <c r="H3316" s="8"/>
      <c r="I3316" s="8"/>
      <c r="J3316" s="8"/>
      <c r="K3316" s="8"/>
      <c r="L3316" s="8"/>
      <c r="M3316" s="8"/>
      <c r="N3316" s="8"/>
      <c r="O3316" s="8"/>
      <c r="P3316" s="8"/>
      <c r="Q3316" s="8"/>
    </row>
    <row r="3317" spans="1:17" x14ac:dyDescent="0.2">
      <c r="A3317" s="7"/>
      <c r="B3317" s="8"/>
      <c r="D3317" s="8"/>
      <c r="E3317" s="8"/>
      <c r="F3317" s="8"/>
      <c r="G3317" s="8"/>
      <c r="H3317" s="8"/>
      <c r="I3317" s="8"/>
      <c r="J3317" s="8"/>
      <c r="K3317" s="8"/>
      <c r="L3317" s="8"/>
      <c r="M3317" s="8"/>
      <c r="N3317" s="8"/>
      <c r="O3317" s="8"/>
      <c r="P3317" s="8"/>
      <c r="Q3317" s="8"/>
    </row>
    <row r="3318" spans="1:17" x14ac:dyDescent="0.2">
      <c r="A3318" s="7"/>
      <c r="B3318" s="8"/>
      <c r="D3318" s="8"/>
      <c r="E3318" s="8"/>
      <c r="F3318" s="8"/>
      <c r="G3318" s="8"/>
      <c r="H3318" s="8"/>
      <c r="I3318" s="8"/>
      <c r="J3318" s="8"/>
      <c r="K3318" s="8"/>
      <c r="L3318" s="8"/>
      <c r="M3318" s="8"/>
      <c r="N3318" s="8"/>
      <c r="O3318" s="8"/>
      <c r="P3318" s="8"/>
      <c r="Q3318" s="8"/>
    </row>
    <row r="3319" spans="1:17" x14ac:dyDescent="0.2">
      <c r="A3319" s="7"/>
      <c r="B3319" s="8"/>
      <c r="D3319" s="8"/>
      <c r="E3319" s="8"/>
      <c r="F3319" s="8"/>
      <c r="G3319" s="8"/>
      <c r="H3319" s="8"/>
      <c r="I3319" s="8"/>
      <c r="J3319" s="8"/>
      <c r="K3319" s="8"/>
      <c r="L3319" s="8"/>
      <c r="M3319" s="8"/>
      <c r="N3319" s="8"/>
      <c r="O3319" s="8"/>
      <c r="P3319" s="8"/>
      <c r="Q3319" s="8"/>
    </row>
    <row r="3320" spans="1:17" x14ac:dyDescent="0.2">
      <c r="A3320" s="7"/>
      <c r="B3320" s="8"/>
      <c r="D3320" s="8"/>
      <c r="E3320" s="8"/>
      <c r="F3320" s="8"/>
      <c r="G3320" s="8"/>
      <c r="H3320" s="8"/>
      <c r="I3320" s="8"/>
      <c r="J3320" s="8"/>
      <c r="K3320" s="8"/>
      <c r="L3320" s="8"/>
      <c r="M3320" s="8"/>
      <c r="N3320" s="8"/>
      <c r="O3320" s="8"/>
      <c r="P3320" s="8"/>
      <c r="Q3320" s="8"/>
    </row>
    <row r="3321" spans="1:17" x14ac:dyDescent="0.2">
      <c r="A3321" s="7"/>
      <c r="B3321" s="8"/>
      <c r="D3321" s="8"/>
      <c r="E3321" s="8"/>
      <c r="F3321" s="8"/>
      <c r="G3321" s="8"/>
      <c r="H3321" s="8"/>
      <c r="I3321" s="8"/>
      <c r="J3321" s="8"/>
      <c r="K3321" s="8"/>
      <c r="L3321" s="8"/>
      <c r="M3321" s="8"/>
      <c r="N3321" s="8"/>
      <c r="O3321" s="8"/>
      <c r="P3321" s="8"/>
      <c r="Q3321" s="8"/>
    </row>
    <row r="3322" spans="1:17" x14ac:dyDescent="0.2">
      <c r="A3322" s="7"/>
      <c r="B3322" s="8"/>
      <c r="D3322" s="8"/>
      <c r="E3322" s="8"/>
      <c r="F3322" s="8"/>
      <c r="G3322" s="8"/>
      <c r="H3322" s="8"/>
      <c r="I3322" s="8"/>
      <c r="J3322" s="8"/>
      <c r="K3322" s="8"/>
      <c r="L3322" s="8"/>
      <c r="M3322" s="8"/>
      <c r="N3322" s="8"/>
      <c r="O3322" s="8"/>
      <c r="P3322" s="8"/>
      <c r="Q3322" s="8"/>
    </row>
    <row r="3323" spans="1:17" x14ac:dyDescent="0.2">
      <c r="A3323" s="7"/>
      <c r="B3323" s="8"/>
      <c r="D3323" s="8"/>
      <c r="E3323" s="8"/>
      <c r="F3323" s="8"/>
      <c r="G3323" s="8"/>
      <c r="H3323" s="8"/>
      <c r="I3323" s="8"/>
      <c r="J3323" s="8"/>
      <c r="K3323" s="8"/>
      <c r="L3323" s="8"/>
      <c r="M3323" s="8"/>
      <c r="N3323" s="8"/>
      <c r="O3323" s="8"/>
      <c r="P3323" s="8"/>
      <c r="Q3323" s="8"/>
    </row>
    <row r="3324" spans="1:17" x14ac:dyDescent="0.2">
      <c r="A3324" s="7"/>
      <c r="B3324" s="8"/>
      <c r="D3324" s="8"/>
      <c r="E3324" s="8"/>
      <c r="F3324" s="8"/>
      <c r="G3324" s="8"/>
      <c r="H3324" s="8"/>
      <c r="I3324" s="8"/>
      <c r="J3324" s="8"/>
      <c r="K3324" s="8"/>
      <c r="L3324" s="8"/>
      <c r="M3324" s="8"/>
      <c r="N3324" s="8"/>
      <c r="O3324" s="8"/>
      <c r="P3324" s="8"/>
      <c r="Q3324" s="8"/>
    </row>
    <row r="3325" spans="1:17" x14ac:dyDescent="0.2">
      <c r="A3325" s="7"/>
      <c r="B3325" s="8"/>
      <c r="D3325" s="8"/>
      <c r="E3325" s="8"/>
      <c r="F3325" s="8"/>
      <c r="G3325" s="8"/>
      <c r="H3325" s="8"/>
      <c r="I3325" s="8"/>
      <c r="J3325" s="8"/>
      <c r="K3325" s="8"/>
      <c r="L3325" s="8"/>
      <c r="M3325" s="8"/>
      <c r="N3325" s="8"/>
      <c r="O3325" s="8"/>
      <c r="P3325" s="8"/>
      <c r="Q3325" s="8"/>
    </row>
    <row r="3326" spans="1:17" x14ac:dyDescent="0.2">
      <c r="A3326" s="7"/>
      <c r="B3326" s="8"/>
      <c r="D3326" s="8"/>
      <c r="E3326" s="8"/>
      <c r="F3326" s="8"/>
      <c r="G3326" s="8"/>
      <c r="H3326" s="8"/>
      <c r="I3326" s="8"/>
      <c r="J3326" s="8"/>
      <c r="K3326" s="8"/>
      <c r="L3326" s="8"/>
      <c r="M3326" s="8"/>
      <c r="N3326" s="8"/>
      <c r="O3326" s="8"/>
      <c r="P3326" s="8"/>
      <c r="Q3326" s="8"/>
    </row>
    <row r="3327" spans="1:17" x14ac:dyDescent="0.2">
      <c r="A3327" s="7"/>
      <c r="B3327" s="8"/>
      <c r="D3327" s="8"/>
      <c r="E3327" s="8"/>
      <c r="F3327" s="8"/>
      <c r="G3327" s="8"/>
      <c r="H3327" s="8"/>
      <c r="I3327" s="8"/>
      <c r="J3327" s="8"/>
      <c r="K3327" s="8"/>
      <c r="L3327" s="8"/>
      <c r="M3327" s="8"/>
      <c r="N3327" s="8"/>
      <c r="O3327" s="8"/>
      <c r="P3327" s="8"/>
      <c r="Q3327" s="8"/>
    </row>
    <row r="3328" spans="1:17" x14ac:dyDescent="0.2">
      <c r="A3328" s="7"/>
      <c r="B3328" s="8"/>
      <c r="D3328" s="8"/>
      <c r="E3328" s="8"/>
      <c r="F3328" s="8"/>
      <c r="G3328" s="8"/>
      <c r="H3328" s="8"/>
      <c r="I3328" s="8"/>
      <c r="J3328" s="8"/>
      <c r="K3328" s="8"/>
      <c r="L3328" s="8"/>
      <c r="M3328" s="8"/>
      <c r="N3328" s="8"/>
      <c r="O3328" s="8"/>
      <c r="P3328" s="8"/>
      <c r="Q3328" s="8"/>
    </row>
    <row r="3329" spans="1:17" x14ac:dyDescent="0.2">
      <c r="A3329" s="7"/>
      <c r="B3329" s="8"/>
      <c r="D3329" s="8"/>
      <c r="E3329" s="8"/>
      <c r="F3329" s="8"/>
      <c r="G3329" s="8"/>
      <c r="H3329" s="8"/>
      <c r="I3329" s="8"/>
      <c r="J3329" s="8"/>
      <c r="K3329" s="8"/>
      <c r="L3329" s="8"/>
      <c r="M3329" s="8"/>
      <c r="N3329" s="8"/>
      <c r="O3329" s="8"/>
      <c r="P3329" s="8"/>
      <c r="Q3329" s="8"/>
    </row>
    <row r="3330" spans="1:17" x14ac:dyDescent="0.2">
      <c r="A3330" s="7"/>
      <c r="B3330" s="8"/>
      <c r="D3330" s="8"/>
      <c r="E3330" s="8"/>
      <c r="F3330" s="8"/>
      <c r="G3330" s="8"/>
      <c r="H3330" s="8"/>
      <c r="I3330" s="8"/>
      <c r="J3330" s="8"/>
      <c r="K3330" s="8"/>
      <c r="L3330" s="8"/>
      <c r="M3330" s="8"/>
      <c r="N3330" s="8"/>
      <c r="O3330" s="8"/>
      <c r="P3330" s="8"/>
      <c r="Q3330" s="8"/>
    </row>
    <row r="3331" spans="1:17" x14ac:dyDescent="0.2">
      <c r="A3331" s="7"/>
      <c r="B3331" s="8"/>
      <c r="D3331" s="8"/>
      <c r="E3331" s="8"/>
      <c r="F3331" s="8"/>
      <c r="G3331" s="8"/>
      <c r="H3331" s="8"/>
      <c r="I3331" s="8"/>
      <c r="J3331" s="8"/>
      <c r="K3331" s="8"/>
      <c r="L3331" s="8"/>
      <c r="M3331" s="8"/>
      <c r="N3331" s="8"/>
      <c r="O3331" s="8"/>
      <c r="P3331" s="8"/>
      <c r="Q3331" s="8"/>
    </row>
    <row r="3332" spans="1:17" x14ac:dyDescent="0.2">
      <c r="A3332" s="7"/>
      <c r="B3332" s="8"/>
      <c r="D3332" s="8"/>
      <c r="E3332" s="8"/>
      <c r="F3332" s="8"/>
      <c r="G3332" s="8"/>
      <c r="H3332" s="8"/>
      <c r="I3332" s="8"/>
      <c r="J3332" s="8"/>
      <c r="K3332" s="8"/>
      <c r="L3332" s="8"/>
      <c r="M3332" s="8"/>
      <c r="N3332" s="8"/>
      <c r="O3332" s="8"/>
      <c r="P3332" s="8"/>
      <c r="Q3332" s="8"/>
    </row>
    <row r="3333" spans="1:17" x14ac:dyDescent="0.2">
      <c r="A3333" s="7"/>
      <c r="B3333" s="8"/>
      <c r="D3333" s="8"/>
      <c r="E3333" s="8"/>
      <c r="F3333" s="8"/>
      <c r="G3333" s="8"/>
      <c r="H3333" s="8"/>
      <c r="I3333" s="8"/>
      <c r="J3333" s="8"/>
      <c r="K3333" s="8"/>
      <c r="L3333" s="8"/>
      <c r="M3333" s="8"/>
      <c r="N3333" s="8"/>
      <c r="O3333" s="8"/>
      <c r="P3333" s="8"/>
      <c r="Q3333" s="8"/>
    </row>
    <row r="3334" spans="1:17" x14ac:dyDescent="0.2">
      <c r="A3334" s="7"/>
      <c r="B3334" s="8"/>
      <c r="D3334" s="8"/>
      <c r="E3334" s="8"/>
      <c r="F3334" s="8"/>
      <c r="G3334" s="8"/>
      <c r="H3334" s="8"/>
      <c r="I3334" s="8"/>
      <c r="J3334" s="8"/>
      <c r="K3334" s="8"/>
      <c r="L3334" s="8"/>
      <c r="M3334" s="8"/>
      <c r="N3334" s="8"/>
      <c r="O3334" s="8"/>
      <c r="P3334" s="8"/>
      <c r="Q3334" s="8"/>
    </row>
    <row r="3335" spans="1:17" x14ac:dyDescent="0.2">
      <c r="A3335" s="7"/>
      <c r="B3335" s="8"/>
      <c r="D3335" s="8"/>
      <c r="E3335" s="8"/>
      <c r="F3335" s="8"/>
      <c r="G3335" s="8"/>
      <c r="H3335" s="8"/>
      <c r="I3335" s="8"/>
      <c r="J3335" s="8"/>
      <c r="K3335" s="8"/>
      <c r="L3335" s="8"/>
      <c r="M3335" s="8"/>
      <c r="N3335" s="8"/>
      <c r="O3335" s="8"/>
      <c r="P3335" s="8"/>
      <c r="Q3335" s="8"/>
    </row>
    <row r="3336" spans="1:17" x14ac:dyDescent="0.2">
      <c r="A3336" s="7"/>
      <c r="B3336" s="8"/>
      <c r="D3336" s="8"/>
      <c r="E3336" s="8"/>
      <c r="F3336" s="8"/>
      <c r="G3336" s="8"/>
      <c r="H3336" s="8"/>
      <c r="I3336" s="8"/>
      <c r="J3336" s="8"/>
      <c r="K3336" s="8"/>
      <c r="L3336" s="8"/>
      <c r="M3336" s="8"/>
      <c r="N3336" s="8"/>
      <c r="O3336" s="8"/>
      <c r="P3336" s="8"/>
      <c r="Q3336" s="8"/>
    </row>
    <row r="3337" spans="1:17" x14ac:dyDescent="0.2">
      <c r="A3337" s="7"/>
      <c r="B3337" s="8"/>
      <c r="D3337" s="8"/>
      <c r="E3337" s="8"/>
      <c r="F3337" s="8"/>
      <c r="G3337" s="8"/>
      <c r="H3337" s="8"/>
      <c r="I3337" s="8"/>
      <c r="J3337" s="8"/>
      <c r="K3337" s="8"/>
      <c r="L3337" s="8"/>
      <c r="M3337" s="8"/>
      <c r="N3337" s="8"/>
      <c r="O3337" s="8"/>
      <c r="P3337" s="8"/>
      <c r="Q3337" s="8"/>
    </row>
    <row r="3338" spans="1:17" x14ac:dyDescent="0.2">
      <c r="A3338" s="7"/>
      <c r="B3338" s="8"/>
      <c r="D3338" s="8"/>
      <c r="E3338" s="8"/>
      <c r="F3338" s="8"/>
      <c r="G3338" s="8"/>
      <c r="H3338" s="8"/>
      <c r="I3338" s="8"/>
      <c r="J3338" s="8"/>
      <c r="K3338" s="8"/>
      <c r="L3338" s="8"/>
      <c r="M3338" s="8"/>
      <c r="N3338" s="8"/>
      <c r="O3338" s="8"/>
      <c r="P3338" s="8"/>
      <c r="Q3338" s="8"/>
    </row>
    <row r="3339" spans="1:17" x14ac:dyDescent="0.2">
      <c r="A3339" s="7"/>
      <c r="B3339" s="8"/>
      <c r="D3339" s="8"/>
      <c r="E3339" s="8"/>
      <c r="F3339" s="8"/>
      <c r="G3339" s="8"/>
      <c r="H3339" s="8"/>
      <c r="I3339" s="8"/>
      <c r="J3339" s="8"/>
      <c r="K3339" s="8"/>
      <c r="L3339" s="8"/>
      <c r="M3339" s="8"/>
      <c r="N3339" s="8"/>
      <c r="O3339" s="8"/>
      <c r="P3339" s="8"/>
      <c r="Q3339" s="8"/>
    </row>
    <row r="3340" spans="1:17" x14ac:dyDescent="0.2">
      <c r="A3340" s="7"/>
      <c r="B3340" s="8"/>
      <c r="D3340" s="8"/>
      <c r="E3340" s="8"/>
      <c r="F3340" s="8"/>
      <c r="G3340" s="8"/>
      <c r="H3340" s="8"/>
      <c r="I3340" s="8"/>
      <c r="J3340" s="8"/>
      <c r="K3340" s="8"/>
      <c r="L3340" s="8"/>
      <c r="M3340" s="8"/>
      <c r="N3340" s="8"/>
      <c r="O3340" s="8"/>
      <c r="P3340" s="8"/>
      <c r="Q3340" s="8"/>
    </row>
    <row r="3341" spans="1:17" x14ac:dyDescent="0.2">
      <c r="A3341" s="7"/>
      <c r="B3341" s="8"/>
      <c r="D3341" s="8"/>
      <c r="E3341" s="8"/>
      <c r="F3341" s="8"/>
      <c r="G3341" s="8"/>
      <c r="H3341" s="8"/>
      <c r="I3341" s="8"/>
      <c r="J3341" s="8"/>
      <c r="K3341" s="8"/>
      <c r="L3341" s="8"/>
      <c r="M3341" s="8"/>
      <c r="N3341" s="8"/>
      <c r="O3341" s="8"/>
      <c r="P3341" s="8"/>
      <c r="Q3341" s="8"/>
    </row>
    <row r="3342" spans="1:17" x14ac:dyDescent="0.2">
      <c r="A3342" s="7"/>
      <c r="B3342" s="8"/>
      <c r="D3342" s="8"/>
      <c r="E3342" s="8"/>
      <c r="F3342" s="8"/>
      <c r="G3342" s="8"/>
      <c r="H3342" s="8"/>
      <c r="I3342" s="8"/>
      <c r="J3342" s="8"/>
      <c r="K3342" s="8"/>
      <c r="L3342" s="8"/>
      <c r="M3342" s="8"/>
      <c r="N3342" s="8"/>
      <c r="O3342" s="8"/>
      <c r="P3342" s="8"/>
      <c r="Q3342" s="8"/>
    </row>
    <row r="3343" spans="1:17" x14ac:dyDescent="0.2">
      <c r="A3343" s="7"/>
      <c r="B3343" s="8"/>
      <c r="D3343" s="8"/>
      <c r="E3343" s="8"/>
      <c r="F3343" s="8"/>
      <c r="G3343" s="8"/>
      <c r="H3343" s="8"/>
      <c r="I3343" s="8"/>
      <c r="J3343" s="8"/>
      <c r="K3343" s="8"/>
      <c r="L3343" s="8"/>
      <c r="M3343" s="8"/>
      <c r="N3343" s="8"/>
      <c r="O3343" s="8"/>
      <c r="P3343" s="8"/>
      <c r="Q3343" s="8"/>
    </row>
    <row r="3344" spans="1:17" x14ac:dyDescent="0.2">
      <c r="A3344" s="7"/>
      <c r="B3344" s="8"/>
      <c r="D3344" s="8"/>
      <c r="E3344" s="8"/>
      <c r="F3344" s="8"/>
      <c r="G3344" s="8"/>
      <c r="H3344" s="8"/>
      <c r="I3344" s="8"/>
      <c r="J3344" s="8"/>
      <c r="K3344" s="8"/>
      <c r="L3344" s="8"/>
      <c r="M3344" s="8"/>
      <c r="N3344" s="8"/>
      <c r="O3344" s="8"/>
      <c r="P3344" s="8"/>
      <c r="Q3344" s="8"/>
    </row>
    <row r="3345" spans="1:17" x14ac:dyDescent="0.2">
      <c r="A3345" s="7"/>
      <c r="B3345" s="8"/>
      <c r="D3345" s="8"/>
      <c r="E3345" s="8"/>
      <c r="F3345" s="8"/>
      <c r="G3345" s="8"/>
      <c r="H3345" s="8"/>
      <c r="I3345" s="8"/>
      <c r="J3345" s="8"/>
      <c r="K3345" s="8"/>
      <c r="L3345" s="8"/>
      <c r="M3345" s="8"/>
      <c r="N3345" s="8"/>
      <c r="O3345" s="8"/>
      <c r="P3345" s="8"/>
      <c r="Q3345" s="8"/>
    </row>
    <row r="3346" spans="1:17" x14ac:dyDescent="0.2">
      <c r="A3346" s="7"/>
      <c r="B3346" s="8"/>
      <c r="D3346" s="8"/>
      <c r="E3346" s="8"/>
      <c r="F3346" s="8"/>
      <c r="G3346" s="8"/>
      <c r="H3346" s="8"/>
      <c r="I3346" s="8"/>
      <c r="J3346" s="8"/>
      <c r="K3346" s="8"/>
      <c r="L3346" s="8"/>
      <c r="M3346" s="8"/>
      <c r="N3346" s="8"/>
      <c r="O3346" s="8"/>
      <c r="P3346" s="8"/>
      <c r="Q3346" s="8"/>
    </row>
    <row r="3347" spans="1:17" x14ac:dyDescent="0.2">
      <c r="A3347" s="7"/>
      <c r="B3347" s="8"/>
      <c r="D3347" s="8"/>
      <c r="E3347" s="8"/>
      <c r="F3347" s="8"/>
      <c r="G3347" s="8"/>
      <c r="H3347" s="8"/>
      <c r="I3347" s="8"/>
      <c r="J3347" s="8"/>
      <c r="K3347" s="8"/>
      <c r="L3347" s="8"/>
      <c r="M3347" s="8"/>
      <c r="N3347" s="8"/>
      <c r="O3347" s="8"/>
      <c r="P3347" s="8"/>
      <c r="Q3347" s="8"/>
    </row>
    <row r="3348" spans="1:17" x14ac:dyDescent="0.2">
      <c r="A3348" s="7"/>
      <c r="B3348" s="8"/>
      <c r="D3348" s="8"/>
      <c r="E3348" s="8"/>
      <c r="F3348" s="8"/>
      <c r="G3348" s="8"/>
      <c r="H3348" s="8"/>
      <c r="I3348" s="8"/>
      <c r="J3348" s="8"/>
      <c r="K3348" s="8"/>
      <c r="L3348" s="8"/>
      <c r="M3348" s="8"/>
      <c r="N3348" s="8"/>
      <c r="O3348" s="8"/>
      <c r="P3348" s="8"/>
      <c r="Q3348" s="8"/>
    </row>
    <row r="3349" spans="1:17" x14ac:dyDescent="0.2">
      <c r="A3349" s="7"/>
      <c r="B3349" s="8"/>
      <c r="D3349" s="8"/>
      <c r="E3349" s="8"/>
      <c r="F3349" s="8"/>
      <c r="G3349" s="8"/>
      <c r="H3349" s="8"/>
      <c r="I3349" s="8"/>
      <c r="J3349" s="8"/>
      <c r="K3349" s="8"/>
      <c r="L3349" s="8"/>
      <c r="M3349" s="8"/>
      <c r="N3349" s="8"/>
      <c r="O3349" s="8"/>
      <c r="P3349" s="8"/>
      <c r="Q3349" s="8"/>
    </row>
    <row r="3350" spans="1:17" x14ac:dyDescent="0.2">
      <c r="A3350" s="7"/>
      <c r="B3350" s="8"/>
      <c r="D3350" s="8"/>
      <c r="E3350" s="8"/>
      <c r="F3350" s="8"/>
      <c r="G3350" s="8"/>
      <c r="H3350" s="8"/>
      <c r="I3350" s="8"/>
      <c r="J3350" s="8"/>
      <c r="K3350" s="8"/>
      <c r="L3350" s="8"/>
      <c r="M3350" s="8"/>
      <c r="N3350" s="8"/>
      <c r="O3350" s="8"/>
      <c r="P3350" s="8"/>
      <c r="Q3350" s="8"/>
    </row>
    <row r="3351" spans="1:17" x14ac:dyDescent="0.2">
      <c r="A3351" s="7"/>
      <c r="B3351" s="8"/>
      <c r="D3351" s="8"/>
      <c r="E3351" s="8"/>
      <c r="F3351" s="8"/>
      <c r="G3351" s="8"/>
      <c r="H3351" s="8"/>
      <c r="I3351" s="8"/>
      <c r="J3351" s="8"/>
      <c r="K3351" s="8"/>
      <c r="L3351" s="8"/>
      <c r="M3351" s="8"/>
      <c r="N3351" s="8"/>
      <c r="O3351" s="8"/>
      <c r="P3351" s="8"/>
      <c r="Q3351" s="8"/>
    </row>
    <row r="3352" spans="1:17" x14ac:dyDescent="0.2">
      <c r="A3352" s="7"/>
      <c r="B3352" s="8"/>
      <c r="D3352" s="8"/>
      <c r="E3352" s="8"/>
      <c r="F3352" s="8"/>
      <c r="G3352" s="8"/>
      <c r="H3352" s="8"/>
      <c r="I3352" s="8"/>
      <c r="J3352" s="8"/>
      <c r="K3352" s="8"/>
      <c r="L3352" s="8"/>
      <c r="M3352" s="8"/>
      <c r="N3352" s="8"/>
      <c r="O3352" s="8"/>
      <c r="P3352" s="8"/>
      <c r="Q3352" s="8"/>
    </row>
    <row r="3353" spans="1:17" x14ac:dyDescent="0.2">
      <c r="A3353" s="7"/>
      <c r="B3353" s="8"/>
      <c r="D3353" s="8"/>
      <c r="E3353" s="8"/>
      <c r="F3353" s="8"/>
      <c r="G3353" s="8"/>
      <c r="H3353" s="8"/>
      <c r="I3353" s="8"/>
      <c r="J3353" s="8"/>
      <c r="K3353" s="8"/>
      <c r="L3353" s="8"/>
      <c r="M3353" s="8"/>
      <c r="N3353" s="8"/>
      <c r="O3353" s="8"/>
      <c r="P3353" s="8"/>
      <c r="Q3353" s="8"/>
    </row>
    <row r="3354" spans="1:17" x14ac:dyDescent="0.2">
      <c r="A3354" s="7"/>
      <c r="B3354" s="8"/>
      <c r="D3354" s="8"/>
      <c r="E3354" s="8"/>
      <c r="F3354" s="8"/>
      <c r="G3354" s="8"/>
      <c r="H3354" s="8"/>
      <c r="I3354" s="8"/>
      <c r="J3354" s="8"/>
      <c r="K3354" s="8"/>
      <c r="L3354" s="8"/>
      <c r="M3354" s="8"/>
      <c r="N3354" s="8"/>
      <c r="O3354" s="8"/>
      <c r="P3354" s="8"/>
      <c r="Q3354" s="8"/>
    </row>
    <row r="3355" spans="1:17" x14ac:dyDescent="0.2">
      <c r="A3355" s="7"/>
      <c r="B3355" s="8"/>
      <c r="D3355" s="8"/>
      <c r="E3355" s="8"/>
      <c r="F3355" s="8"/>
      <c r="G3355" s="8"/>
      <c r="H3355" s="8"/>
      <c r="I3355" s="8"/>
      <c r="J3355" s="8"/>
      <c r="K3355" s="8"/>
      <c r="L3355" s="8"/>
      <c r="M3355" s="8"/>
      <c r="N3355" s="8"/>
      <c r="O3355" s="8"/>
      <c r="P3355" s="8"/>
      <c r="Q3355" s="8"/>
    </row>
    <row r="3356" spans="1:17" x14ac:dyDescent="0.2">
      <c r="A3356" s="7"/>
      <c r="B3356" s="8"/>
      <c r="D3356" s="8"/>
      <c r="E3356" s="8"/>
      <c r="F3356" s="8"/>
      <c r="G3356" s="8"/>
      <c r="H3356" s="8"/>
      <c r="I3356" s="8"/>
      <c r="J3356" s="8"/>
      <c r="K3356" s="8"/>
      <c r="L3356" s="8"/>
      <c r="M3356" s="8"/>
      <c r="N3356" s="8"/>
      <c r="O3356" s="8"/>
      <c r="P3356" s="8"/>
      <c r="Q3356" s="8"/>
    </row>
    <row r="3357" spans="1:17" x14ac:dyDescent="0.2">
      <c r="A3357" s="7"/>
      <c r="B3357" s="8"/>
      <c r="D3357" s="8"/>
      <c r="E3357" s="8"/>
      <c r="F3357" s="8"/>
      <c r="G3357" s="8"/>
      <c r="H3357" s="8"/>
      <c r="I3357" s="8"/>
      <c r="J3357" s="8"/>
      <c r="K3357" s="8"/>
      <c r="L3357" s="8"/>
      <c r="M3357" s="8"/>
      <c r="N3357" s="8"/>
      <c r="O3357" s="8"/>
      <c r="P3357" s="8"/>
      <c r="Q3357" s="8"/>
    </row>
    <row r="3358" spans="1:17" x14ac:dyDescent="0.2">
      <c r="A3358" s="7"/>
      <c r="B3358" s="8"/>
      <c r="D3358" s="8"/>
      <c r="E3358" s="8"/>
      <c r="F3358" s="8"/>
      <c r="G3358" s="8"/>
      <c r="H3358" s="8"/>
      <c r="I3358" s="8"/>
      <c r="J3358" s="8"/>
      <c r="K3358" s="8"/>
      <c r="L3358" s="8"/>
      <c r="M3358" s="8"/>
      <c r="N3358" s="8"/>
      <c r="O3358" s="8"/>
      <c r="P3358" s="8"/>
      <c r="Q3358" s="8"/>
    </row>
    <row r="3359" spans="1:17" x14ac:dyDescent="0.2">
      <c r="A3359" s="7"/>
      <c r="B3359" s="8"/>
      <c r="D3359" s="8"/>
      <c r="E3359" s="8"/>
      <c r="F3359" s="8"/>
      <c r="G3359" s="8"/>
      <c r="H3359" s="8"/>
      <c r="I3359" s="8"/>
      <c r="J3359" s="8"/>
      <c r="K3359" s="8"/>
      <c r="L3359" s="8"/>
      <c r="M3359" s="8"/>
      <c r="N3359" s="8"/>
      <c r="O3359" s="8"/>
      <c r="P3359" s="8"/>
      <c r="Q3359" s="8"/>
    </row>
    <row r="3360" spans="1:17" x14ac:dyDescent="0.2">
      <c r="A3360" s="7"/>
      <c r="B3360" s="8"/>
      <c r="D3360" s="8"/>
      <c r="E3360" s="8"/>
      <c r="F3360" s="8"/>
      <c r="G3360" s="8"/>
      <c r="H3360" s="8"/>
      <c r="I3360" s="8"/>
      <c r="J3360" s="8"/>
      <c r="K3360" s="8"/>
      <c r="L3360" s="8"/>
      <c r="M3360" s="8"/>
      <c r="N3360" s="8"/>
      <c r="O3360" s="8"/>
      <c r="P3360" s="8"/>
      <c r="Q3360" s="8"/>
    </row>
    <row r="3361" spans="1:17" x14ac:dyDescent="0.2">
      <c r="A3361" s="7"/>
      <c r="B3361" s="8"/>
      <c r="D3361" s="8"/>
      <c r="E3361" s="8"/>
      <c r="F3361" s="8"/>
      <c r="G3361" s="8"/>
      <c r="H3361" s="8"/>
      <c r="I3361" s="8"/>
      <c r="J3361" s="8"/>
      <c r="K3361" s="8"/>
      <c r="L3361" s="8"/>
      <c r="M3361" s="8"/>
      <c r="N3361" s="8"/>
      <c r="O3361" s="8"/>
      <c r="P3361" s="8"/>
      <c r="Q3361" s="8"/>
    </row>
    <row r="3362" spans="1:17" x14ac:dyDescent="0.2">
      <c r="A3362" s="7"/>
      <c r="B3362" s="8"/>
      <c r="D3362" s="8"/>
      <c r="E3362" s="8"/>
      <c r="F3362" s="8"/>
      <c r="G3362" s="8"/>
      <c r="H3362" s="8"/>
      <c r="I3362" s="8"/>
      <c r="J3362" s="8"/>
      <c r="K3362" s="8"/>
      <c r="L3362" s="8"/>
      <c r="M3362" s="8"/>
      <c r="N3362" s="8"/>
      <c r="O3362" s="8"/>
      <c r="P3362" s="8"/>
      <c r="Q3362" s="8"/>
    </row>
    <row r="3363" spans="1:17" x14ac:dyDescent="0.2">
      <c r="A3363" s="7"/>
      <c r="B3363" s="8"/>
      <c r="D3363" s="8"/>
      <c r="E3363" s="8"/>
      <c r="F3363" s="8"/>
      <c r="G3363" s="8"/>
      <c r="H3363" s="8"/>
      <c r="I3363" s="8"/>
      <c r="J3363" s="8"/>
      <c r="K3363" s="8"/>
      <c r="L3363" s="8"/>
      <c r="M3363" s="8"/>
      <c r="N3363" s="8"/>
      <c r="O3363" s="8"/>
      <c r="P3363" s="8"/>
      <c r="Q3363" s="8"/>
    </row>
    <row r="3364" spans="1:17" x14ac:dyDescent="0.2">
      <c r="A3364" s="7"/>
      <c r="B3364" s="8"/>
      <c r="D3364" s="8"/>
      <c r="E3364" s="8"/>
      <c r="F3364" s="8"/>
      <c r="G3364" s="8"/>
      <c r="H3364" s="8"/>
      <c r="I3364" s="8"/>
      <c r="J3364" s="8"/>
      <c r="K3364" s="8"/>
      <c r="L3364" s="8"/>
      <c r="M3364" s="8"/>
      <c r="N3364" s="8"/>
      <c r="O3364" s="8"/>
      <c r="P3364" s="8"/>
      <c r="Q3364" s="8"/>
    </row>
    <row r="3365" spans="1:17" x14ac:dyDescent="0.2">
      <c r="A3365" s="7"/>
      <c r="B3365" s="8"/>
      <c r="D3365" s="8"/>
      <c r="E3365" s="8"/>
      <c r="F3365" s="8"/>
      <c r="G3365" s="8"/>
      <c r="H3365" s="8"/>
      <c r="I3365" s="8"/>
      <c r="J3365" s="8"/>
      <c r="K3365" s="8"/>
      <c r="L3365" s="8"/>
      <c r="M3365" s="8"/>
      <c r="N3365" s="8"/>
      <c r="O3365" s="8"/>
      <c r="P3365" s="8"/>
      <c r="Q3365" s="8"/>
    </row>
    <row r="3366" spans="1:17" x14ac:dyDescent="0.2">
      <c r="A3366" s="7"/>
      <c r="B3366" s="8"/>
      <c r="D3366" s="8"/>
      <c r="E3366" s="8"/>
      <c r="F3366" s="8"/>
      <c r="G3366" s="8"/>
      <c r="H3366" s="8"/>
      <c r="I3366" s="8"/>
      <c r="J3366" s="8"/>
      <c r="K3366" s="8"/>
      <c r="L3366" s="8"/>
      <c r="M3366" s="8"/>
      <c r="N3366" s="8"/>
      <c r="O3366" s="8"/>
      <c r="P3366" s="8"/>
      <c r="Q3366" s="8"/>
    </row>
    <row r="3367" spans="1:17" x14ac:dyDescent="0.2">
      <c r="A3367" s="7"/>
      <c r="B3367" s="8"/>
      <c r="D3367" s="8"/>
      <c r="E3367" s="8"/>
      <c r="F3367" s="8"/>
      <c r="G3367" s="8"/>
      <c r="H3367" s="8"/>
      <c r="I3367" s="8"/>
      <c r="J3367" s="8"/>
      <c r="K3367" s="8"/>
      <c r="L3367" s="8"/>
      <c r="M3367" s="8"/>
      <c r="N3367" s="8"/>
      <c r="O3367" s="8"/>
      <c r="P3367" s="8"/>
      <c r="Q3367" s="8"/>
    </row>
    <row r="3368" spans="1:17" x14ac:dyDescent="0.2">
      <c r="A3368" s="7"/>
      <c r="B3368" s="8"/>
      <c r="D3368" s="8"/>
      <c r="E3368" s="8"/>
      <c r="F3368" s="8"/>
      <c r="G3368" s="8"/>
      <c r="H3368" s="8"/>
      <c r="I3368" s="8"/>
      <c r="J3368" s="8"/>
      <c r="K3368" s="8"/>
      <c r="L3368" s="8"/>
      <c r="M3368" s="8"/>
      <c r="N3368" s="8"/>
      <c r="O3368" s="8"/>
      <c r="P3368" s="8"/>
      <c r="Q3368" s="8"/>
    </row>
    <row r="3369" spans="1:17" x14ac:dyDescent="0.2">
      <c r="A3369" s="7"/>
      <c r="B3369" s="8"/>
      <c r="D3369" s="8"/>
      <c r="E3369" s="8"/>
      <c r="F3369" s="8"/>
      <c r="G3369" s="8"/>
      <c r="H3369" s="8"/>
      <c r="I3369" s="8"/>
      <c r="J3369" s="8"/>
      <c r="K3369" s="8"/>
      <c r="L3369" s="8"/>
      <c r="M3369" s="8"/>
      <c r="N3369" s="8"/>
      <c r="O3369" s="8"/>
      <c r="P3369" s="8"/>
      <c r="Q3369" s="8"/>
    </row>
    <row r="3370" spans="1:17" x14ac:dyDescent="0.2">
      <c r="A3370" s="7"/>
      <c r="B3370" s="8"/>
      <c r="D3370" s="8"/>
      <c r="E3370" s="8"/>
      <c r="F3370" s="8"/>
      <c r="G3370" s="8"/>
      <c r="H3370" s="8"/>
      <c r="I3370" s="8"/>
      <c r="J3370" s="8"/>
      <c r="K3370" s="8"/>
      <c r="L3370" s="8"/>
      <c r="M3370" s="8"/>
      <c r="N3370" s="8"/>
      <c r="O3370" s="8"/>
      <c r="P3370" s="8"/>
      <c r="Q3370" s="8"/>
    </row>
    <row r="3371" spans="1:17" x14ac:dyDescent="0.2">
      <c r="A3371" s="7"/>
      <c r="B3371" s="8"/>
      <c r="D3371" s="8"/>
      <c r="E3371" s="8"/>
      <c r="F3371" s="8"/>
      <c r="G3371" s="8"/>
      <c r="H3371" s="8"/>
      <c r="I3371" s="8"/>
      <c r="J3371" s="8"/>
      <c r="K3371" s="8"/>
      <c r="L3371" s="8"/>
      <c r="M3371" s="8"/>
      <c r="N3371" s="8"/>
      <c r="O3371" s="8"/>
      <c r="P3371" s="8"/>
      <c r="Q3371" s="8"/>
    </row>
    <row r="3372" spans="1:17" x14ac:dyDescent="0.2">
      <c r="A3372" s="7"/>
      <c r="B3372" s="8"/>
      <c r="D3372" s="8"/>
      <c r="E3372" s="8"/>
      <c r="F3372" s="8"/>
      <c r="G3372" s="8"/>
      <c r="H3372" s="8"/>
      <c r="I3372" s="8"/>
      <c r="J3372" s="8"/>
      <c r="K3372" s="8"/>
      <c r="L3372" s="8"/>
      <c r="M3372" s="8"/>
      <c r="N3372" s="8"/>
      <c r="O3372" s="8"/>
      <c r="P3372" s="8"/>
      <c r="Q3372" s="8"/>
    </row>
    <row r="3373" spans="1:17" x14ac:dyDescent="0.2">
      <c r="A3373" s="7"/>
      <c r="B3373" s="8"/>
      <c r="D3373" s="8"/>
      <c r="E3373" s="8"/>
      <c r="F3373" s="8"/>
      <c r="G3373" s="8"/>
      <c r="H3373" s="8"/>
      <c r="I3373" s="8"/>
      <c r="J3373" s="8"/>
      <c r="K3373" s="8"/>
      <c r="L3373" s="8"/>
      <c r="M3373" s="8"/>
      <c r="N3373" s="8"/>
      <c r="O3373" s="8"/>
      <c r="P3373" s="8"/>
      <c r="Q3373" s="8"/>
    </row>
    <row r="3374" spans="1:17" x14ac:dyDescent="0.2">
      <c r="A3374" s="7"/>
      <c r="B3374" s="8"/>
      <c r="D3374" s="8"/>
      <c r="E3374" s="8"/>
      <c r="F3374" s="8"/>
      <c r="G3374" s="8"/>
      <c r="H3374" s="8"/>
      <c r="I3374" s="8"/>
      <c r="J3374" s="8"/>
      <c r="K3374" s="8"/>
      <c r="L3374" s="8"/>
      <c r="M3374" s="8"/>
      <c r="N3374" s="8"/>
      <c r="O3374" s="8"/>
      <c r="P3374" s="8"/>
      <c r="Q3374" s="8"/>
    </row>
    <row r="3375" spans="1:17" x14ac:dyDescent="0.2">
      <c r="A3375" s="7"/>
      <c r="B3375" s="8"/>
      <c r="D3375" s="8"/>
      <c r="E3375" s="8"/>
      <c r="F3375" s="8"/>
      <c r="G3375" s="8"/>
      <c r="H3375" s="8"/>
      <c r="I3375" s="8"/>
      <c r="J3375" s="8"/>
      <c r="K3375" s="8"/>
      <c r="L3375" s="8"/>
      <c r="M3375" s="8"/>
      <c r="N3375" s="8"/>
      <c r="O3375" s="8"/>
      <c r="P3375" s="8"/>
      <c r="Q3375" s="8"/>
    </row>
    <row r="3376" spans="1:17" x14ac:dyDescent="0.2">
      <c r="A3376" s="7"/>
      <c r="B3376" s="8"/>
      <c r="D3376" s="8"/>
      <c r="E3376" s="8"/>
      <c r="F3376" s="8"/>
      <c r="G3376" s="8"/>
      <c r="H3376" s="8"/>
      <c r="I3376" s="8"/>
      <c r="J3376" s="8"/>
      <c r="K3376" s="8"/>
      <c r="L3376" s="8"/>
      <c r="M3376" s="8"/>
      <c r="N3376" s="8"/>
      <c r="O3376" s="8"/>
      <c r="P3376" s="8"/>
      <c r="Q3376" s="8"/>
    </row>
    <row r="3377" spans="1:17" x14ac:dyDescent="0.2">
      <c r="A3377" s="7"/>
      <c r="B3377" s="8"/>
      <c r="D3377" s="8"/>
      <c r="E3377" s="8"/>
      <c r="F3377" s="8"/>
      <c r="G3377" s="8"/>
      <c r="H3377" s="8"/>
      <c r="I3377" s="8"/>
      <c r="J3377" s="8"/>
      <c r="K3377" s="8"/>
      <c r="L3377" s="8"/>
      <c r="M3377" s="8"/>
      <c r="N3377" s="8"/>
      <c r="O3377" s="8"/>
      <c r="P3377" s="8"/>
      <c r="Q3377" s="8"/>
    </row>
    <row r="3378" spans="1:17" x14ac:dyDescent="0.2">
      <c r="A3378" s="7"/>
      <c r="B3378" s="8"/>
      <c r="D3378" s="8"/>
      <c r="E3378" s="8"/>
      <c r="F3378" s="8"/>
      <c r="G3378" s="8"/>
      <c r="H3378" s="8"/>
      <c r="I3378" s="8"/>
      <c r="J3378" s="8"/>
      <c r="K3378" s="8"/>
      <c r="L3378" s="8"/>
      <c r="M3378" s="8"/>
      <c r="N3378" s="8"/>
      <c r="O3378" s="8"/>
      <c r="P3378" s="8"/>
      <c r="Q3378" s="8"/>
    </row>
    <row r="3379" spans="1:17" x14ac:dyDescent="0.2">
      <c r="A3379" s="7"/>
      <c r="B3379" s="8"/>
      <c r="D3379" s="8"/>
      <c r="E3379" s="8"/>
      <c r="F3379" s="8"/>
      <c r="G3379" s="8"/>
      <c r="H3379" s="8"/>
      <c r="I3379" s="8"/>
      <c r="J3379" s="8"/>
      <c r="K3379" s="8"/>
      <c r="L3379" s="8"/>
      <c r="M3379" s="8"/>
      <c r="N3379" s="8"/>
      <c r="O3379" s="8"/>
      <c r="P3379" s="8"/>
      <c r="Q3379" s="8"/>
    </row>
    <row r="3380" spans="1:17" x14ac:dyDescent="0.2">
      <c r="A3380" s="7"/>
      <c r="B3380" s="8"/>
      <c r="D3380" s="8"/>
      <c r="E3380" s="8"/>
      <c r="F3380" s="8"/>
      <c r="G3380" s="8"/>
      <c r="H3380" s="8"/>
      <c r="I3380" s="8"/>
      <c r="J3380" s="8"/>
      <c r="K3380" s="8"/>
      <c r="L3380" s="8"/>
      <c r="M3380" s="8"/>
      <c r="N3380" s="8"/>
      <c r="O3380" s="8"/>
      <c r="P3380" s="8"/>
      <c r="Q3380" s="8"/>
    </row>
    <row r="3381" spans="1:17" x14ac:dyDescent="0.2">
      <c r="A3381" s="7"/>
      <c r="B3381" s="8"/>
      <c r="D3381" s="8"/>
      <c r="E3381" s="8"/>
      <c r="F3381" s="8"/>
      <c r="G3381" s="8"/>
      <c r="H3381" s="8"/>
      <c r="I3381" s="8"/>
      <c r="J3381" s="8"/>
      <c r="K3381" s="8"/>
      <c r="L3381" s="8"/>
      <c r="M3381" s="8"/>
      <c r="N3381" s="8"/>
      <c r="O3381" s="8"/>
      <c r="P3381" s="8"/>
      <c r="Q3381" s="8"/>
    </row>
    <row r="3382" spans="1:17" x14ac:dyDescent="0.2">
      <c r="A3382" s="7"/>
      <c r="B3382" s="8"/>
      <c r="D3382" s="8"/>
      <c r="E3382" s="8"/>
      <c r="F3382" s="8"/>
      <c r="G3382" s="8"/>
      <c r="H3382" s="8"/>
      <c r="I3382" s="8"/>
      <c r="J3382" s="8"/>
      <c r="K3382" s="8"/>
      <c r="L3382" s="8"/>
      <c r="M3382" s="8"/>
      <c r="N3382" s="8"/>
      <c r="O3382" s="8"/>
      <c r="P3382" s="8"/>
      <c r="Q3382" s="8"/>
    </row>
    <row r="3383" spans="1:17" x14ac:dyDescent="0.2">
      <c r="A3383" s="7"/>
      <c r="B3383" s="8"/>
      <c r="D3383" s="8"/>
      <c r="E3383" s="8"/>
      <c r="F3383" s="8"/>
      <c r="G3383" s="8"/>
      <c r="H3383" s="8"/>
      <c r="I3383" s="8"/>
      <c r="J3383" s="8"/>
      <c r="K3383" s="8"/>
      <c r="L3383" s="8"/>
      <c r="M3383" s="8"/>
      <c r="N3383" s="8"/>
      <c r="O3383" s="8"/>
      <c r="P3383" s="8"/>
      <c r="Q3383" s="8"/>
    </row>
    <row r="3384" spans="1:17" x14ac:dyDescent="0.2">
      <c r="A3384" s="7"/>
      <c r="B3384" s="8"/>
      <c r="D3384" s="8"/>
      <c r="E3384" s="8"/>
      <c r="F3384" s="8"/>
      <c r="G3384" s="8"/>
      <c r="H3384" s="8"/>
      <c r="I3384" s="8"/>
      <c r="J3384" s="8"/>
      <c r="K3384" s="8"/>
      <c r="L3384" s="8"/>
      <c r="M3384" s="8"/>
      <c r="N3384" s="8"/>
      <c r="O3384" s="8"/>
      <c r="P3384" s="8"/>
      <c r="Q3384" s="8"/>
    </row>
    <row r="3385" spans="1:17" x14ac:dyDescent="0.2">
      <c r="A3385" s="7"/>
      <c r="B3385" s="8"/>
      <c r="D3385" s="8"/>
      <c r="E3385" s="8"/>
      <c r="F3385" s="8"/>
      <c r="G3385" s="8"/>
      <c r="H3385" s="8"/>
      <c r="I3385" s="8"/>
      <c r="J3385" s="8"/>
      <c r="K3385" s="8"/>
      <c r="L3385" s="8"/>
      <c r="M3385" s="8"/>
      <c r="N3385" s="8"/>
      <c r="O3385" s="8"/>
      <c r="P3385" s="8"/>
      <c r="Q3385" s="8"/>
    </row>
    <row r="3386" spans="1:17" x14ac:dyDescent="0.2">
      <c r="A3386" s="7"/>
      <c r="B3386" s="8"/>
      <c r="D3386" s="8"/>
      <c r="E3386" s="8"/>
      <c r="F3386" s="8"/>
      <c r="G3386" s="8"/>
      <c r="H3386" s="8"/>
      <c r="I3386" s="8"/>
      <c r="J3386" s="8"/>
      <c r="K3386" s="8"/>
      <c r="L3386" s="8"/>
      <c r="M3386" s="8"/>
      <c r="N3386" s="8"/>
      <c r="O3386" s="8"/>
      <c r="P3386" s="8"/>
      <c r="Q3386" s="8"/>
    </row>
    <row r="3387" spans="1:17" x14ac:dyDescent="0.2">
      <c r="A3387" s="7"/>
      <c r="B3387" s="8"/>
      <c r="D3387" s="8"/>
      <c r="E3387" s="8"/>
      <c r="F3387" s="8"/>
      <c r="G3387" s="8"/>
      <c r="H3387" s="8"/>
      <c r="I3387" s="8"/>
      <c r="J3387" s="8"/>
      <c r="K3387" s="8"/>
      <c r="L3387" s="8"/>
      <c r="M3387" s="8"/>
      <c r="N3387" s="8"/>
      <c r="O3387" s="8"/>
      <c r="P3387" s="8"/>
      <c r="Q3387" s="8"/>
    </row>
    <row r="3388" spans="1:17" x14ac:dyDescent="0.2">
      <c r="A3388" s="7"/>
      <c r="B3388" s="8"/>
      <c r="D3388" s="8"/>
      <c r="E3388" s="8"/>
      <c r="F3388" s="8"/>
      <c r="G3388" s="8"/>
      <c r="H3388" s="8"/>
      <c r="I3388" s="8"/>
      <c r="J3388" s="8"/>
      <c r="K3388" s="8"/>
      <c r="L3388" s="8"/>
      <c r="M3388" s="8"/>
      <c r="N3388" s="8"/>
      <c r="O3388" s="8"/>
      <c r="P3388" s="8"/>
      <c r="Q3388" s="8"/>
    </row>
    <row r="3389" spans="1:17" x14ac:dyDescent="0.2">
      <c r="A3389" s="7"/>
      <c r="B3389" s="8"/>
      <c r="D3389" s="8"/>
      <c r="E3389" s="8"/>
      <c r="F3389" s="8"/>
      <c r="G3389" s="8"/>
      <c r="H3389" s="8"/>
      <c r="I3389" s="8"/>
      <c r="J3389" s="8"/>
      <c r="K3389" s="8"/>
      <c r="L3389" s="8"/>
      <c r="M3389" s="8"/>
      <c r="N3389" s="8"/>
      <c r="O3389" s="8"/>
      <c r="P3389" s="8"/>
      <c r="Q3389" s="8"/>
    </row>
    <row r="3390" spans="1:17" x14ac:dyDescent="0.2">
      <c r="A3390" s="7"/>
      <c r="B3390" s="8"/>
      <c r="D3390" s="8"/>
      <c r="E3390" s="8"/>
      <c r="F3390" s="8"/>
      <c r="G3390" s="8"/>
      <c r="H3390" s="8"/>
      <c r="I3390" s="8"/>
      <c r="J3390" s="8"/>
      <c r="K3390" s="8"/>
      <c r="L3390" s="8"/>
      <c r="M3390" s="8"/>
      <c r="N3390" s="8"/>
      <c r="O3390" s="8"/>
      <c r="P3390" s="8"/>
      <c r="Q3390" s="8"/>
    </row>
    <row r="3391" spans="1:17" x14ac:dyDescent="0.2">
      <c r="A3391" s="7"/>
      <c r="B3391" s="8"/>
      <c r="D3391" s="8"/>
      <c r="E3391" s="8"/>
      <c r="F3391" s="8"/>
      <c r="G3391" s="8"/>
      <c r="H3391" s="8"/>
      <c r="I3391" s="8"/>
      <c r="J3391" s="8"/>
      <c r="K3391" s="8"/>
      <c r="L3391" s="8"/>
      <c r="M3391" s="8"/>
      <c r="N3391" s="8"/>
      <c r="O3391" s="8"/>
      <c r="P3391" s="8"/>
      <c r="Q3391" s="8"/>
    </row>
    <row r="3392" spans="1:17" x14ac:dyDescent="0.2">
      <c r="A3392" s="7"/>
      <c r="B3392" s="8"/>
      <c r="D3392" s="8"/>
      <c r="E3392" s="8"/>
      <c r="F3392" s="8"/>
      <c r="G3392" s="8"/>
      <c r="H3392" s="8"/>
      <c r="I3392" s="8"/>
      <c r="J3392" s="8"/>
      <c r="K3392" s="8"/>
      <c r="L3392" s="8"/>
      <c r="M3392" s="8"/>
      <c r="N3392" s="8"/>
      <c r="O3392" s="8"/>
      <c r="P3392" s="8"/>
      <c r="Q3392" s="8"/>
    </row>
    <row r="3393" spans="1:17" x14ac:dyDescent="0.2">
      <c r="A3393" s="7"/>
      <c r="B3393" s="8"/>
      <c r="D3393" s="8"/>
      <c r="E3393" s="8"/>
      <c r="F3393" s="8"/>
      <c r="G3393" s="8"/>
      <c r="H3393" s="8"/>
      <c r="I3393" s="8"/>
      <c r="J3393" s="8"/>
      <c r="K3393" s="8"/>
      <c r="L3393" s="8"/>
      <c r="M3393" s="8"/>
      <c r="N3393" s="8"/>
      <c r="O3393" s="8"/>
      <c r="P3393" s="8"/>
      <c r="Q3393" s="8"/>
    </row>
    <row r="3394" spans="1:17" x14ac:dyDescent="0.2">
      <c r="A3394" s="7"/>
      <c r="B3394" s="8"/>
      <c r="D3394" s="8"/>
      <c r="E3394" s="8"/>
      <c r="F3394" s="8"/>
      <c r="G3394" s="8"/>
      <c r="H3394" s="8"/>
      <c r="I3394" s="8"/>
      <c r="J3394" s="8"/>
      <c r="K3394" s="8"/>
      <c r="L3394" s="8"/>
      <c r="M3394" s="8"/>
      <c r="N3394" s="8"/>
      <c r="O3394" s="8"/>
      <c r="P3394" s="8"/>
      <c r="Q3394" s="8"/>
    </row>
    <row r="3395" spans="1:17" x14ac:dyDescent="0.2">
      <c r="A3395" s="7"/>
      <c r="B3395" s="8"/>
      <c r="D3395" s="8"/>
      <c r="E3395" s="8"/>
      <c r="F3395" s="8"/>
      <c r="G3395" s="8"/>
      <c r="H3395" s="8"/>
      <c r="I3395" s="8"/>
      <c r="J3395" s="8"/>
      <c r="K3395" s="8"/>
      <c r="L3395" s="8"/>
      <c r="M3395" s="8"/>
      <c r="N3395" s="8"/>
      <c r="O3395" s="8"/>
      <c r="P3395" s="8"/>
      <c r="Q3395" s="8"/>
    </row>
    <row r="3396" spans="1:17" x14ac:dyDescent="0.2">
      <c r="A3396" s="7"/>
      <c r="B3396" s="8"/>
      <c r="D3396" s="8"/>
      <c r="E3396" s="8"/>
      <c r="F3396" s="8"/>
      <c r="G3396" s="8"/>
      <c r="H3396" s="8"/>
      <c r="I3396" s="8"/>
      <c r="J3396" s="8"/>
      <c r="K3396" s="8"/>
      <c r="L3396" s="8"/>
      <c r="M3396" s="8"/>
      <c r="N3396" s="8"/>
      <c r="O3396" s="8"/>
      <c r="P3396" s="8"/>
      <c r="Q3396" s="8"/>
    </row>
    <row r="3397" spans="1:17" x14ac:dyDescent="0.2">
      <c r="A3397" s="7"/>
      <c r="B3397" s="8"/>
      <c r="D3397" s="8"/>
      <c r="E3397" s="8"/>
      <c r="F3397" s="8"/>
      <c r="G3397" s="8"/>
      <c r="H3397" s="8"/>
      <c r="I3397" s="8"/>
      <c r="J3397" s="8"/>
      <c r="K3397" s="8"/>
      <c r="L3397" s="8"/>
      <c r="M3397" s="8"/>
      <c r="N3397" s="8"/>
      <c r="O3397" s="8"/>
      <c r="P3397" s="8"/>
      <c r="Q3397" s="8"/>
    </row>
    <row r="3398" spans="1:17" x14ac:dyDescent="0.2">
      <c r="A3398" s="7"/>
      <c r="B3398" s="8"/>
      <c r="D3398" s="8"/>
      <c r="E3398" s="8"/>
      <c r="F3398" s="8"/>
      <c r="G3398" s="8"/>
      <c r="H3398" s="8"/>
      <c r="I3398" s="8"/>
      <c r="J3398" s="8"/>
      <c r="K3398" s="8"/>
      <c r="L3398" s="8"/>
      <c r="M3398" s="8"/>
      <c r="N3398" s="8"/>
      <c r="O3398" s="8"/>
      <c r="P3398" s="8"/>
      <c r="Q3398" s="8"/>
    </row>
    <row r="3399" spans="1:17" x14ac:dyDescent="0.2">
      <c r="A3399" s="7"/>
      <c r="B3399" s="8"/>
      <c r="D3399" s="8"/>
      <c r="E3399" s="8"/>
      <c r="F3399" s="8"/>
      <c r="G3399" s="8"/>
      <c r="H3399" s="8"/>
      <c r="I3399" s="8"/>
      <c r="J3399" s="8"/>
      <c r="K3399" s="8"/>
      <c r="L3399" s="8"/>
      <c r="M3399" s="8"/>
      <c r="N3399" s="8"/>
      <c r="O3399" s="8"/>
      <c r="P3399" s="8"/>
      <c r="Q3399" s="8"/>
    </row>
    <row r="3400" spans="1:17" x14ac:dyDescent="0.2">
      <c r="A3400" s="7"/>
      <c r="B3400" s="8"/>
      <c r="D3400" s="8"/>
      <c r="E3400" s="8"/>
      <c r="F3400" s="8"/>
      <c r="G3400" s="8"/>
      <c r="H3400" s="8"/>
      <c r="I3400" s="8"/>
      <c r="J3400" s="8"/>
      <c r="K3400" s="8"/>
      <c r="L3400" s="8"/>
      <c r="M3400" s="8"/>
      <c r="N3400" s="8"/>
      <c r="O3400" s="8"/>
      <c r="P3400" s="8"/>
      <c r="Q3400" s="8"/>
    </row>
    <row r="3401" spans="1:17" x14ac:dyDescent="0.2">
      <c r="A3401" s="7"/>
      <c r="B3401" s="8"/>
      <c r="D3401" s="8"/>
      <c r="E3401" s="8"/>
      <c r="F3401" s="8"/>
      <c r="G3401" s="8"/>
      <c r="H3401" s="8"/>
      <c r="I3401" s="8"/>
      <c r="J3401" s="8"/>
      <c r="K3401" s="8"/>
      <c r="L3401" s="8"/>
      <c r="M3401" s="8"/>
      <c r="N3401" s="8"/>
      <c r="O3401" s="8"/>
      <c r="P3401" s="8"/>
      <c r="Q3401" s="8"/>
    </row>
    <row r="3402" spans="1:17" x14ac:dyDescent="0.2">
      <c r="A3402" s="7"/>
      <c r="B3402" s="8"/>
      <c r="D3402" s="8"/>
      <c r="E3402" s="8"/>
      <c r="F3402" s="8"/>
      <c r="G3402" s="8"/>
      <c r="H3402" s="8"/>
      <c r="I3402" s="8"/>
      <c r="J3402" s="8"/>
      <c r="K3402" s="8"/>
      <c r="L3402" s="8"/>
      <c r="M3402" s="8"/>
      <c r="N3402" s="8"/>
      <c r="O3402" s="8"/>
      <c r="P3402" s="8"/>
      <c r="Q3402" s="8"/>
    </row>
    <row r="3403" spans="1:17" x14ac:dyDescent="0.2">
      <c r="A3403" s="7"/>
      <c r="B3403" s="8"/>
      <c r="D3403" s="8"/>
      <c r="E3403" s="8"/>
      <c r="F3403" s="8"/>
      <c r="G3403" s="8"/>
      <c r="H3403" s="8"/>
      <c r="I3403" s="8"/>
      <c r="J3403" s="8"/>
      <c r="K3403" s="8"/>
      <c r="L3403" s="8"/>
      <c r="M3403" s="8"/>
      <c r="N3403" s="8"/>
      <c r="O3403" s="8"/>
      <c r="P3403" s="8"/>
      <c r="Q3403" s="8"/>
    </row>
    <row r="3404" spans="1:17" x14ac:dyDescent="0.2">
      <c r="A3404" s="7"/>
      <c r="B3404" s="8"/>
      <c r="D3404" s="8"/>
      <c r="E3404" s="8"/>
      <c r="F3404" s="8"/>
      <c r="G3404" s="8"/>
      <c r="H3404" s="8"/>
      <c r="I3404" s="8"/>
      <c r="J3404" s="8"/>
      <c r="K3404" s="8"/>
      <c r="L3404" s="8"/>
      <c r="M3404" s="8"/>
      <c r="N3404" s="8"/>
      <c r="O3404" s="8"/>
      <c r="P3404" s="8"/>
      <c r="Q3404" s="8"/>
    </row>
    <row r="3405" spans="1:17" x14ac:dyDescent="0.2">
      <c r="A3405" s="7"/>
      <c r="B3405" s="8"/>
      <c r="D3405" s="8"/>
      <c r="E3405" s="8"/>
      <c r="F3405" s="8"/>
      <c r="G3405" s="8"/>
      <c r="H3405" s="8"/>
      <c r="I3405" s="8"/>
      <c r="J3405" s="8"/>
      <c r="K3405" s="8"/>
      <c r="L3405" s="8"/>
      <c r="M3405" s="8"/>
      <c r="N3405" s="8"/>
      <c r="O3405" s="8"/>
      <c r="P3405" s="8"/>
      <c r="Q3405" s="8"/>
    </row>
    <row r="3406" spans="1:17" x14ac:dyDescent="0.2">
      <c r="A3406" s="7"/>
      <c r="B3406" s="8"/>
      <c r="D3406" s="8"/>
      <c r="E3406" s="8"/>
      <c r="F3406" s="8"/>
      <c r="G3406" s="8"/>
      <c r="H3406" s="8"/>
      <c r="I3406" s="8"/>
      <c r="J3406" s="8"/>
      <c r="K3406" s="8"/>
      <c r="L3406" s="8"/>
      <c r="M3406" s="8"/>
      <c r="N3406" s="8"/>
      <c r="O3406" s="8"/>
      <c r="P3406" s="8"/>
      <c r="Q3406" s="8"/>
    </row>
    <row r="3407" spans="1:17" x14ac:dyDescent="0.2">
      <c r="A3407" s="7"/>
      <c r="B3407" s="8"/>
      <c r="D3407" s="8"/>
      <c r="E3407" s="8"/>
      <c r="F3407" s="8"/>
      <c r="G3407" s="8"/>
      <c r="H3407" s="8"/>
      <c r="I3407" s="8"/>
      <c r="J3407" s="8"/>
      <c r="K3407" s="8"/>
      <c r="L3407" s="8"/>
      <c r="M3407" s="8"/>
      <c r="N3407" s="8"/>
      <c r="O3407" s="8"/>
      <c r="P3407" s="8"/>
      <c r="Q3407" s="8"/>
    </row>
    <row r="3408" spans="1:17" x14ac:dyDescent="0.2">
      <c r="A3408" s="7"/>
      <c r="B3408" s="8"/>
      <c r="D3408" s="8"/>
      <c r="E3408" s="8"/>
      <c r="F3408" s="8"/>
      <c r="G3408" s="8"/>
      <c r="H3408" s="8"/>
      <c r="I3408" s="8"/>
      <c r="J3408" s="8"/>
      <c r="K3408" s="8"/>
      <c r="L3408" s="8"/>
      <c r="M3408" s="8"/>
      <c r="N3408" s="8"/>
      <c r="O3408" s="8"/>
      <c r="P3408" s="8"/>
      <c r="Q3408" s="8"/>
    </row>
    <row r="3409" spans="1:17" x14ac:dyDescent="0.2">
      <c r="A3409" s="7"/>
      <c r="B3409" s="8"/>
      <c r="D3409" s="8"/>
      <c r="E3409" s="8"/>
      <c r="F3409" s="8"/>
      <c r="G3409" s="8"/>
      <c r="H3409" s="8"/>
      <c r="I3409" s="8"/>
      <c r="J3409" s="8"/>
      <c r="K3409" s="8"/>
      <c r="L3409" s="8"/>
      <c r="M3409" s="8"/>
      <c r="N3409" s="8"/>
      <c r="O3409" s="8"/>
      <c r="P3409" s="8"/>
      <c r="Q3409" s="8"/>
    </row>
    <row r="3410" spans="1:17" x14ac:dyDescent="0.2">
      <c r="A3410" s="7"/>
      <c r="B3410" s="8"/>
      <c r="D3410" s="8"/>
      <c r="E3410" s="8"/>
      <c r="F3410" s="8"/>
      <c r="G3410" s="8"/>
      <c r="H3410" s="8"/>
      <c r="I3410" s="8"/>
      <c r="J3410" s="8"/>
      <c r="K3410" s="8"/>
      <c r="L3410" s="8"/>
      <c r="M3410" s="8"/>
      <c r="N3410" s="8"/>
      <c r="O3410" s="8"/>
      <c r="P3410" s="8"/>
      <c r="Q3410" s="8"/>
    </row>
    <row r="3411" spans="1:17" x14ac:dyDescent="0.2">
      <c r="A3411" s="7"/>
      <c r="B3411" s="8"/>
      <c r="D3411" s="8"/>
      <c r="E3411" s="8"/>
      <c r="F3411" s="8"/>
      <c r="G3411" s="8"/>
      <c r="H3411" s="8"/>
      <c r="I3411" s="8"/>
      <c r="J3411" s="8"/>
      <c r="K3411" s="8"/>
      <c r="L3411" s="8"/>
      <c r="M3411" s="8"/>
      <c r="N3411" s="8"/>
      <c r="O3411" s="8"/>
      <c r="P3411" s="8"/>
      <c r="Q3411" s="8"/>
    </row>
    <row r="3412" spans="1:17" x14ac:dyDescent="0.2">
      <c r="A3412" s="7"/>
      <c r="B3412" s="8"/>
      <c r="D3412" s="8"/>
      <c r="E3412" s="8"/>
      <c r="F3412" s="8"/>
      <c r="G3412" s="8"/>
      <c r="H3412" s="8"/>
      <c r="I3412" s="8"/>
      <c r="J3412" s="8"/>
      <c r="K3412" s="8"/>
      <c r="L3412" s="8"/>
      <c r="M3412" s="8"/>
      <c r="N3412" s="8"/>
      <c r="O3412" s="8"/>
      <c r="P3412" s="8"/>
      <c r="Q3412" s="8"/>
    </row>
    <row r="3413" spans="1:17" x14ac:dyDescent="0.2">
      <c r="A3413" s="7"/>
      <c r="B3413" s="8"/>
      <c r="D3413" s="8"/>
      <c r="E3413" s="8"/>
      <c r="F3413" s="8"/>
      <c r="G3413" s="8"/>
      <c r="H3413" s="8"/>
      <c r="I3413" s="8"/>
      <c r="J3413" s="8"/>
      <c r="K3413" s="8"/>
      <c r="L3413" s="8"/>
      <c r="M3413" s="8"/>
      <c r="N3413" s="8"/>
      <c r="O3413" s="8"/>
      <c r="P3413" s="8"/>
      <c r="Q3413" s="8"/>
    </row>
    <row r="3414" spans="1:17" x14ac:dyDescent="0.2">
      <c r="A3414" s="7"/>
      <c r="B3414" s="8"/>
      <c r="D3414" s="8"/>
      <c r="E3414" s="8"/>
      <c r="F3414" s="8"/>
      <c r="G3414" s="8"/>
      <c r="H3414" s="8"/>
      <c r="I3414" s="8"/>
      <c r="J3414" s="8"/>
      <c r="K3414" s="8"/>
      <c r="L3414" s="8"/>
      <c r="M3414" s="8"/>
      <c r="N3414" s="8"/>
      <c r="O3414" s="8"/>
      <c r="P3414" s="8"/>
      <c r="Q3414" s="8"/>
    </row>
    <row r="3415" spans="1:17" x14ac:dyDescent="0.2">
      <c r="A3415" s="7"/>
      <c r="B3415" s="8"/>
      <c r="D3415" s="8"/>
      <c r="E3415" s="8"/>
      <c r="F3415" s="8"/>
      <c r="G3415" s="8"/>
      <c r="H3415" s="8"/>
      <c r="I3415" s="8"/>
      <c r="J3415" s="8"/>
      <c r="K3415" s="8"/>
      <c r="L3415" s="8"/>
      <c r="M3415" s="8"/>
      <c r="N3415" s="8"/>
      <c r="O3415" s="8"/>
      <c r="P3415" s="8"/>
      <c r="Q3415" s="8"/>
    </row>
    <row r="3416" spans="1:17" x14ac:dyDescent="0.2">
      <c r="A3416" s="7"/>
      <c r="B3416" s="8"/>
      <c r="D3416" s="8"/>
      <c r="E3416" s="8"/>
      <c r="F3416" s="8"/>
      <c r="G3416" s="8"/>
      <c r="H3416" s="8"/>
      <c r="I3416" s="8"/>
      <c r="J3416" s="8"/>
      <c r="K3416" s="8"/>
      <c r="L3416" s="8"/>
      <c r="M3416" s="8"/>
      <c r="N3416" s="8"/>
      <c r="O3416" s="8"/>
      <c r="P3416" s="8"/>
      <c r="Q3416" s="8"/>
    </row>
    <row r="3417" spans="1:17" x14ac:dyDescent="0.2">
      <c r="A3417" s="7"/>
      <c r="B3417" s="8"/>
      <c r="D3417" s="8"/>
      <c r="E3417" s="8"/>
      <c r="F3417" s="8"/>
      <c r="G3417" s="8"/>
      <c r="H3417" s="8"/>
      <c r="I3417" s="8"/>
      <c r="J3417" s="8"/>
      <c r="K3417" s="8"/>
      <c r="L3417" s="8"/>
      <c r="M3417" s="8"/>
      <c r="N3417" s="8"/>
      <c r="O3417" s="8"/>
      <c r="P3417" s="8"/>
      <c r="Q3417" s="8"/>
    </row>
    <row r="3418" spans="1:17" x14ac:dyDescent="0.2">
      <c r="A3418" s="7"/>
      <c r="B3418" s="8"/>
      <c r="D3418" s="8"/>
      <c r="E3418" s="8"/>
      <c r="F3418" s="8"/>
      <c r="G3418" s="8"/>
      <c r="H3418" s="8"/>
      <c r="I3418" s="8"/>
      <c r="J3418" s="8"/>
      <c r="K3418" s="8"/>
      <c r="L3418" s="8"/>
      <c r="M3418" s="8"/>
      <c r="N3418" s="8"/>
      <c r="O3418" s="8"/>
      <c r="P3418" s="8"/>
      <c r="Q3418" s="8"/>
    </row>
    <row r="3419" spans="1:17" x14ac:dyDescent="0.2">
      <c r="A3419" s="7"/>
      <c r="B3419" s="8"/>
      <c r="D3419" s="8"/>
      <c r="E3419" s="8"/>
      <c r="F3419" s="8"/>
      <c r="G3419" s="8"/>
      <c r="H3419" s="8"/>
      <c r="I3419" s="8"/>
      <c r="J3419" s="8"/>
      <c r="K3419" s="8"/>
      <c r="L3419" s="8"/>
      <c r="M3419" s="8"/>
      <c r="N3419" s="8"/>
      <c r="O3419" s="8"/>
      <c r="P3419" s="8"/>
      <c r="Q3419" s="8"/>
    </row>
    <row r="3420" spans="1:17" x14ac:dyDescent="0.2">
      <c r="A3420" s="7"/>
      <c r="B3420" s="8"/>
      <c r="D3420" s="8"/>
      <c r="E3420" s="8"/>
      <c r="F3420" s="8"/>
      <c r="G3420" s="8"/>
      <c r="H3420" s="8"/>
      <c r="I3420" s="8"/>
      <c r="J3420" s="8"/>
      <c r="K3420" s="8"/>
      <c r="L3420" s="8"/>
      <c r="M3420" s="8"/>
      <c r="N3420" s="8"/>
      <c r="O3420" s="8"/>
      <c r="P3420" s="8"/>
      <c r="Q3420" s="8"/>
    </row>
    <row r="3421" spans="1:17" x14ac:dyDescent="0.2">
      <c r="A3421" s="7"/>
      <c r="B3421" s="8"/>
      <c r="D3421" s="8"/>
      <c r="E3421" s="8"/>
      <c r="F3421" s="8"/>
      <c r="G3421" s="8"/>
      <c r="H3421" s="8"/>
      <c r="I3421" s="8"/>
      <c r="J3421" s="8"/>
      <c r="K3421" s="8"/>
      <c r="L3421" s="8"/>
      <c r="M3421" s="8"/>
      <c r="N3421" s="8"/>
      <c r="O3421" s="8"/>
      <c r="P3421" s="8"/>
      <c r="Q3421" s="8"/>
    </row>
    <row r="3422" spans="1:17" x14ac:dyDescent="0.2">
      <c r="A3422" s="7"/>
      <c r="B3422" s="8"/>
      <c r="D3422" s="8"/>
      <c r="E3422" s="8"/>
      <c r="F3422" s="8"/>
      <c r="G3422" s="8"/>
      <c r="H3422" s="8"/>
      <c r="I3422" s="8"/>
      <c r="J3422" s="8"/>
      <c r="K3422" s="8"/>
      <c r="L3422" s="8"/>
      <c r="M3422" s="8"/>
      <c r="N3422" s="8"/>
      <c r="O3422" s="8"/>
      <c r="P3422" s="8"/>
      <c r="Q3422" s="8"/>
    </row>
    <row r="3423" spans="1:17" x14ac:dyDescent="0.2">
      <c r="A3423" s="7"/>
      <c r="B3423" s="8"/>
      <c r="D3423" s="8"/>
      <c r="E3423" s="8"/>
      <c r="F3423" s="8"/>
      <c r="G3423" s="8"/>
      <c r="H3423" s="8"/>
      <c r="I3423" s="8"/>
      <c r="J3423" s="8"/>
      <c r="K3423" s="8"/>
      <c r="L3423" s="8"/>
      <c r="M3423" s="8"/>
      <c r="N3423" s="8"/>
      <c r="O3423" s="8"/>
      <c r="P3423" s="8"/>
      <c r="Q3423" s="8"/>
    </row>
    <row r="3424" spans="1:17" x14ac:dyDescent="0.2">
      <c r="A3424" s="7"/>
      <c r="B3424" s="8"/>
      <c r="D3424" s="8"/>
      <c r="E3424" s="8"/>
      <c r="F3424" s="8"/>
      <c r="G3424" s="8"/>
      <c r="H3424" s="8"/>
      <c r="I3424" s="8"/>
      <c r="J3424" s="8"/>
      <c r="K3424" s="8"/>
      <c r="L3424" s="8"/>
      <c r="M3424" s="8"/>
      <c r="N3424" s="8"/>
      <c r="O3424" s="8"/>
      <c r="P3424" s="8"/>
      <c r="Q3424" s="8"/>
    </row>
    <row r="3425" spans="1:17" x14ac:dyDescent="0.2">
      <c r="A3425" s="7"/>
      <c r="B3425" s="8"/>
      <c r="D3425" s="8"/>
      <c r="E3425" s="8"/>
      <c r="F3425" s="8"/>
      <c r="G3425" s="8"/>
      <c r="H3425" s="8"/>
      <c r="I3425" s="8"/>
      <c r="J3425" s="8"/>
      <c r="K3425" s="8"/>
      <c r="L3425" s="8"/>
      <c r="M3425" s="8"/>
      <c r="N3425" s="8"/>
      <c r="O3425" s="8"/>
      <c r="P3425" s="8"/>
      <c r="Q3425" s="8"/>
    </row>
    <row r="3426" spans="1:17" x14ac:dyDescent="0.2">
      <c r="A3426" s="7"/>
      <c r="B3426" s="8"/>
      <c r="D3426" s="8"/>
      <c r="E3426" s="8"/>
      <c r="F3426" s="8"/>
      <c r="G3426" s="8"/>
      <c r="H3426" s="8"/>
      <c r="I3426" s="8"/>
      <c r="J3426" s="8"/>
      <c r="K3426" s="8"/>
      <c r="L3426" s="8"/>
      <c r="M3426" s="8"/>
      <c r="N3426" s="8"/>
      <c r="O3426" s="8"/>
      <c r="P3426" s="8"/>
      <c r="Q3426" s="8"/>
    </row>
    <row r="3427" spans="1:17" x14ac:dyDescent="0.2">
      <c r="A3427" s="7"/>
      <c r="B3427" s="8"/>
      <c r="D3427" s="8"/>
      <c r="E3427" s="8"/>
      <c r="F3427" s="8"/>
      <c r="G3427" s="8"/>
      <c r="H3427" s="8"/>
      <c r="I3427" s="8"/>
      <c r="J3427" s="8"/>
      <c r="K3427" s="8"/>
      <c r="L3427" s="8"/>
      <c r="M3427" s="8"/>
      <c r="N3427" s="8"/>
      <c r="O3427" s="8"/>
      <c r="P3427" s="8"/>
      <c r="Q3427" s="8"/>
    </row>
    <row r="3428" spans="1:17" x14ac:dyDescent="0.2">
      <c r="A3428" s="7"/>
      <c r="B3428" s="8"/>
      <c r="D3428" s="8"/>
      <c r="E3428" s="8"/>
      <c r="F3428" s="8"/>
      <c r="G3428" s="8"/>
      <c r="H3428" s="8"/>
      <c r="I3428" s="8"/>
      <c r="J3428" s="8"/>
      <c r="K3428" s="8"/>
      <c r="L3428" s="8"/>
      <c r="M3428" s="8"/>
      <c r="N3428" s="8"/>
      <c r="O3428" s="8"/>
      <c r="P3428" s="8"/>
      <c r="Q3428" s="8"/>
    </row>
    <row r="3429" spans="1:17" x14ac:dyDescent="0.2">
      <c r="A3429" s="7"/>
      <c r="B3429" s="8"/>
      <c r="D3429" s="8"/>
      <c r="E3429" s="8"/>
      <c r="F3429" s="8"/>
      <c r="G3429" s="8"/>
      <c r="H3429" s="8"/>
      <c r="I3429" s="8"/>
      <c r="J3429" s="8"/>
      <c r="K3429" s="8"/>
      <c r="L3429" s="8"/>
      <c r="M3429" s="8"/>
      <c r="N3429" s="8"/>
      <c r="O3429" s="8"/>
      <c r="P3429" s="8"/>
      <c r="Q3429" s="8"/>
    </row>
    <row r="3430" spans="1:17" x14ac:dyDescent="0.2">
      <c r="A3430" s="7"/>
      <c r="B3430" s="8"/>
      <c r="D3430" s="8"/>
      <c r="E3430" s="8"/>
      <c r="F3430" s="8"/>
      <c r="G3430" s="8"/>
      <c r="H3430" s="8"/>
      <c r="I3430" s="8"/>
      <c r="J3430" s="8"/>
      <c r="K3430" s="8"/>
      <c r="L3430" s="8"/>
      <c r="M3430" s="8"/>
      <c r="N3430" s="8"/>
      <c r="O3430" s="8"/>
      <c r="P3430" s="8"/>
      <c r="Q3430" s="8"/>
    </row>
    <row r="3431" spans="1:17" x14ac:dyDescent="0.2">
      <c r="A3431" s="7"/>
      <c r="B3431" s="8"/>
      <c r="D3431" s="8"/>
      <c r="E3431" s="8"/>
      <c r="F3431" s="8"/>
      <c r="G3431" s="8"/>
      <c r="H3431" s="8"/>
      <c r="I3431" s="8"/>
      <c r="J3431" s="8"/>
      <c r="K3431" s="8"/>
      <c r="L3431" s="8"/>
      <c r="M3431" s="8"/>
      <c r="N3431" s="8"/>
      <c r="O3431" s="8"/>
      <c r="P3431" s="8"/>
      <c r="Q3431" s="8"/>
    </row>
    <row r="3432" spans="1:17" x14ac:dyDescent="0.2">
      <c r="A3432" s="7"/>
      <c r="B3432" s="8"/>
      <c r="D3432" s="8"/>
      <c r="E3432" s="8"/>
      <c r="F3432" s="8"/>
      <c r="G3432" s="8"/>
      <c r="H3432" s="8"/>
      <c r="I3432" s="8"/>
      <c r="J3432" s="8"/>
      <c r="K3432" s="8"/>
      <c r="L3432" s="8"/>
      <c r="M3432" s="8"/>
      <c r="N3432" s="8"/>
      <c r="O3432" s="8"/>
      <c r="P3432" s="8"/>
      <c r="Q3432" s="8"/>
    </row>
    <row r="3433" spans="1:17" x14ac:dyDescent="0.2">
      <c r="A3433" s="7"/>
      <c r="B3433" s="8"/>
      <c r="D3433" s="8"/>
      <c r="E3433" s="8"/>
      <c r="F3433" s="8"/>
      <c r="G3433" s="8"/>
      <c r="H3433" s="8"/>
      <c r="I3433" s="8"/>
      <c r="J3433" s="8"/>
      <c r="K3433" s="8"/>
      <c r="L3433" s="8"/>
      <c r="M3433" s="8"/>
      <c r="N3433" s="8"/>
      <c r="O3433" s="8"/>
      <c r="P3433" s="8"/>
      <c r="Q3433" s="8"/>
    </row>
    <row r="3434" spans="1:17" x14ac:dyDescent="0.2">
      <c r="A3434" s="7"/>
      <c r="B3434" s="8"/>
      <c r="D3434" s="8"/>
      <c r="E3434" s="8"/>
      <c r="F3434" s="8"/>
      <c r="G3434" s="8"/>
      <c r="H3434" s="8"/>
      <c r="I3434" s="8"/>
      <c r="J3434" s="8"/>
      <c r="K3434" s="8"/>
      <c r="L3434" s="8"/>
      <c r="M3434" s="8"/>
      <c r="N3434" s="8"/>
      <c r="O3434" s="8"/>
      <c r="P3434" s="8"/>
      <c r="Q3434" s="8"/>
    </row>
    <row r="3435" spans="1:17" x14ac:dyDescent="0.2">
      <c r="A3435" s="7"/>
      <c r="B3435" s="8"/>
      <c r="D3435" s="8"/>
      <c r="E3435" s="8"/>
      <c r="F3435" s="8"/>
      <c r="G3435" s="8"/>
      <c r="H3435" s="8"/>
      <c r="I3435" s="8"/>
      <c r="J3435" s="8"/>
      <c r="K3435" s="8"/>
      <c r="L3435" s="8"/>
      <c r="M3435" s="8"/>
      <c r="N3435" s="8"/>
      <c r="O3435" s="8"/>
      <c r="P3435" s="8"/>
      <c r="Q3435" s="8"/>
    </row>
    <row r="3436" spans="1:17" x14ac:dyDescent="0.2">
      <c r="A3436" s="7"/>
      <c r="B3436" s="8"/>
      <c r="D3436" s="8"/>
      <c r="E3436" s="8"/>
      <c r="F3436" s="8"/>
      <c r="G3436" s="8"/>
      <c r="H3436" s="8"/>
      <c r="I3436" s="8"/>
      <c r="J3436" s="8"/>
      <c r="K3436" s="8"/>
      <c r="L3436" s="8"/>
      <c r="M3436" s="8"/>
      <c r="N3436" s="8"/>
      <c r="O3436" s="8"/>
      <c r="P3436" s="8"/>
      <c r="Q3436" s="8"/>
    </row>
    <row r="3437" spans="1:17" x14ac:dyDescent="0.2">
      <c r="A3437" s="7"/>
      <c r="B3437" s="8"/>
      <c r="D3437" s="8"/>
      <c r="E3437" s="8"/>
      <c r="F3437" s="8"/>
      <c r="G3437" s="8"/>
      <c r="H3437" s="8"/>
      <c r="I3437" s="8"/>
      <c r="J3437" s="8"/>
      <c r="K3437" s="8"/>
      <c r="L3437" s="8"/>
      <c r="M3437" s="8"/>
      <c r="N3437" s="8"/>
      <c r="O3437" s="8"/>
      <c r="P3437" s="8"/>
      <c r="Q3437" s="8"/>
    </row>
    <row r="3438" spans="1:17" x14ac:dyDescent="0.2">
      <c r="A3438" s="7"/>
      <c r="B3438" s="8"/>
      <c r="D3438" s="8"/>
      <c r="E3438" s="8"/>
      <c r="F3438" s="8"/>
      <c r="G3438" s="8"/>
      <c r="H3438" s="8"/>
      <c r="I3438" s="8"/>
      <c r="J3438" s="8"/>
      <c r="K3438" s="8"/>
      <c r="L3438" s="8"/>
      <c r="M3438" s="8"/>
      <c r="N3438" s="8"/>
      <c r="O3438" s="8"/>
      <c r="P3438" s="8"/>
      <c r="Q3438" s="8"/>
    </row>
    <row r="3439" spans="1:17" x14ac:dyDescent="0.2">
      <c r="A3439" s="7"/>
      <c r="B3439" s="8"/>
      <c r="D3439" s="8"/>
      <c r="E3439" s="8"/>
      <c r="F3439" s="8"/>
      <c r="G3439" s="8"/>
      <c r="H3439" s="8"/>
      <c r="I3439" s="8"/>
      <c r="J3439" s="8"/>
      <c r="K3439" s="8"/>
      <c r="L3439" s="8"/>
      <c r="M3439" s="8"/>
      <c r="N3439" s="8"/>
      <c r="O3439" s="8"/>
      <c r="P3439" s="8"/>
      <c r="Q3439" s="8"/>
    </row>
    <row r="3440" spans="1:17" x14ac:dyDescent="0.2">
      <c r="A3440" s="7"/>
      <c r="B3440" s="8"/>
      <c r="D3440" s="8"/>
      <c r="E3440" s="8"/>
      <c r="F3440" s="8"/>
      <c r="G3440" s="8"/>
      <c r="H3440" s="8"/>
      <c r="I3440" s="8"/>
      <c r="J3440" s="8"/>
      <c r="K3440" s="8"/>
      <c r="L3440" s="8"/>
      <c r="M3440" s="8"/>
      <c r="N3440" s="8"/>
      <c r="O3440" s="8"/>
      <c r="P3440" s="8"/>
      <c r="Q3440" s="8"/>
    </row>
    <row r="3441" spans="1:17" x14ac:dyDescent="0.2">
      <c r="A3441" s="7"/>
      <c r="B3441" s="8"/>
      <c r="D3441" s="8"/>
      <c r="E3441" s="8"/>
      <c r="F3441" s="8"/>
      <c r="G3441" s="8"/>
      <c r="H3441" s="8"/>
      <c r="I3441" s="8"/>
      <c r="J3441" s="8"/>
      <c r="K3441" s="8"/>
      <c r="L3441" s="8"/>
      <c r="M3441" s="8"/>
      <c r="N3441" s="8"/>
      <c r="O3441" s="8"/>
      <c r="P3441" s="8"/>
      <c r="Q3441" s="8"/>
    </row>
    <row r="3442" spans="1:17" x14ac:dyDescent="0.2">
      <c r="A3442" s="7"/>
      <c r="B3442" s="8"/>
      <c r="D3442" s="8"/>
      <c r="E3442" s="8"/>
      <c r="F3442" s="8"/>
      <c r="G3442" s="8"/>
      <c r="H3442" s="8"/>
      <c r="I3442" s="8"/>
      <c r="J3442" s="8"/>
      <c r="K3442" s="8"/>
      <c r="L3442" s="8"/>
      <c r="M3442" s="8"/>
      <c r="N3442" s="8"/>
      <c r="O3442" s="8"/>
      <c r="P3442" s="8"/>
      <c r="Q3442" s="8"/>
    </row>
    <row r="3443" spans="1:17" x14ac:dyDescent="0.2">
      <c r="A3443" s="7"/>
      <c r="B3443" s="8"/>
      <c r="D3443" s="8"/>
      <c r="E3443" s="8"/>
      <c r="F3443" s="8"/>
      <c r="G3443" s="8"/>
      <c r="H3443" s="8"/>
      <c r="I3443" s="8"/>
      <c r="J3443" s="8"/>
      <c r="K3443" s="8"/>
      <c r="L3443" s="8"/>
      <c r="M3443" s="8"/>
      <c r="N3443" s="8"/>
      <c r="O3443" s="8"/>
      <c r="P3443" s="8"/>
      <c r="Q3443" s="8"/>
    </row>
    <row r="3444" spans="1:17" x14ac:dyDescent="0.2">
      <c r="A3444" s="7"/>
      <c r="B3444" s="8"/>
      <c r="D3444" s="8"/>
      <c r="E3444" s="8"/>
      <c r="F3444" s="8"/>
      <c r="G3444" s="8"/>
      <c r="H3444" s="8"/>
      <c r="I3444" s="8"/>
      <c r="J3444" s="8"/>
      <c r="K3444" s="8"/>
      <c r="L3444" s="8"/>
      <c r="M3444" s="8"/>
      <c r="N3444" s="8"/>
      <c r="O3444" s="8"/>
      <c r="P3444" s="8"/>
      <c r="Q3444" s="8"/>
    </row>
    <row r="3445" spans="1:17" x14ac:dyDescent="0.2">
      <c r="A3445" s="7"/>
      <c r="B3445" s="8"/>
      <c r="D3445" s="8"/>
      <c r="E3445" s="8"/>
      <c r="F3445" s="8"/>
      <c r="G3445" s="8"/>
      <c r="H3445" s="8"/>
      <c r="I3445" s="8"/>
      <c r="J3445" s="8"/>
      <c r="K3445" s="8"/>
      <c r="L3445" s="8"/>
      <c r="M3445" s="8"/>
      <c r="N3445" s="8"/>
      <c r="O3445" s="8"/>
      <c r="P3445" s="8"/>
      <c r="Q3445" s="8"/>
    </row>
    <row r="3446" spans="1:17" x14ac:dyDescent="0.2">
      <c r="A3446" s="7"/>
      <c r="B3446" s="8"/>
      <c r="D3446" s="8"/>
      <c r="E3446" s="8"/>
      <c r="F3446" s="8"/>
      <c r="G3446" s="8"/>
      <c r="H3446" s="8"/>
      <c r="I3446" s="8"/>
      <c r="J3446" s="8"/>
      <c r="K3446" s="8"/>
      <c r="L3446" s="8"/>
      <c r="M3446" s="8"/>
      <c r="N3446" s="8"/>
      <c r="O3446" s="8"/>
      <c r="P3446" s="8"/>
      <c r="Q3446" s="8"/>
    </row>
    <row r="3447" spans="1:17" x14ac:dyDescent="0.2">
      <c r="A3447" s="7"/>
      <c r="B3447" s="8"/>
      <c r="D3447" s="8"/>
      <c r="E3447" s="8"/>
      <c r="F3447" s="8"/>
      <c r="G3447" s="8"/>
      <c r="H3447" s="8"/>
      <c r="I3447" s="8"/>
      <c r="J3447" s="8"/>
      <c r="K3447" s="8"/>
      <c r="L3447" s="8"/>
      <c r="M3447" s="8"/>
      <c r="N3447" s="8"/>
      <c r="O3447" s="8"/>
      <c r="P3447" s="8"/>
      <c r="Q3447" s="8"/>
    </row>
    <row r="3448" spans="1:17" x14ac:dyDescent="0.2">
      <c r="A3448" s="7"/>
      <c r="B3448" s="8"/>
      <c r="D3448" s="8"/>
      <c r="E3448" s="8"/>
      <c r="F3448" s="8"/>
      <c r="G3448" s="8"/>
      <c r="H3448" s="8"/>
      <c r="I3448" s="8"/>
      <c r="J3448" s="8"/>
      <c r="K3448" s="8"/>
      <c r="L3448" s="8"/>
      <c r="M3448" s="8"/>
      <c r="N3448" s="8"/>
      <c r="O3448" s="8"/>
      <c r="P3448" s="8"/>
      <c r="Q3448" s="8"/>
    </row>
    <row r="3449" spans="1:17" x14ac:dyDescent="0.2">
      <c r="A3449" s="7"/>
      <c r="B3449" s="8"/>
      <c r="D3449" s="8"/>
      <c r="E3449" s="8"/>
      <c r="F3449" s="8"/>
      <c r="G3449" s="8"/>
      <c r="H3449" s="8"/>
      <c r="I3449" s="8"/>
      <c r="J3449" s="8"/>
      <c r="K3449" s="8"/>
      <c r="L3449" s="8"/>
      <c r="M3449" s="8"/>
      <c r="N3449" s="8"/>
      <c r="O3449" s="8"/>
      <c r="P3449" s="8"/>
      <c r="Q3449" s="8"/>
    </row>
    <row r="3450" spans="1:17" x14ac:dyDescent="0.2">
      <c r="A3450" s="7"/>
      <c r="B3450" s="8"/>
      <c r="D3450" s="8"/>
      <c r="E3450" s="8"/>
      <c r="F3450" s="8"/>
      <c r="G3450" s="8"/>
      <c r="H3450" s="8"/>
      <c r="I3450" s="8"/>
      <c r="J3450" s="8"/>
      <c r="K3450" s="8"/>
      <c r="L3450" s="8"/>
      <c r="M3450" s="8"/>
      <c r="N3450" s="8"/>
      <c r="O3450" s="8"/>
      <c r="P3450" s="8"/>
      <c r="Q3450" s="8"/>
    </row>
    <row r="3451" spans="1:17" x14ac:dyDescent="0.2">
      <c r="A3451" s="7"/>
      <c r="B3451" s="8"/>
      <c r="D3451" s="8"/>
      <c r="E3451" s="8"/>
      <c r="F3451" s="8"/>
      <c r="G3451" s="8"/>
      <c r="H3451" s="8"/>
      <c r="I3451" s="8"/>
      <c r="J3451" s="8"/>
      <c r="K3451" s="8"/>
      <c r="L3451" s="8"/>
      <c r="M3451" s="8"/>
      <c r="N3451" s="8"/>
      <c r="O3451" s="8"/>
      <c r="P3451" s="8"/>
      <c r="Q3451" s="8"/>
    </row>
    <row r="3452" spans="1:17" x14ac:dyDescent="0.2">
      <c r="A3452" s="7"/>
      <c r="B3452" s="8"/>
      <c r="D3452" s="8"/>
      <c r="E3452" s="8"/>
      <c r="F3452" s="8"/>
      <c r="G3452" s="8"/>
      <c r="H3452" s="8"/>
      <c r="I3452" s="8"/>
      <c r="J3452" s="8"/>
      <c r="K3452" s="8"/>
      <c r="L3452" s="8"/>
      <c r="M3452" s="8"/>
      <c r="N3452" s="8"/>
      <c r="O3452" s="8"/>
      <c r="P3452" s="8"/>
      <c r="Q3452" s="8"/>
    </row>
    <row r="3453" spans="1:17" x14ac:dyDescent="0.2">
      <c r="A3453" s="7"/>
      <c r="B3453" s="8"/>
      <c r="D3453" s="8"/>
      <c r="E3453" s="8"/>
      <c r="F3453" s="8"/>
      <c r="G3453" s="8"/>
      <c r="H3453" s="8"/>
      <c r="I3453" s="8"/>
      <c r="J3453" s="8"/>
      <c r="K3453" s="8"/>
      <c r="L3453" s="8"/>
      <c r="M3453" s="8"/>
      <c r="N3453" s="8"/>
      <c r="O3453" s="8"/>
      <c r="P3453" s="8"/>
      <c r="Q3453" s="8"/>
    </row>
    <row r="3454" spans="1:17" x14ac:dyDescent="0.2">
      <c r="A3454" s="7"/>
      <c r="B3454" s="8"/>
      <c r="D3454" s="8"/>
      <c r="E3454" s="8"/>
      <c r="F3454" s="8"/>
      <c r="G3454" s="8"/>
      <c r="H3454" s="8"/>
      <c r="I3454" s="8"/>
      <c r="J3454" s="8"/>
      <c r="K3454" s="8"/>
      <c r="L3454" s="8"/>
      <c r="M3454" s="8"/>
      <c r="N3454" s="8"/>
      <c r="O3454" s="8"/>
      <c r="P3454" s="8"/>
      <c r="Q3454" s="8"/>
    </row>
    <row r="3455" spans="1:17" x14ac:dyDescent="0.2">
      <c r="A3455" s="7"/>
      <c r="B3455" s="8"/>
      <c r="D3455" s="8"/>
      <c r="E3455" s="8"/>
      <c r="F3455" s="8"/>
      <c r="G3455" s="8"/>
      <c r="H3455" s="8"/>
      <c r="I3455" s="8"/>
      <c r="J3455" s="8"/>
      <c r="K3455" s="8"/>
      <c r="L3455" s="8"/>
      <c r="M3455" s="8"/>
      <c r="N3455" s="8"/>
      <c r="O3455" s="8"/>
      <c r="P3455" s="8"/>
      <c r="Q3455" s="8"/>
    </row>
    <row r="3456" spans="1:17" x14ac:dyDescent="0.2">
      <c r="A3456" s="7"/>
      <c r="B3456" s="8"/>
      <c r="D3456" s="8"/>
      <c r="E3456" s="8"/>
      <c r="F3456" s="8"/>
      <c r="G3456" s="8"/>
      <c r="H3456" s="8"/>
      <c r="I3456" s="8"/>
      <c r="J3456" s="8"/>
      <c r="K3456" s="8"/>
      <c r="L3456" s="8"/>
      <c r="M3456" s="8"/>
      <c r="N3456" s="8"/>
      <c r="O3456" s="8"/>
      <c r="P3456" s="8"/>
      <c r="Q3456" s="8"/>
    </row>
    <row r="3457" spans="1:17" x14ac:dyDescent="0.2">
      <c r="A3457" s="7"/>
      <c r="B3457" s="8"/>
      <c r="D3457" s="8"/>
      <c r="E3457" s="8"/>
      <c r="F3457" s="8"/>
      <c r="G3457" s="8"/>
      <c r="H3457" s="8"/>
      <c r="I3457" s="8"/>
      <c r="J3457" s="8"/>
      <c r="K3457" s="8"/>
      <c r="L3457" s="8"/>
      <c r="M3457" s="8"/>
      <c r="N3457" s="8"/>
      <c r="O3457" s="8"/>
      <c r="P3457" s="8"/>
      <c r="Q3457" s="8"/>
    </row>
    <row r="3458" spans="1:17" x14ac:dyDescent="0.2">
      <c r="A3458" s="7"/>
      <c r="B3458" s="8"/>
      <c r="D3458" s="8"/>
      <c r="E3458" s="8"/>
      <c r="F3458" s="8"/>
      <c r="G3458" s="8"/>
      <c r="H3458" s="8"/>
      <c r="I3458" s="8"/>
      <c r="J3458" s="8"/>
      <c r="K3458" s="8"/>
      <c r="L3458" s="8"/>
      <c r="M3458" s="8"/>
      <c r="N3458" s="8"/>
      <c r="O3458" s="8"/>
      <c r="P3458" s="8"/>
      <c r="Q3458" s="8"/>
    </row>
    <row r="3459" spans="1:17" x14ac:dyDescent="0.2">
      <c r="A3459" s="7"/>
      <c r="B3459" s="8"/>
      <c r="D3459" s="8"/>
      <c r="E3459" s="8"/>
      <c r="F3459" s="8"/>
      <c r="G3459" s="8"/>
      <c r="H3459" s="8"/>
      <c r="I3459" s="8"/>
      <c r="J3459" s="8"/>
      <c r="K3459" s="8"/>
      <c r="L3459" s="8"/>
      <c r="M3459" s="8"/>
      <c r="N3459" s="8"/>
      <c r="O3459" s="8"/>
      <c r="P3459" s="8"/>
      <c r="Q3459" s="8"/>
    </row>
    <row r="3460" spans="1:17" x14ac:dyDescent="0.2">
      <c r="A3460" s="7"/>
      <c r="B3460" s="8"/>
      <c r="D3460" s="8"/>
      <c r="E3460" s="8"/>
      <c r="F3460" s="8"/>
      <c r="G3460" s="8"/>
      <c r="H3460" s="8"/>
      <c r="I3460" s="8"/>
      <c r="J3460" s="8"/>
      <c r="K3460" s="8"/>
      <c r="L3460" s="8"/>
      <c r="M3460" s="8"/>
      <c r="N3460" s="8"/>
      <c r="O3460" s="8"/>
      <c r="P3460" s="8"/>
      <c r="Q3460" s="8"/>
    </row>
    <row r="3461" spans="1:17" x14ac:dyDescent="0.2">
      <c r="A3461" s="7"/>
      <c r="B3461" s="8"/>
      <c r="D3461" s="8"/>
      <c r="E3461" s="8"/>
      <c r="F3461" s="8"/>
      <c r="G3461" s="8"/>
      <c r="H3461" s="8"/>
      <c r="I3461" s="8"/>
      <c r="J3461" s="8"/>
      <c r="K3461" s="8"/>
      <c r="L3461" s="8"/>
      <c r="M3461" s="8"/>
      <c r="N3461" s="8"/>
      <c r="O3461" s="8"/>
      <c r="P3461" s="8"/>
      <c r="Q3461" s="8"/>
    </row>
    <row r="3462" spans="1:17" x14ac:dyDescent="0.2">
      <c r="A3462" s="7"/>
      <c r="B3462" s="8"/>
      <c r="D3462" s="8"/>
      <c r="E3462" s="8"/>
      <c r="F3462" s="8"/>
      <c r="G3462" s="8"/>
      <c r="H3462" s="8"/>
      <c r="I3462" s="8"/>
      <c r="J3462" s="8"/>
      <c r="K3462" s="8"/>
      <c r="L3462" s="8"/>
      <c r="M3462" s="8"/>
      <c r="N3462" s="8"/>
      <c r="O3462" s="8"/>
      <c r="P3462" s="8"/>
      <c r="Q3462" s="8"/>
    </row>
    <row r="3463" spans="1:17" x14ac:dyDescent="0.2">
      <c r="A3463" s="7"/>
      <c r="B3463" s="8"/>
      <c r="D3463" s="8"/>
      <c r="E3463" s="8"/>
      <c r="F3463" s="8"/>
      <c r="G3463" s="8"/>
      <c r="H3463" s="8"/>
      <c r="I3463" s="8"/>
      <c r="J3463" s="8"/>
      <c r="K3463" s="8"/>
      <c r="L3463" s="8"/>
      <c r="M3463" s="8"/>
      <c r="N3463" s="8"/>
      <c r="O3463" s="8"/>
      <c r="P3463" s="8"/>
      <c r="Q3463" s="8"/>
    </row>
    <row r="3464" spans="1:17" x14ac:dyDescent="0.2">
      <c r="A3464" s="7"/>
      <c r="B3464" s="8"/>
      <c r="D3464" s="8"/>
      <c r="E3464" s="8"/>
      <c r="F3464" s="8"/>
      <c r="G3464" s="8"/>
      <c r="H3464" s="8"/>
      <c r="I3464" s="8"/>
      <c r="J3464" s="8"/>
      <c r="K3464" s="8"/>
      <c r="L3464" s="8"/>
      <c r="M3464" s="8"/>
      <c r="N3464" s="8"/>
      <c r="O3464" s="8"/>
      <c r="P3464" s="8"/>
      <c r="Q3464" s="8"/>
    </row>
    <row r="3465" spans="1:17" x14ac:dyDescent="0.2">
      <c r="A3465" s="7"/>
      <c r="B3465" s="8"/>
      <c r="D3465" s="8"/>
      <c r="E3465" s="8"/>
      <c r="F3465" s="8"/>
      <c r="G3465" s="8"/>
      <c r="H3465" s="8"/>
      <c r="I3465" s="8"/>
      <c r="J3465" s="8"/>
      <c r="K3465" s="8"/>
      <c r="L3465" s="8"/>
      <c r="M3465" s="8"/>
      <c r="N3465" s="8"/>
      <c r="O3465" s="8"/>
      <c r="P3465" s="8"/>
      <c r="Q3465" s="8"/>
    </row>
    <row r="3466" spans="1:17" x14ac:dyDescent="0.2">
      <c r="A3466" s="7"/>
      <c r="B3466" s="8"/>
      <c r="D3466" s="8"/>
      <c r="E3466" s="8"/>
      <c r="F3466" s="8"/>
      <c r="G3466" s="8"/>
      <c r="H3466" s="8"/>
      <c r="I3466" s="8"/>
      <c r="J3466" s="8"/>
      <c r="K3466" s="8"/>
      <c r="L3466" s="8"/>
      <c r="M3466" s="8"/>
      <c r="N3466" s="8"/>
      <c r="O3466" s="8"/>
      <c r="P3466" s="8"/>
      <c r="Q3466" s="8"/>
    </row>
    <row r="3467" spans="1:17" x14ac:dyDescent="0.2">
      <c r="A3467" s="7"/>
      <c r="B3467" s="8"/>
      <c r="D3467" s="8"/>
      <c r="E3467" s="8"/>
      <c r="F3467" s="8"/>
      <c r="G3467" s="8"/>
      <c r="H3467" s="8"/>
      <c r="I3467" s="8"/>
      <c r="J3467" s="8"/>
      <c r="K3467" s="8"/>
      <c r="L3467" s="8"/>
      <c r="M3467" s="8"/>
      <c r="N3467" s="8"/>
      <c r="O3467" s="8"/>
      <c r="P3467" s="8"/>
      <c r="Q3467" s="8"/>
    </row>
    <row r="3468" spans="1:17" x14ac:dyDescent="0.2">
      <c r="A3468" s="7"/>
      <c r="B3468" s="8"/>
      <c r="D3468" s="8"/>
      <c r="E3468" s="8"/>
      <c r="F3468" s="8"/>
      <c r="G3468" s="8"/>
      <c r="H3468" s="8"/>
      <c r="I3468" s="8"/>
      <c r="J3468" s="8"/>
      <c r="K3468" s="8"/>
      <c r="L3468" s="8"/>
      <c r="M3468" s="8"/>
      <c r="N3468" s="8"/>
      <c r="O3468" s="8"/>
      <c r="P3468" s="8"/>
      <c r="Q3468" s="8"/>
    </row>
    <row r="3469" spans="1:17" x14ac:dyDescent="0.2">
      <c r="A3469" s="7"/>
      <c r="B3469" s="8"/>
      <c r="D3469" s="8"/>
      <c r="E3469" s="8"/>
      <c r="F3469" s="8"/>
      <c r="G3469" s="8"/>
      <c r="H3469" s="8"/>
      <c r="I3469" s="8"/>
      <c r="J3469" s="8"/>
      <c r="K3469" s="8"/>
      <c r="L3469" s="8"/>
      <c r="M3469" s="8"/>
      <c r="N3469" s="8"/>
      <c r="O3469" s="8"/>
      <c r="P3469" s="8"/>
      <c r="Q3469" s="8"/>
    </row>
    <row r="3470" spans="1:17" x14ac:dyDescent="0.2">
      <c r="A3470" s="7"/>
      <c r="B3470" s="8"/>
      <c r="D3470" s="8"/>
      <c r="E3470" s="8"/>
      <c r="F3470" s="8"/>
      <c r="G3470" s="8"/>
      <c r="H3470" s="8"/>
      <c r="I3470" s="8"/>
      <c r="J3470" s="8"/>
      <c r="K3470" s="8"/>
      <c r="L3470" s="8"/>
      <c r="M3470" s="8"/>
      <c r="N3470" s="8"/>
      <c r="O3470" s="8"/>
      <c r="P3470" s="8"/>
      <c r="Q3470" s="8"/>
    </row>
    <row r="3471" spans="1:17" x14ac:dyDescent="0.2">
      <c r="A3471" s="7"/>
      <c r="B3471" s="8"/>
      <c r="D3471" s="8"/>
      <c r="E3471" s="8"/>
      <c r="F3471" s="8"/>
      <c r="G3471" s="8"/>
      <c r="H3471" s="8"/>
      <c r="I3471" s="8"/>
      <c r="J3471" s="8"/>
      <c r="K3471" s="8"/>
      <c r="L3471" s="8"/>
      <c r="M3471" s="8"/>
      <c r="N3471" s="8"/>
      <c r="O3471" s="8"/>
      <c r="P3471" s="8"/>
      <c r="Q3471" s="8"/>
    </row>
    <row r="3472" spans="1:17" x14ac:dyDescent="0.2">
      <c r="A3472" s="7"/>
      <c r="B3472" s="8"/>
      <c r="D3472" s="8"/>
      <c r="E3472" s="8"/>
      <c r="F3472" s="8"/>
      <c r="G3472" s="8"/>
      <c r="H3472" s="8"/>
      <c r="I3472" s="8"/>
      <c r="J3472" s="8"/>
      <c r="K3472" s="8"/>
      <c r="L3472" s="8"/>
      <c r="M3472" s="8"/>
      <c r="N3472" s="8"/>
      <c r="O3472" s="8"/>
      <c r="P3472" s="8"/>
      <c r="Q3472" s="8"/>
    </row>
    <row r="3473" spans="1:17" x14ac:dyDescent="0.2">
      <c r="A3473" s="7"/>
      <c r="B3473" s="8"/>
      <c r="D3473" s="8"/>
      <c r="E3473" s="8"/>
      <c r="F3473" s="8"/>
      <c r="G3473" s="8"/>
      <c r="H3473" s="8"/>
      <c r="I3473" s="8"/>
      <c r="J3473" s="8"/>
      <c r="K3473" s="8"/>
      <c r="L3473" s="8"/>
      <c r="M3473" s="8"/>
      <c r="N3473" s="8"/>
      <c r="O3473" s="8"/>
      <c r="P3473" s="8"/>
      <c r="Q3473" s="8"/>
    </row>
    <row r="3474" spans="1:17" x14ac:dyDescent="0.2">
      <c r="A3474" s="7"/>
      <c r="B3474" s="8"/>
      <c r="D3474" s="8"/>
      <c r="E3474" s="8"/>
      <c r="F3474" s="8"/>
      <c r="G3474" s="8"/>
      <c r="H3474" s="8"/>
      <c r="I3474" s="8"/>
      <c r="J3474" s="8"/>
      <c r="K3474" s="8"/>
      <c r="L3474" s="8"/>
      <c r="M3474" s="8"/>
      <c r="N3474" s="8"/>
      <c r="O3474" s="8"/>
      <c r="P3474" s="8"/>
      <c r="Q3474" s="8"/>
    </row>
    <row r="3475" spans="1:17" x14ac:dyDescent="0.2">
      <c r="A3475" s="7"/>
      <c r="B3475" s="8"/>
      <c r="D3475" s="8"/>
      <c r="E3475" s="8"/>
      <c r="F3475" s="8"/>
      <c r="G3475" s="8"/>
      <c r="H3475" s="8"/>
      <c r="I3475" s="8"/>
      <c r="J3475" s="8"/>
      <c r="K3475" s="8"/>
      <c r="L3475" s="8"/>
      <c r="M3475" s="8"/>
      <c r="N3475" s="8"/>
      <c r="O3475" s="8"/>
      <c r="P3475" s="8"/>
      <c r="Q3475" s="8"/>
    </row>
    <row r="3476" spans="1:17" x14ac:dyDescent="0.2">
      <c r="A3476" s="7"/>
      <c r="B3476" s="8"/>
      <c r="D3476" s="8"/>
      <c r="E3476" s="8"/>
      <c r="F3476" s="8"/>
      <c r="G3476" s="8"/>
      <c r="H3476" s="8"/>
      <c r="I3476" s="8"/>
      <c r="J3476" s="8"/>
      <c r="K3476" s="8"/>
      <c r="L3476" s="8"/>
      <c r="M3476" s="8"/>
      <c r="N3476" s="8"/>
      <c r="O3476" s="8"/>
      <c r="P3476" s="8"/>
      <c r="Q3476" s="8"/>
    </row>
    <row r="3477" spans="1:17" x14ac:dyDescent="0.2">
      <c r="A3477" s="7"/>
      <c r="B3477" s="8"/>
      <c r="D3477" s="8"/>
      <c r="E3477" s="8"/>
      <c r="F3477" s="8"/>
      <c r="G3477" s="8"/>
      <c r="H3477" s="8"/>
      <c r="I3477" s="8"/>
      <c r="J3477" s="8"/>
      <c r="K3477" s="8"/>
      <c r="L3477" s="8"/>
      <c r="M3477" s="8"/>
      <c r="N3477" s="8"/>
      <c r="O3477" s="8"/>
      <c r="P3477" s="8"/>
      <c r="Q3477" s="8"/>
    </row>
    <row r="3478" spans="1:17" x14ac:dyDescent="0.2">
      <c r="A3478" s="7"/>
      <c r="B3478" s="8"/>
      <c r="D3478" s="8"/>
      <c r="E3478" s="8"/>
      <c r="F3478" s="8"/>
      <c r="G3478" s="8"/>
      <c r="H3478" s="8"/>
      <c r="I3478" s="8"/>
      <c r="J3478" s="8"/>
      <c r="K3478" s="8"/>
      <c r="L3478" s="8"/>
      <c r="M3478" s="8"/>
      <c r="N3478" s="8"/>
      <c r="O3478" s="8"/>
      <c r="P3478" s="8"/>
      <c r="Q3478" s="8"/>
    </row>
    <row r="3479" spans="1:17" x14ac:dyDescent="0.2">
      <c r="A3479" s="7"/>
      <c r="B3479" s="8"/>
      <c r="D3479" s="8"/>
      <c r="E3479" s="8"/>
      <c r="F3479" s="8"/>
      <c r="G3479" s="8"/>
      <c r="H3479" s="8"/>
      <c r="I3479" s="8"/>
      <c r="J3479" s="8"/>
      <c r="K3479" s="8"/>
      <c r="L3479" s="8"/>
      <c r="M3479" s="8"/>
      <c r="N3479" s="8"/>
      <c r="O3479" s="8"/>
      <c r="P3479" s="8"/>
      <c r="Q3479" s="8"/>
    </row>
    <row r="3480" spans="1:17" x14ac:dyDescent="0.2">
      <c r="A3480" s="7"/>
      <c r="B3480" s="8"/>
      <c r="D3480" s="8"/>
      <c r="E3480" s="8"/>
      <c r="F3480" s="8"/>
      <c r="G3480" s="8"/>
      <c r="H3480" s="8"/>
      <c r="I3480" s="8"/>
      <c r="J3480" s="8"/>
      <c r="K3480" s="8"/>
      <c r="L3480" s="8"/>
      <c r="M3480" s="8"/>
      <c r="N3480" s="8"/>
      <c r="O3480" s="8"/>
      <c r="P3480" s="8"/>
      <c r="Q3480" s="8"/>
    </row>
    <row r="3481" spans="1:17" x14ac:dyDescent="0.2">
      <c r="A3481" s="7"/>
      <c r="B3481" s="8"/>
      <c r="D3481" s="8"/>
      <c r="E3481" s="8"/>
      <c r="F3481" s="8"/>
      <c r="G3481" s="8"/>
      <c r="H3481" s="8"/>
      <c r="I3481" s="8"/>
      <c r="J3481" s="8"/>
      <c r="K3481" s="8"/>
      <c r="L3481" s="8"/>
      <c r="M3481" s="8"/>
      <c r="N3481" s="8"/>
      <c r="O3481" s="8"/>
      <c r="P3481" s="8"/>
      <c r="Q3481" s="8"/>
    </row>
    <row r="3482" spans="1:17" x14ac:dyDescent="0.2">
      <c r="A3482" s="7"/>
      <c r="B3482" s="8"/>
      <c r="D3482" s="8"/>
      <c r="E3482" s="8"/>
      <c r="F3482" s="8"/>
      <c r="G3482" s="8"/>
      <c r="H3482" s="8"/>
      <c r="I3482" s="8"/>
      <c r="J3482" s="8"/>
      <c r="K3482" s="8"/>
      <c r="L3482" s="8"/>
      <c r="M3482" s="8"/>
      <c r="N3482" s="8"/>
      <c r="O3482" s="8"/>
      <c r="P3482" s="8"/>
      <c r="Q3482" s="8"/>
    </row>
    <row r="3483" spans="1:17" x14ac:dyDescent="0.2">
      <c r="A3483" s="7"/>
      <c r="B3483" s="8"/>
      <c r="D3483" s="8"/>
      <c r="E3483" s="8"/>
      <c r="F3483" s="8"/>
      <c r="G3483" s="8"/>
      <c r="H3483" s="8"/>
      <c r="I3483" s="8"/>
      <c r="J3483" s="8"/>
      <c r="K3483" s="8"/>
      <c r="L3483" s="8"/>
      <c r="M3483" s="8"/>
      <c r="N3483" s="8"/>
      <c r="O3483" s="8"/>
      <c r="P3483" s="8"/>
      <c r="Q3483" s="8"/>
    </row>
    <row r="3484" spans="1:17" x14ac:dyDescent="0.2">
      <c r="A3484" s="7"/>
      <c r="B3484" s="8"/>
      <c r="D3484" s="8"/>
      <c r="E3484" s="8"/>
      <c r="F3484" s="8"/>
      <c r="G3484" s="8"/>
      <c r="H3484" s="8"/>
      <c r="I3484" s="8"/>
      <c r="J3484" s="8"/>
      <c r="K3484" s="8"/>
      <c r="L3484" s="8"/>
      <c r="M3484" s="8"/>
      <c r="N3484" s="8"/>
      <c r="O3484" s="8"/>
      <c r="P3484" s="8"/>
      <c r="Q3484" s="8"/>
    </row>
    <row r="3485" spans="1:17" x14ac:dyDescent="0.2">
      <c r="A3485" s="7"/>
      <c r="B3485" s="8"/>
      <c r="D3485" s="8"/>
      <c r="E3485" s="8"/>
      <c r="F3485" s="8"/>
      <c r="G3485" s="8"/>
      <c r="H3485" s="8"/>
      <c r="I3485" s="8"/>
      <c r="J3485" s="8"/>
      <c r="K3485" s="8"/>
      <c r="L3485" s="8"/>
      <c r="M3485" s="8"/>
      <c r="N3485" s="8"/>
      <c r="O3485" s="8"/>
      <c r="P3485" s="8"/>
      <c r="Q3485" s="8"/>
    </row>
    <row r="3486" spans="1:17" x14ac:dyDescent="0.2">
      <c r="A3486" s="7"/>
      <c r="B3486" s="8"/>
      <c r="D3486" s="8"/>
      <c r="E3486" s="8"/>
      <c r="F3486" s="8"/>
      <c r="G3486" s="8"/>
      <c r="H3486" s="8"/>
      <c r="I3486" s="8"/>
      <c r="J3486" s="8"/>
      <c r="K3486" s="8"/>
      <c r="L3486" s="8"/>
      <c r="M3486" s="8"/>
      <c r="N3486" s="8"/>
      <c r="O3486" s="8"/>
      <c r="P3486" s="8"/>
      <c r="Q3486" s="8"/>
    </row>
    <row r="3487" spans="1:17" x14ac:dyDescent="0.2">
      <c r="A3487" s="7"/>
      <c r="B3487" s="8"/>
      <c r="D3487" s="8"/>
      <c r="E3487" s="8"/>
      <c r="F3487" s="8"/>
      <c r="G3487" s="8"/>
      <c r="H3487" s="8"/>
      <c r="I3487" s="8"/>
      <c r="J3487" s="8"/>
      <c r="K3487" s="8"/>
      <c r="L3487" s="8"/>
      <c r="M3487" s="8"/>
      <c r="N3487" s="8"/>
      <c r="O3487" s="8"/>
      <c r="P3487" s="8"/>
      <c r="Q3487" s="8"/>
    </row>
    <row r="3488" spans="1:17" x14ac:dyDescent="0.2">
      <c r="A3488" s="7"/>
      <c r="B3488" s="8"/>
      <c r="D3488" s="8"/>
      <c r="E3488" s="8"/>
      <c r="F3488" s="8"/>
      <c r="G3488" s="8"/>
      <c r="H3488" s="8"/>
      <c r="I3488" s="8"/>
      <c r="J3488" s="8"/>
      <c r="K3488" s="8"/>
      <c r="L3488" s="8"/>
      <c r="M3488" s="8"/>
      <c r="N3488" s="8"/>
      <c r="O3488" s="8"/>
      <c r="P3488" s="8"/>
      <c r="Q3488" s="8"/>
    </row>
    <row r="3489" spans="1:17" x14ac:dyDescent="0.2">
      <c r="A3489" s="7"/>
      <c r="B3489" s="8"/>
      <c r="D3489" s="8"/>
      <c r="E3489" s="8"/>
      <c r="F3489" s="8"/>
      <c r="G3489" s="8"/>
      <c r="H3489" s="8"/>
      <c r="I3489" s="8"/>
      <c r="J3489" s="8"/>
      <c r="K3489" s="8"/>
      <c r="L3489" s="8"/>
      <c r="M3489" s="8"/>
      <c r="N3489" s="8"/>
      <c r="O3489" s="8"/>
      <c r="P3489" s="8"/>
      <c r="Q3489" s="8"/>
    </row>
    <row r="3490" spans="1:17" x14ac:dyDescent="0.2">
      <c r="A3490" s="7"/>
      <c r="B3490" s="8"/>
      <c r="D3490" s="8"/>
      <c r="E3490" s="8"/>
      <c r="F3490" s="8"/>
      <c r="G3490" s="8"/>
      <c r="H3490" s="8"/>
      <c r="I3490" s="8"/>
      <c r="J3490" s="8"/>
      <c r="K3490" s="8"/>
      <c r="L3490" s="8"/>
      <c r="M3490" s="8"/>
      <c r="N3490" s="8"/>
      <c r="O3490" s="8"/>
      <c r="P3490" s="8"/>
      <c r="Q3490" s="8"/>
    </row>
    <row r="3491" spans="1:17" x14ac:dyDescent="0.2">
      <c r="A3491" s="7"/>
      <c r="B3491" s="8"/>
      <c r="D3491" s="8"/>
      <c r="E3491" s="8"/>
      <c r="F3491" s="8"/>
      <c r="G3491" s="8"/>
      <c r="H3491" s="8"/>
      <c r="I3491" s="8"/>
      <c r="J3491" s="8"/>
      <c r="K3491" s="8"/>
      <c r="L3491" s="8"/>
      <c r="M3491" s="8"/>
      <c r="N3491" s="8"/>
      <c r="O3491" s="8"/>
      <c r="P3491" s="8"/>
      <c r="Q3491" s="8"/>
    </row>
    <row r="3492" spans="1:17" x14ac:dyDescent="0.2">
      <c r="A3492" s="7"/>
      <c r="B3492" s="8"/>
      <c r="D3492" s="8"/>
      <c r="E3492" s="8"/>
      <c r="F3492" s="8"/>
      <c r="G3492" s="8"/>
      <c r="H3492" s="8"/>
      <c r="I3492" s="8"/>
      <c r="J3492" s="8"/>
      <c r="K3492" s="8"/>
      <c r="L3492" s="8"/>
      <c r="M3492" s="8"/>
      <c r="N3492" s="8"/>
      <c r="O3492" s="8"/>
      <c r="P3492" s="8"/>
      <c r="Q3492" s="8"/>
    </row>
    <row r="3493" spans="1:17" x14ac:dyDescent="0.2">
      <c r="A3493" s="7"/>
      <c r="B3493" s="8"/>
      <c r="D3493" s="8"/>
      <c r="E3493" s="8"/>
      <c r="F3493" s="8"/>
      <c r="G3493" s="8"/>
      <c r="H3493" s="8"/>
      <c r="I3493" s="8"/>
      <c r="J3493" s="8"/>
      <c r="K3493" s="8"/>
      <c r="L3493" s="8"/>
      <c r="M3493" s="8"/>
      <c r="N3493" s="8"/>
      <c r="O3493" s="8"/>
      <c r="P3493" s="8"/>
      <c r="Q3493" s="8"/>
    </row>
    <row r="3494" spans="1:17" x14ac:dyDescent="0.2">
      <c r="A3494" s="7"/>
      <c r="B3494" s="8"/>
      <c r="D3494" s="8"/>
      <c r="E3494" s="8"/>
      <c r="F3494" s="8"/>
      <c r="G3494" s="8"/>
      <c r="H3494" s="8"/>
      <c r="I3494" s="8"/>
      <c r="J3494" s="8"/>
      <c r="K3494" s="8"/>
      <c r="L3494" s="8"/>
      <c r="M3494" s="8"/>
      <c r="N3494" s="8"/>
      <c r="O3494" s="8"/>
      <c r="P3494" s="8"/>
      <c r="Q3494" s="8"/>
    </row>
    <row r="3495" spans="1:17" x14ac:dyDescent="0.2">
      <c r="A3495" s="7"/>
      <c r="B3495" s="8"/>
      <c r="D3495" s="8"/>
      <c r="E3495" s="8"/>
      <c r="F3495" s="8"/>
      <c r="G3495" s="8"/>
      <c r="H3495" s="8"/>
      <c r="I3495" s="8"/>
      <c r="J3495" s="8"/>
      <c r="K3495" s="8"/>
      <c r="L3495" s="8"/>
      <c r="M3495" s="8"/>
      <c r="N3495" s="8"/>
      <c r="O3495" s="8"/>
      <c r="P3495" s="8"/>
      <c r="Q3495" s="8"/>
    </row>
    <row r="3496" spans="1:17" x14ac:dyDescent="0.2">
      <c r="A3496" s="7"/>
      <c r="B3496" s="8"/>
      <c r="D3496" s="8"/>
      <c r="E3496" s="8"/>
      <c r="F3496" s="8"/>
      <c r="G3496" s="8"/>
      <c r="H3496" s="8"/>
      <c r="I3496" s="8"/>
      <c r="J3496" s="8"/>
      <c r="K3496" s="8"/>
      <c r="L3496" s="8"/>
      <c r="M3496" s="8"/>
      <c r="N3496" s="8"/>
      <c r="O3496" s="8"/>
      <c r="P3496" s="8"/>
      <c r="Q3496" s="8"/>
    </row>
    <row r="3497" spans="1:17" x14ac:dyDescent="0.2">
      <c r="A3497" s="7"/>
      <c r="B3497" s="8"/>
      <c r="D3497" s="8"/>
      <c r="E3497" s="8"/>
      <c r="F3497" s="8"/>
      <c r="G3497" s="8"/>
      <c r="H3497" s="8"/>
      <c r="I3497" s="8"/>
      <c r="J3497" s="8"/>
      <c r="K3497" s="8"/>
      <c r="L3497" s="8"/>
      <c r="M3497" s="8"/>
      <c r="N3497" s="8"/>
      <c r="O3497" s="8"/>
      <c r="P3497" s="8"/>
      <c r="Q3497" s="8"/>
    </row>
    <row r="3498" spans="1:17" x14ac:dyDescent="0.2">
      <c r="A3498" s="7"/>
      <c r="B3498" s="8"/>
      <c r="D3498" s="8"/>
      <c r="E3498" s="8"/>
      <c r="F3498" s="8"/>
      <c r="G3498" s="8"/>
      <c r="H3498" s="8"/>
      <c r="I3498" s="8"/>
      <c r="J3498" s="8"/>
      <c r="K3498" s="8"/>
      <c r="L3498" s="8"/>
      <c r="M3498" s="8"/>
      <c r="N3498" s="8"/>
      <c r="O3498" s="8"/>
      <c r="P3498" s="8"/>
      <c r="Q3498" s="8"/>
    </row>
    <row r="3499" spans="1:17" x14ac:dyDescent="0.2">
      <c r="A3499" s="7"/>
      <c r="B3499" s="8"/>
      <c r="D3499" s="8"/>
      <c r="E3499" s="8"/>
      <c r="F3499" s="8"/>
      <c r="G3499" s="8"/>
      <c r="H3499" s="8"/>
      <c r="I3499" s="8"/>
      <c r="J3499" s="8"/>
      <c r="K3499" s="8"/>
      <c r="L3499" s="8"/>
      <c r="M3499" s="8"/>
      <c r="N3499" s="8"/>
      <c r="O3499" s="8"/>
      <c r="P3499" s="8"/>
      <c r="Q3499" s="8"/>
    </row>
    <row r="3500" spans="1:17" x14ac:dyDescent="0.2">
      <c r="A3500" s="7"/>
      <c r="B3500" s="8"/>
      <c r="D3500" s="8"/>
      <c r="E3500" s="8"/>
      <c r="F3500" s="8"/>
      <c r="G3500" s="8"/>
      <c r="H3500" s="8"/>
      <c r="I3500" s="8"/>
      <c r="J3500" s="8"/>
      <c r="K3500" s="8"/>
      <c r="L3500" s="8"/>
      <c r="M3500" s="8"/>
      <c r="N3500" s="8"/>
      <c r="O3500" s="8"/>
      <c r="P3500" s="8"/>
      <c r="Q3500" s="8"/>
    </row>
    <row r="3501" spans="1:17" x14ac:dyDescent="0.2">
      <c r="A3501" s="7"/>
      <c r="B3501" s="8"/>
      <c r="D3501" s="8"/>
      <c r="E3501" s="8"/>
      <c r="F3501" s="8"/>
      <c r="G3501" s="8"/>
      <c r="H3501" s="8"/>
      <c r="I3501" s="8"/>
      <c r="J3501" s="8"/>
      <c r="K3501" s="8"/>
      <c r="L3501" s="8"/>
      <c r="M3501" s="8"/>
      <c r="N3501" s="8"/>
      <c r="O3501" s="8"/>
      <c r="P3501" s="8"/>
      <c r="Q3501" s="8"/>
    </row>
    <row r="3502" spans="1:17" x14ac:dyDescent="0.2">
      <c r="A3502" s="7"/>
      <c r="B3502" s="8"/>
      <c r="D3502" s="8"/>
      <c r="E3502" s="8"/>
      <c r="F3502" s="8"/>
      <c r="G3502" s="8"/>
      <c r="H3502" s="8"/>
      <c r="I3502" s="8"/>
      <c r="J3502" s="8"/>
      <c r="K3502" s="8"/>
      <c r="L3502" s="8"/>
      <c r="M3502" s="8"/>
      <c r="N3502" s="8"/>
      <c r="O3502" s="8"/>
      <c r="P3502" s="8"/>
      <c r="Q3502" s="8"/>
    </row>
    <row r="3503" spans="1:17" x14ac:dyDescent="0.2">
      <c r="A3503" s="7"/>
      <c r="B3503" s="8"/>
      <c r="D3503" s="8"/>
      <c r="E3503" s="8"/>
      <c r="F3503" s="8"/>
      <c r="G3503" s="8"/>
      <c r="H3503" s="8"/>
      <c r="I3503" s="8"/>
      <c r="J3503" s="8"/>
      <c r="K3503" s="8"/>
      <c r="L3503" s="8"/>
      <c r="M3503" s="8"/>
      <c r="N3503" s="8"/>
      <c r="O3503" s="8"/>
      <c r="P3503" s="8"/>
      <c r="Q3503" s="8"/>
    </row>
    <row r="3504" spans="1:17" x14ac:dyDescent="0.2">
      <c r="A3504" s="7"/>
      <c r="B3504" s="8"/>
      <c r="D3504" s="8"/>
      <c r="E3504" s="8"/>
      <c r="F3504" s="8"/>
      <c r="G3504" s="8"/>
      <c r="H3504" s="8"/>
      <c r="I3504" s="8"/>
      <c r="J3504" s="8"/>
      <c r="K3504" s="8"/>
      <c r="L3504" s="8"/>
      <c r="M3504" s="8"/>
      <c r="N3504" s="8"/>
      <c r="O3504" s="8"/>
      <c r="P3504" s="8"/>
      <c r="Q3504" s="8"/>
    </row>
    <row r="3505" spans="1:17" x14ac:dyDescent="0.2">
      <c r="A3505" s="7"/>
      <c r="B3505" s="8"/>
      <c r="D3505" s="8"/>
      <c r="E3505" s="8"/>
      <c r="F3505" s="8"/>
      <c r="G3505" s="8"/>
      <c r="H3505" s="8"/>
      <c r="I3505" s="8"/>
      <c r="J3505" s="8"/>
      <c r="K3505" s="8"/>
      <c r="L3505" s="8"/>
      <c r="M3505" s="8"/>
      <c r="N3505" s="8"/>
      <c r="O3505" s="8"/>
      <c r="P3505" s="8"/>
      <c r="Q3505" s="8"/>
    </row>
    <row r="3506" spans="1:17" x14ac:dyDescent="0.2">
      <c r="A3506" s="7"/>
      <c r="B3506" s="8"/>
      <c r="D3506" s="8"/>
      <c r="E3506" s="8"/>
      <c r="F3506" s="8"/>
      <c r="G3506" s="8"/>
      <c r="H3506" s="8"/>
      <c r="I3506" s="8"/>
      <c r="J3506" s="8"/>
      <c r="K3506" s="8"/>
      <c r="L3506" s="8"/>
      <c r="M3506" s="8"/>
      <c r="N3506" s="8"/>
      <c r="O3506" s="8"/>
      <c r="P3506" s="8"/>
      <c r="Q3506" s="8"/>
    </row>
    <row r="3507" spans="1:17" x14ac:dyDescent="0.2">
      <c r="A3507" s="7"/>
      <c r="B3507" s="8"/>
      <c r="D3507" s="8"/>
      <c r="E3507" s="8"/>
      <c r="F3507" s="8"/>
      <c r="G3507" s="8"/>
      <c r="H3507" s="8"/>
      <c r="I3507" s="8"/>
      <c r="J3507" s="8"/>
      <c r="K3507" s="8"/>
      <c r="L3507" s="8"/>
      <c r="M3507" s="8"/>
      <c r="N3507" s="8"/>
      <c r="O3507" s="8"/>
      <c r="P3507" s="8"/>
      <c r="Q3507" s="8"/>
    </row>
    <row r="3508" spans="1:17" x14ac:dyDescent="0.2">
      <c r="A3508" s="7"/>
      <c r="B3508" s="8"/>
      <c r="D3508" s="8"/>
      <c r="E3508" s="8"/>
      <c r="F3508" s="8"/>
      <c r="G3508" s="8"/>
      <c r="H3508" s="8"/>
      <c r="I3508" s="8"/>
      <c r="J3508" s="8"/>
      <c r="K3508" s="8"/>
      <c r="L3508" s="8"/>
      <c r="M3508" s="8"/>
      <c r="N3508" s="8"/>
      <c r="O3508" s="8"/>
      <c r="P3508" s="8"/>
      <c r="Q3508" s="8"/>
    </row>
    <row r="3509" spans="1:17" x14ac:dyDescent="0.2">
      <c r="A3509" s="7"/>
      <c r="B3509" s="8"/>
      <c r="D3509" s="8"/>
      <c r="E3509" s="8"/>
      <c r="F3509" s="8"/>
      <c r="G3509" s="8"/>
      <c r="H3509" s="8"/>
      <c r="I3509" s="8"/>
      <c r="J3509" s="8"/>
      <c r="K3509" s="8"/>
      <c r="L3509" s="8"/>
      <c r="M3509" s="8"/>
      <c r="N3509" s="8"/>
      <c r="O3509" s="8"/>
      <c r="P3509" s="8"/>
      <c r="Q3509" s="8"/>
    </row>
    <row r="3510" spans="1:17" x14ac:dyDescent="0.2">
      <c r="A3510" s="7"/>
      <c r="B3510" s="8"/>
      <c r="D3510" s="8"/>
      <c r="E3510" s="8"/>
      <c r="F3510" s="8"/>
      <c r="G3510" s="8"/>
      <c r="H3510" s="8"/>
      <c r="I3510" s="8"/>
      <c r="J3510" s="8"/>
      <c r="K3510" s="8"/>
      <c r="L3510" s="8"/>
      <c r="M3510" s="8"/>
      <c r="N3510" s="8"/>
      <c r="O3510" s="8"/>
      <c r="P3510" s="8"/>
      <c r="Q3510" s="8"/>
    </row>
    <row r="3511" spans="1:17" x14ac:dyDescent="0.2">
      <c r="A3511" s="7"/>
      <c r="B3511" s="8"/>
      <c r="D3511" s="8"/>
      <c r="E3511" s="8"/>
      <c r="F3511" s="8"/>
      <c r="G3511" s="8"/>
      <c r="H3511" s="8"/>
      <c r="I3511" s="8"/>
      <c r="J3511" s="8"/>
      <c r="K3511" s="8"/>
      <c r="L3511" s="8"/>
      <c r="M3511" s="8"/>
      <c r="N3511" s="8"/>
      <c r="O3511" s="8"/>
      <c r="P3511" s="8"/>
      <c r="Q3511" s="8"/>
    </row>
    <row r="3512" spans="1:17" x14ac:dyDescent="0.2">
      <c r="A3512" s="7"/>
      <c r="B3512" s="8"/>
      <c r="D3512" s="8"/>
      <c r="E3512" s="8"/>
      <c r="F3512" s="8"/>
      <c r="G3512" s="8"/>
      <c r="H3512" s="8"/>
      <c r="I3512" s="8"/>
      <c r="J3512" s="8"/>
      <c r="K3512" s="8"/>
      <c r="L3512" s="8"/>
      <c r="M3512" s="8"/>
      <c r="N3512" s="8"/>
      <c r="O3512" s="8"/>
      <c r="P3512" s="8"/>
      <c r="Q3512" s="8"/>
    </row>
    <row r="3513" spans="1:17" x14ac:dyDescent="0.2">
      <c r="A3513" s="7"/>
      <c r="B3513" s="8"/>
      <c r="D3513" s="8"/>
      <c r="E3513" s="8"/>
      <c r="F3513" s="8"/>
      <c r="G3513" s="8"/>
      <c r="H3513" s="8"/>
      <c r="I3513" s="8"/>
      <c r="J3513" s="8"/>
      <c r="K3513" s="8"/>
      <c r="L3513" s="8"/>
      <c r="M3513" s="8"/>
      <c r="N3513" s="8"/>
      <c r="O3513" s="8"/>
      <c r="P3513" s="8"/>
      <c r="Q3513" s="8"/>
    </row>
    <row r="3514" spans="1:17" x14ac:dyDescent="0.2">
      <c r="A3514" s="7"/>
      <c r="B3514" s="8"/>
      <c r="D3514" s="8"/>
      <c r="E3514" s="8"/>
      <c r="F3514" s="8"/>
      <c r="G3514" s="8"/>
      <c r="H3514" s="8"/>
      <c r="I3514" s="8"/>
      <c r="J3514" s="8"/>
      <c r="K3514" s="8"/>
      <c r="L3514" s="8"/>
      <c r="M3514" s="8"/>
      <c r="N3514" s="8"/>
      <c r="O3514" s="8"/>
      <c r="P3514" s="8"/>
      <c r="Q3514" s="8"/>
    </row>
    <row r="3515" spans="1:17" x14ac:dyDescent="0.2">
      <c r="A3515" s="7"/>
      <c r="B3515" s="8"/>
      <c r="D3515" s="8"/>
      <c r="E3515" s="8"/>
      <c r="F3515" s="8"/>
      <c r="G3515" s="8"/>
      <c r="H3515" s="8"/>
      <c r="I3515" s="8"/>
      <c r="J3515" s="8"/>
      <c r="K3515" s="8"/>
      <c r="L3515" s="8"/>
      <c r="M3515" s="8"/>
      <c r="N3515" s="8"/>
      <c r="O3515" s="8"/>
      <c r="P3515" s="8"/>
      <c r="Q3515" s="8"/>
    </row>
    <row r="3516" spans="1:17" x14ac:dyDescent="0.2">
      <c r="A3516" s="7"/>
      <c r="B3516" s="8"/>
      <c r="D3516" s="8"/>
      <c r="E3516" s="8"/>
      <c r="F3516" s="8"/>
      <c r="G3516" s="8"/>
      <c r="H3516" s="8"/>
      <c r="I3516" s="8"/>
      <c r="J3516" s="8"/>
      <c r="K3516" s="8"/>
      <c r="L3516" s="8"/>
      <c r="M3516" s="8"/>
      <c r="N3516" s="8"/>
      <c r="O3516" s="8"/>
      <c r="P3516" s="8"/>
      <c r="Q3516" s="8"/>
    </row>
    <row r="3517" spans="1:17" x14ac:dyDescent="0.2">
      <c r="A3517" s="7"/>
      <c r="B3517" s="8"/>
      <c r="D3517" s="8"/>
      <c r="E3517" s="8"/>
      <c r="F3517" s="8"/>
      <c r="G3517" s="8"/>
      <c r="H3517" s="8"/>
      <c r="I3517" s="8"/>
      <c r="J3517" s="8"/>
      <c r="K3517" s="8"/>
      <c r="L3517" s="8"/>
      <c r="M3517" s="8"/>
      <c r="N3517" s="8"/>
      <c r="O3517" s="8"/>
      <c r="P3517" s="8"/>
      <c r="Q3517" s="8"/>
    </row>
    <row r="3518" spans="1:17" x14ac:dyDescent="0.2">
      <c r="A3518" s="7"/>
      <c r="B3518" s="8"/>
      <c r="D3518" s="8"/>
      <c r="E3518" s="8"/>
      <c r="F3518" s="8"/>
      <c r="G3518" s="8"/>
      <c r="H3518" s="8"/>
      <c r="I3518" s="8"/>
      <c r="J3518" s="8"/>
      <c r="K3518" s="8"/>
      <c r="L3518" s="8"/>
      <c r="M3518" s="8"/>
      <c r="N3518" s="8"/>
      <c r="O3518" s="8"/>
      <c r="P3518" s="8"/>
      <c r="Q3518" s="8"/>
    </row>
    <row r="3519" spans="1:17" x14ac:dyDescent="0.2">
      <c r="A3519" s="7"/>
      <c r="B3519" s="8"/>
      <c r="D3519" s="8"/>
      <c r="E3519" s="8"/>
      <c r="F3519" s="8"/>
      <c r="G3519" s="8"/>
      <c r="H3519" s="8"/>
      <c r="I3519" s="8"/>
      <c r="J3519" s="8"/>
      <c r="K3519" s="8"/>
      <c r="L3519" s="8"/>
      <c r="M3519" s="8"/>
      <c r="N3519" s="8"/>
      <c r="O3519" s="8"/>
      <c r="P3519" s="8"/>
      <c r="Q3519" s="8"/>
    </row>
    <row r="3520" spans="1:17" x14ac:dyDescent="0.2">
      <c r="A3520" s="7"/>
      <c r="B3520" s="8"/>
      <c r="D3520" s="8"/>
      <c r="E3520" s="8"/>
      <c r="F3520" s="8"/>
      <c r="G3520" s="8"/>
      <c r="H3520" s="8"/>
      <c r="I3520" s="8"/>
      <c r="J3520" s="8"/>
      <c r="K3520" s="8"/>
      <c r="L3520" s="8"/>
      <c r="M3520" s="8"/>
      <c r="N3520" s="8"/>
      <c r="O3520" s="8"/>
      <c r="P3520" s="8"/>
      <c r="Q3520" s="8"/>
    </row>
    <row r="3521" spans="1:17" x14ac:dyDescent="0.2">
      <c r="A3521" s="7"/>
      <c r="B3521" s="8"/>
      <c r="D3521" s="8"/>
      <c r="E3521" s="8"/>
      <c r="F3521" s="8"/>
      <c r="G3521" s="8"/>
      <c r="H3521" s="8"/>
      <c r="I3521" s="8"/>
      <c r="J3521" s="8"/>
      <c r="K3521" s="8"/>
      <c r="L3521" s="8"/>
      <c r="M3521" s="8"/>
      <c r="N3521" s="8"/>
      <c r="O3521" s="8"/>
      <c r="P3521" s="8"/>
      <c r="Q3521" s="8"/>
    </row>
    <row r="3522" spans="1:17" x14ac:dyDescent="0.2">
      <c r="A3522" s="7"/>
      <c r="B3522" s="8"/>
      <c r="D3522" s="8"/>
      <c r="E3522" s="8"/>
      <c r="F3522" s="8"/>
      <c r="G3522" s="8"/>
      <c r="H3522" s="8"/>
      <c r="I3522" s="8"/>
      <c r="J3522" s="8"/>
      <c r="K3522" s="8"/>
      <c r="L3522" s="8"/>
      <c r="M3522" s="8"/>
      <c r="N3522" s="8"/>
      <c r="O3522" s="8"/>
      <c r="P3522" s="8"/>
      <c r="Q3522" s="8"/>
    </row>
    <row r="3523" spans="1:17" x14ac:dyDescent="0.2">
      <c r="A3523" s="7"/>
      <c r="B3523" s="8"/>
      <c r="D3523" s="8"/>
      <c r="E3523" s="8"/>
      <c r="F3523" s="8"/>
      <c r="G3523" s="8"/>
      <c r="H3523" s="8"/>
      <c r="I3523" s="8"/>
      <c r="J3523" s="8"/>
      <c r="K3523" s="8"/>
      <c r="L3523" s="8"/>
      <c r="M3523" s="8"/>
      <c r="N3523" s="8"/>
      <c r="O3523" s="8"/>
      <c r="P3523" s="8"/>
      <c r="Q3523" s="8"/>
    </row>
    <row r="3524" spans="1:17" x14ac:dyDescent="0.2">
      <c r="A3524" s="7"/>
      <c r="B3524" s="8"/>
      <c r="D3524" s="8"/>
      <c r="E3524" s="8"/>
      <c r="F3524" s="8"/>
      <c r="G3524" s="8"/>
      <c r="H3524" s="8"/>
      <c r="I3524" s="8"/>
      <c r="J3524" s="8"/>
      <c r="K3524" s="8"/>
      <c r="L3524" s="8"/>
      <c r="M3524" s="8"/>
      <c r="N3524" s="8"/>
      <c r="O3524" s="8"/>
      <c r="P3524" s="8"/>
      <c r="Q3524" s="8"/>
    </row>
    <row r="3525" spans="1:17" x14ac:dyDescent="0.2">
      <c r="A3525" s="7"/>
      <c r="B3525" s="8"/>
      <c r="D3525" s="8"/>
      <c r="E3525" s="8"/>
      <c r="F3525" s="8"/>
      <c r="G3525" s="8"/>
      <c r="H3525" s="8"/>
      <c r="I3525" s="8"/>
      <c r="J3525" s="8"/>
      <c r="K3525" s="8"/>
      <c r="L3525" s="8"/>
      <c r="M3525" s="8"/>
      <c r="N3525" s="8"/>
      <c r="O3525" s="8"/>
      <c r="P3525" s="8"/>
      <c r="Q3525" s="8"/>
    </row>
    <row r="3526" spans="1:17" x14ac:dyDescent="0.2">
      <c r="A3526" s="7"/>
      <c r="B3526" s="8"/>
      <c r="D3526" s="8"/>
      <c r="E3526" s="8"/>
      <c r="F3526" s="8"/>
      <c r="G3526" s="8"/>
      <c r="H3526" s="8"/>
      <c r="I3526" s="8"/>
      <c r="J3526" s="8"/>
      <c r="K3526" s="8"/>
      <c r="L3526" s="8"/>
      <c r="M3526" s="8"/>
      <c r="N3526" s="8"/>
      <c r="O3526" s="8"/>
      <c r="P3526" s="8"/>
      <c r="Q3526" s="8"/>
    </row>
    <row r="3527" spans="1:17" x14ac:dyDescent="0.2">
      <c r="A3527" s="7"/>
      <c r="B3527" s="8"/>
      <c r="D3527" s="8"/>
      <c r="E3527" s="8"/>
      <c r="F3527" s="8"/>
      <c r="G3527" s="8"/>
      <c r="H3527" s="8"/>
      <c r="I3527" s="8"/>
      <c r="J3527" s="8"/>
      <c r="K3527" s="8"/>
      <c r="L3527" s="8"/>
      <c r="M3527" s="8"/>
      <c r="N3527" s="8"/>
      <c r="O3527" s="8"/>
      <c r="P3527" s="8"/>
      <c r="Q3527" s="8"/>
    </row>
    <row r="3528" spans="1:17" x14ac:dyDescent="0.2">
      <c r="A3528" s="7"/>
      <c r="B3528" s="8"/>
      <c r="D3528" s="8"/>
      <c r="E3528" s="8"/>
      <c r="F3528" s="8"/>
      <c r="G3528" s="8"/>
      <c r="H3528" s="8"/>
      <c r="I3528" s="8"/>
      <c r="J3528" s="8"/>
      <c r="K3528" s="8"/>
      <c r="L3528" s="8"/>
      <c r="M3528" s="8"/>
      <c r="N3528" s="8"/>
      <c r="O3528" s="8"/>
      <c r="P3528" s="8"/>
      <c r="Q3528" s="8"/>
    </row>
    <row r="3529" spans="1:17" x14ac:dyDescent="0.2">
      <c r="A3529" s="7"/>
      <c r="B3529" s="8"/>
      <c r="D3529" s="8"/>
      <c r="E3529" s="8"/>
      <c r="F3529" s="8"/>
      <c r="G3529" s="8"/>
      <c r="H3529" s="8"/>
      <c r="I3529" s="8"/>
      <c r="J3529" s="8"/>
      <c r="K3529" s="8"/>
      <c r="L3529" s="8"/>
      <c r="M3529" s="8"/>
      <c r="N3529" s="8"/>
      <c r="O3529" s="8"/>
      <c r="P3529" s="8"/>
      <c r="Q3529" s="8"/>
    </row>
    <row r="3530" spans="1:17" x14ac:dyDescent="0.2">
      <c r="A3530" s="7"/>
      <c r="B3530" s="8"/>
      <c r="D3530" s="8"/>
      <c r="E3530" s="8"/>
      <c r="F3530" s="8"/>
      <c r="G3530" s="8"/>
      <c r="H3530" s="8"/>
      <c r="I3530" s="8"/>
      <c r="J3530" s="8"/>
      <c r="K3530" s="8"/>
      <c r="L3530" s="8"/>
      <c r="M3530" s="8"/>
      <c r="N3530" s="8"/>
      <c r="O3530" s="8"/>
      <c r="P3530" s="8"/>
      <c r="Q3530" s="8"/>
    </row>
    <row r="3531" spans="1:17" x14ac:dyDescent="0.2">
      <c r="A3531" s="7"/>
      <c r="B3531" s="8"/>
      <c r="D3531" s="8"/>
      <c r="E3531" s="8"/>
      <c r="F3531" s="8"/>
      <c r="G3531" s="8"/>
      <c r="H3531" s="8"/>
      <c r="I3531" s="8"/>
      <c r="J3531" s="8"/>
      <c r="K3531" s="8"/>
      <c r="L3531" s="8"/>
      <c r="M3531" s="8"/>
      <c r="N3531" s="8"/>
      <c r="O3531" s="8"/>
      <c r="P3531" s="8"/>
      <c r="Q3531" s="8"/>
    </row>
    <row r="3532" spans="1:17" x14ac:dyDescent="0.2">
      <c r="A3532" s="7"/>
      <c r="B3532" s="8"/>
      <c r="D3532" s="8"/>
      <c r="E3532" s="8"/>
      <c r="F3532" s="8"/>
      <c r="G3532" s="8"/>
      <c r="H3532" s="8"/>
      <c r="I3532" s="8"/>
      <c r="J3532" s="8"/>
      <c r="K3532" s="8"/>
      <c r="L3532" s="8"/>
      <c r="M3532" s="8"/>
      <c r="N3532" s="8"/>
      <c r="O3532" s="8"/>
      <c r="P3532" s="8"/>
      <c r="Q3532" s="8"/>
    </row>
    <row r="3533" spans="1:17" x14ac:dyDescent="0.2">
      <c r="A3533" s="7"/>
      <c r="B3533" s="8"/>
      <c r="D3533" s="8"/>
      <c r="E3533" s="8"/>
      <c r="F3533" s="8"/>
      <c r="G3533" s="8"/>
      <c r="H3533" s="8"/>
      <c r="I3533" s="8"/>
      <c r="J3533" s="8"/>
      <c r="K3533" s="8"/>
      <c r="L3533" s="8"/>
      <c r="M3533" s="8"/>
      <c r="N3533" s="8"/>
      <c r="O3533" s="8"/>
      <c r="P3533" s="8"/>
      <c r="Q3533" s="8"/>
    </row>
    <row r="3534" spans="1:17" x14ac:dyDescent="0.2">
      <c r="A3534" s="7"/>
      <c r="B3534" s="8"/>
      <c r="D3534" s="8"/>
      <c r="E3534" s="8"/>
      <c r="F3534" s="8"/>
      <c r="G3534" s="8"/>
      <c r="H3534" s="8"/>
      <c r="I3534" s="8"/>
      <c r="J3534" s="8"/>
      <c r="K3534" s="8"/>
      <c r="L3534" s="8"/>
      <c r="M3534" s="8"/>
      <c r="N3534" s="8"/>
      <c r="O3534" s="8"/>
      <c r="P3534" s="8"/>
      <c r="Q3534" s="8"/>
    </row>
    <row r="3535" spans="1:17" x14ac:dyDescent="0.2">
      <c r="A3535" s="7"/>
      <c r="B3535" s="8"/>
      <c r="D3535" s="8"/>
      <c r="E3535" s="8"/>
      <c r="F3535" s="8"/>
      <c r="G3535" s="8"/>
      <c r="H3535" s="8"/>
      <c r="I3535" s="8"/>
      <c r="J3535" s="8"/>
      <c r="K3535" s="8"/>
      <c r="L3535" s="8"/>
      <c r="M3535" s="8"/>
      <c r="N3535" s="8"/>
      <c r="O3535" s="8"/>
      <c r="P3535" s="8"/>
      <c r="Q3535" s="8"/>
    </row>
    <row r="3536" spans="1:17" x14ac:dyDescent="0.2">
      <c r="A3536" s="7"/>
      <c r="B3536" s="8"/>
      <c r="D3536" s="8"/>
      <c r="E3536" s="8"/>
      <c r="F3536" s="8"/>
      <c r="G3536" s="8"/>
      <c r="H3536" s="8"/>
      <c r="I3536" s="8"/>
      <c r="J3536" s="8"/>
      <c r="K3536" s="8"/>
      <c r="L3536" s="8"/>
      <c r="M3536" s="8"/>
      <c r="N3536" s="8"/>
      <c r="O3536" s="8"/>
      <c r="P3536" s="8"/>
      <c r="Q3536" s="8"/>
    </row>
    <row r="3537" spans="1:17" x14ac:dyDescent="0.2">
      <c r="A3537" s="7"/>
      <c r="B3537" s="8"/>
      <c r="D3537" s="8"/>
      <c r="E3537" s="8"/>
      <c r="F3537" s="8"/>
      <c r="G3537" s="8"/>
      <c r="H3537" s="8"/>
      <c r="I3537" s="8"/>
      <c r="J3537" s="8"/>
      <c r="K3537" s="8"/>
      <c r="L3537" s="8"/>
      <c r="M3537" s="8"/>
      <c r="N3537" s="8"/>
      <c r="O3537" s="8"/>
      <c r="P3537" s="8"/>
      <c r="Q3537" s="8"/>
    </row>
    <row r="3538" spans="1:17" x14ac:dyDescent="0.2">
      <c r="A3538" s="7"/>
      <c r="B3538" s="8"/>
      <c r="D3538" s="8"/>
      <c r="E3538" s="8"/>
      <c r="F3538" s="8"/>
      <c r="G3538" s="8"/>
      <c r="H3538" s="8"/>
      <c r="I3538" s="8"/>
      <c r="J3538" s="8"/>
      <c r="K3538" s="8"/>
      <c r="L3538" s="8"/>
      <c r="M3538" s="8"/>
      <c r="N3538" s="8"/>
      <c r="O3538" s="8"/>
      <c r="P3538" s="8"/>
      <c r="Q3538" s="8"/>
    </row>
    <row r="3539" spans="1:17" x14ac:dyDescent="0.2">
      <c r="A3539" s="7"/>
      <c r="B3539" s="8"/>
      <c r="D3539" s="8"/>
      <c r="E3539" s="8"/>
      <c r="F3539" s="8"/>
      <c r="G3539" s="8"/>
      <c r="H3539" s="8"/>
      <c r="I3539" s="8"/>
      <c r="J3539" s="8"/>
      <c r="K3539" s="8"/>
      <c r="L3539" s="8"/>
      <c r="M3539" s="8"/>
      <c r="N3539" s="8"/>
      <c r="O3539" s="8"/>
      <c r="P3539" s="8"/>
      <c r="Q3539" s="8"/>
    </row>
    <row r="3540" spans="1:17" x14ac:dyDescent="0.2">
      <c r="A3540" s="7"/>
      <c r="B3540" s="8"/>
      <c r="D3540" s="8"/>
      <c r="E3540" s="8"/>
      <c r="F3540" s="8"/>
      <c r="G3540" s="8"/>
      <c r="H3540" s="8"/>
      <c r="I3540" s="8"/>
      <c r="J3540" s="8"/>
      <c r="K3540" s="8"/>
      <c r="L3540" s="8"/>
      <c r="M3540" s="8"/>
      <c r="N3540" s="8"/>
      <c r="O3540" s="8"/>
      <c r="P3540" s="8"/>
      <c r="Q3540" s="8"/>
    </row>
    <row r="3541" spans="1:17" x14ac:dyDescent="0.2">
      <c r="A3541" s="7"/>
      <c r="B3541" s="8"/>
      <c r="D3541" s="8"/>
      <c r="E3541" s="8"/>
      <c r="F3541" s="8"/>
      <c r="G3541" s="8"/>
      <c r="H3541" s="8"/>
      <c r="I3541" s="8"/>
      <c r="J3541" s="8"/>
      <c r="K3541" s="8"/>
      <c r="L3541" s="8"/>
      <c r="M3541" s="8"/>
      <c r="N3541" s="8"/>
      <c r="O3541" s="8"/>
      <c r="P3541" s="8"/>
      <c r="Q3541" s="8"/>
    </row>
    <row r="3542" spans="1:17" x14ac:dyDescent="0.2">
      <c r="A3542" s="7"/>
      <c r="B3542" s="8"/>
      <c r="D3542" s="8"/>
      <c r="E3542" s="8"/>
      <c r="F3542" s="8"/>
      <c r="G3542" s="8"/>
      <c r="H3542" s="8"/>
      <c r="I3542" s="8"/>
      <c r="J3542" s="8"/>
      <c r="K3542" s="8"/>
      <c r="L3542" s="8"/>
      <c r="M3542" s="8"/>
      <c r="N3542" s="8"/>
      <c r="O3542" s="8"/>
      <c r="P3542" s="8"/>
      <c r="Q3542" s="8"/>
    </row>
    <row r="3543" spans="1:17" x14ac:dyDescent="0.2">
      <c r="A3543" s="7"/>
      <c r="B3543" s="8"/>
      <c r="D3543" s="8"/>
      <c r="E3543" s="8"/>
      <c r="F3543" s="8"/>
      <c r="G3543" s="8"/>
      <c r="H3543" s="8"/>
      <c r="I3543" s="8"/>
      <c r="J3543" s="8"/>
      <c r="K3543" s="8"/>
      <c r="L3543" s="8"/>
      <c r="M3543" s="8"/>
      <c r="N3543" s="8"/>
      <c r="O3543" s="8"/>
      <c r="P3543" s="8"/>
      <c r="Q3543" s="8"/>
    </row>
    <row r="3544" spans="1:17" x14ac:dyDescent="0.2">
      <c r="A3544" s="7"/>
      <c r="B3544" s="8"/>
      <c r="D3544" s="8"/>
      <c r="E3544" s="8"/>
      <c r="F3544" s="8"/>
      <c r="G3544" s="8"/>
      <c r="H3544" s="8"/>
      <c r="I3544" s="8"/>
      <c r="J3544" s="8"/>
      <c r="K3544" s="8"/>
      <c r="L3544" s="8"/>
      <c r="M3544" s="8"/>
      <c r="N3544" s="8"/>
      <c r="O3544" s="8"/>
      <c r="P3544" s="8"/>
      <c r="Q3544" s="8"/>
    </row>
    <row r="3545" spans="1:17" x14ac:dyDescent="0.2">
      <c r="A3545" s="7"/>
      <c r="B3545" s="8"/>
      <c r="D3545" s="8"/>
      <c r="E3545" s="8"/>
      <c r="F3545" s="8"/>
      <c r="G3545" s="8"/>
      <c r="H3545" s="8"/>
      <c r="I3545" s="8"/>
      <c r="J3545" s="8"/>
      <c r="K3545" s="8"/>
      <c r="L3545" s="8"/>
      <c r="M3545" s="8"/>
      <c r="N3545" s="8"/>
      <c r="O3545" s="8"/>
      <c r="P3545" s="8"/>
      <c r="Q3545" s="8"/>
    </row>
    <row r="3546" spans="1:17" x14ac:dyDescent="0.2">
      <c r="A3546" s="7"/>
      <c r="B3546" s="8"/>
      <c r="D3546" s="8"/>
      <c r="E3546" s="8"/>
      <c r="F3546" s="8"/>
      <c r="G3546" s="8"/>
      <c r="H3546" s="8"/>
      <c r="I3546" s="8"/>
      <c r="J3546" s="8"/>
      <c r="K3546" s="8"/>
      <c r="L3546" s="8"/>
      <c r="M3546" s="8"/>
      <c r="N3546" s="8"/>
      <c r="O3546" s="8"/>
      <c r="P3546" s="8"/>
      <c r="Q3546" s="8"/>
    </row>
    <row r="3547" spans="1:17" x14ac:dyDescent="0.2">
      <c r="A3547" s="7"/>
      <c r="B3547" s="8"/>
      <c r="D3547" s="8"/>
      <c r="E3547" s="8"/>
      <c r="F3547" s="8"/>
      <c r="G3547" s="8"/>
      <c r="H3547" s="8"/>
      <c r="I3547" s="8"/>
      <c r="J3547" s="8"/>
      <c r="K3547" s="8"/>
      <c r="L3547" s="8"/>
      <c r="M3547" s="8"/>
      <c r="N3547" s="8"/>
      <c r="O3547" s="8"/>
      <c r="P3547" s="8"/>
      <c r="Q3547" s="8"/>
    </row>
    <row r="3548" spans="1:17" x14ac:dyDescent="0.2">
      <c r="A3548" s="7"/>
      <c r="B3548" s="8"/>
      <c r="D3548" s="8"/>
      <c r="E3548" s="8"/>
      <c r="F3548" s="8"/>
      <c r="G3548" s="8"/>
      <c r="H3548" s="8"/>
      <c r="I3548" s="8"/>
      <c r="J3548" s="8"/>
      <c r="K3548" s="8"/>
      <c r="L3548" s="8"/>
      <c r="M3548" s="8"/>
      <c r="N3548" s="8"/>
      <c r="O3548" s="8"/>
      <c r="P3548" s="8"/>
      <c r="Q3548" s="8"/>
    </row>
    <row r="3549" spans="1:17" x14ac:dyDescent="0.2">
      <c r="A3549" s="7"/>
      <c r="B3549" s="8"/>
      <c r="D3549" s="8"/>
      <c r="E3549" s="8"/>
      <c r="F3549" s="8"/>
      <c r="G3549" s="8"/>
      <c r="H3549" s="8"/>
      <c r="I3549" s="8"/>
      <c r="J3549" s="8"/>
      <c r="K3549" s="8"/>
      <c r="L3549" s="8"/>
      <c r="M3549" s="8"/>
      <c r="N3549" s="8"/>
      <c r="O3549" s="8"/>
      <c r="P3549" s="8"/>
      <c r="Q3549" s="8"/>
    </row>
    <row r="3550" spans="1:17" x14ac:dyDescent="0.2">
      <c r="A3550" s="7"/>
      <c r="B3550" s="8"/>
      <c r="D3550" s="8"/>
      <c r="E3550" s="8"/>
      <c r="F3550" s="8"/>
      <c r="G3550" s="8"/>
      <c r="H3550" s="8"/>
      <c r="I3550" s="8"/>
      <c r="J3550" s="8"/>
      <c r="K3550" s="8"/>
      <c r="L3550" s="8"/>
      <c r="M3550" s="8"/>
      <c r="N3550" s="8"/>
      <c r="O3550" s="8"/>
      <c r="P3550" s="8"/>
      <c r="Q3550" s="8"/>
    </row>
    <row r="3551" spans="1:17" x14ac:dyDescent="0.2">
      <c r="A3551" s="7"/>
      <c r="B3551" s="8"/>
      <c r="D3551" s="8"/>
      <c r="E3551" s="8"/>
      <c r="F3551" s="8"/>
      <c r="G3551" s="8"/>
      <c r="H3551" s="8"/>
      <c r="I3551" s="8"/>
      <c r="J3551" s="8"/>
      <c r="K3551" s="8"/>
      <c r="L3551" s="8"/>
      <c r="M3551" s="8"/>
      <c r="N3551" s="8"/>
      <c r="O3551" s="8"/>
      <c r="P3551" s="8"/>
      <c r="Q3551" s="8"/>
    </row>
    <row r="3552" spans="1:17" x14ac:dyDescent="0.2">
      <c r="A3552" s="7"/>
      <c r="B3552" s="8"/>
      <c r="D3552" s="8"/>
      <c r="E3552" s="8"/>
      <c r="F3552" s="8"/>
      <c r="G3552" s="8"/>
      <c r="H3552" s="8"/>
      <c r="I3552" s="8"/>
      <c r="J3552" s="8"/>
      <c r="K3552" s="8"/>
      <c r="L3552" s="8"/>
      <c r="M3552" s="8"/>
      <c r="N3552" s="8"/>
      <c r="O3552" s="8"/>
      <c r="P3552" s="8"/>
      <c r="Q3552" s="8"/>
    </row>
    <row r="3553" spans="1:17" x14ac:dyDescent="0.2">
      <c r="A3553" s="7"/>
      <c r="B3553" s="8"/>
      <c r="D3553" s="8"/>
      <c r="E3553" s="8"/>
      <c r="F3553" s="8"/>
      <c r="G3553" s="8"/>
      <c r="H3553" s="8"/>
      <c r="I3553" s="8"/>
      <c r="J3553" s="8"/>
      <c r="K3553" s="8"/>
      <c r="L3553" s="8"/>
      <c r="M3553" s="8"/>
      <c r="N3553" s="8"/>
      <c r="O3553" s="8"/>
      <c r="P3553" s="8"/>
      <c r="Q3553" s="8"/>
    </row>
    <row r="3554" spans="1:17" x14ac:dyDescent="0.2">
      <c r="A3554" s="7"/>
      <c r="B3554" s="8"/>
      <c r="D3554" s="8"/>
      <c r="E3554" s="8"/>
      <c r="F3554" s="8"/>
      <c r="G3554" s="8"/>
      <c r="H3554" s="8"/>
      <c r="I3554" s="8"/>
      <c r="J3554" s="8"/>
      <c r="K3554" s="8"/>
      <c r="L3554" s="8"/>
      <c r="M3554" s="8"/>
      <c r="N3554" s="8"/>
      <c r="O3554" s="8"/>
      <c r="P3554" s="8"/>
      <c r="Q3554" s="8"/>
    </row>
    <row r="3555" spans="1:17" x14ac:dyDescent="0.2">
      <c r="A3555" s="7"/>
      <c r="B3555" s="8"/>
      <c r="D3555" s="8"/>
      <c r="E3555" s="8"/>
      <c r="F3555" s="8"/>
      <c r="G3555" s="8"/>
      <c r="H3555" s="8"/>
      <c r="I3555" s="8"/>
      <c r="J3555" s="8"/>
      <c r="K3555" s="8"/>
      <c r="L3555" s="8"/>
      <c r="M3555" s="8"/>
      <c r="N3555" s="8"/>
      <c r="O3555" s="8"/>
      <c r="P3555" s="8"/>
      <c r="Q3555" s="8"/>
    </row>
    <row r="3556" spans="1:17" x14ac:dyDescent="0.2">
      <c r="A3556" s="7"/>
      <c r="B3556" s="8"/>
      <c r="D3556" s="8"/>
      <c r="E3556" s="8"/>
      <c r="F3556" s="8"/>
      <c r="G3556" s="8"/>
      <c r="H3556" s="8"/>
      <c r="I3556" s="8"/>
      <c r="J3556" s="8"/>
      <c r="K3556" s="8"/>
      <c r="L3556" s="8"/>
      <c r="M3556" s="8"/>
      <c r="N3556" s="8"/>
      <c r="O3556" s="8"/>
      <c r="P3556" s="8"/>
      <c r="Q3556" s="8"/>
    </row>
    <row r="3557" spans="1:17" x14ac:dyDescent="0.2">
      <c r="A3557" s="7"/>
      <c r="B3557" s="8"/>
      <c r="D3557" s="8"/>
      <c r="E3557" s="8"/>
      <c r="F3557" s="8"/>
      <c r="G3557" s="8"/>
      <c r="H3557" s="8"/>
      <c r="I3557" s="8"/>
      <c r="J3557" s="8"/>
      <c r="K3557" s="8"/>
      <c r="L3557" s="8"/>
      <c r="M3557" s="8"/>
      <c r="N3557" s="8"/>
      <c r="O3557" s="8"/>
      <c r="P3557" s="8"/>
      <c r="Q3557" s="8"/>
    </row>
    <row r="3558" spans="1:17" x14ac:dyDescent="0.2">
      <c r="A3558" s="7"/>
      <c r="B3558" s="8"/>
      <c r="D3558" s="8"/>
      <c r="E3558" s="8"/>
      <c r="F3558" s="8"/>
      <c r="G3558" s="8"/>
      <c r="H3558" s="8"/>
      <c r="I3558" s="8"/>
      <c r="J3558" s="8"/>
      <c r="K3558" s="8"/>
      <c r="L3558" s="8"/>
      <c r="M3558" s="8"/>
      <c r="N3558" s="8"/>
      <c r="O3558" s="8"/>
      <c r="P3558" s="8"/>
      <c r="Q3558" s="8"/>
    </row>
    <row r="3559" spans="1:17" x14ac:dyDescent="0.2">
      <c r="A3559" s="7"/>
      <c r="B3559" s="8"/>
      <c r="D3559" s="8"/>
      <c r="E3559" s="8"/>
      <c r="F3559" s="8"/>
      <c r="G3559" s="8"/>
      <c r="H3559" s="8"/>
      <c r="I3559" s="8"/>
      <c r="J3559" s="8"/>
      <c r="K3559" s="8"/>
      <c r="L3559" s="8"/>
      <c r="M3559" s="8"/>
      <c r="N3559" s="8"/>
      <c r="O3559" s="8"/>
      <c r="P3559" s="8"/>
      <c r="Q3559" s="8"/>
    </row>
    <row r="3560" spans="1:17" x14ac:dyDescent="0.2">
      <c r="A3560" s="7"/>
      <c r="B3560" s="8"/>
      <c r="D3560" s="8"/>
      <c r="E3560" s="8"/>
      <c r="F3560" s="8"/>
      <c r="G3560" s="8"/>
      <c r="H3560" s="8"/>
      <c r="I3560" s="8"/>
      <c r="J3560" s="8"/>
      <c r="K3560" s="8"/>
      <c r="L3560" s="8"/>
      <c r="M3560" s="8"/>
      <c r="N3560" s="8"/>
      <c r="O3560" s="8"/>
      <c r="P3560" s="8"/>
      <c r="Q3560" s="8"/>
    </row>
    <row r="3561" spans="1:17" x14ac:dyDescent="0.2">
      <c r="A3561" s="7"/>
      <c r="B3561" s="8"/>
      <c r="D3561" s="8"/>
      <c r="E3561" s="8"/>
      <c r="F3561" s="8"/>
      <c r="G3561" s="8"/>
      <c r="H3561" s="8"/>
      <c r="I3561" s="8"/>
      <c r="J3561" s="8"/>
      <c r="K3561" s="8"/>
      <c r="L3561" s="8"/>
      <c r="M3561" s="8"/>
      <c r="N3561" s="8"/>
      <c r="O3561" s="8"/>
      <c r="P3561" s="8"/>
      <c r="Q3561" s="8"/>
    </row>
    <row r="3562" spans="1:17" x14ac:dyDescent="0.2">
      <c r="A3562" s="7"/>
      <c r="B3562" s="8"/>
      <c r="D3562" s="8"/>
      <c r="E3562" s="8"/>
      <c r="F3562" s="8"/>
      <c r="G3562" s="8"/>
      <c r="H3562" s="8"/>
      <c r="I3562" s="8"/>
      <c r="J3562" s="8"/>
      <c r="K3562" s="8"/>
      <c r="L3562" s="8"/>
      <c r="M3562" s="8"/>
      <c r="N3562" s="8"/>
      <c r="O3562" s="8"/>
      <c r="P3562" s="8"/>
      <c r="Q3562" s="8"/>
    </row>
    <row r="3563" spans="1:17" x14ac:dyDescent="0.2">
      <c r="A3563" s="7"/>
      <c r="B3563" s="8"/>
      <c r="D3563" s="8"/>
      <c r="E3563" s="8"/>
      <c r="F3563" s="8"/>
      <c r="G3563" s="8"/>
      <c r="H3563" s="8"/>
      <c r="I3563" s="8"/>
      <c r="J3563" s="8"/>
      <c r="K3563" s="8"/>
      <c r="L3563" s="8"/>
      <c r="M3563" s="8"/>
      <c r="N3563" s="8"/>
      <c r="O3563" s="8"/>
      <c r="P3563" s="8"/>
      <c r="Q3563" s="8"/>
    </row>
    <row r="3564" spans="1:17" x14ac:dyDescent="0.2">
      <c r="A3564" s="7"/>
      <c r="B3564" s="8"/>
      <c r="D3564" s="8"/>
      <c r="E3564" s="8"/>
      <c r="F3564" s="8"/>
      <c r="G3564" s="8"/>
      <c r="H3564" s="8"/>
      <c r="I3564" s="8"/>
      <c r="J3564" s="8"/>
      <c r="K3564" s="8"/>
      <c r="L3564" s="8"/>
      <c r="M3564" s="8"/>
      <c r="N3564" s="8"/>
      <c r="O3564" s="8"/>
      <c r="P3564" s="8"/>
      <c r="Q3564" s="8"/>
    </row>
    <row r="3565" spans="1:17" x14ac:dyDescent="0.2">
      <c r="A3565" s="7"/>
      <c r="B3565" s="8"/>
      <c r="D3565" s="8"/>
      <c r="E3565" s="8"/>
      <c r="F3565" s="8"/>
      <c r="G3565" s="8"/>
      <c r="H3565" s="8"/>
      <c r="I3565" s="8"/>
      <c r="J3565" s="8"/>
      <c r="K3565" s="8"/>
      <c r="L3565" s="8"/>
      <c r="M3565" s="8"/>
      <c r="N3565" s="8"/>
      <c r="O3565" s="8"/>
      <c r="P3565" s="8"/>
      <c r="Q3565" s="8"/>
    </row>
    <row r="3566" spans="1:17" x14ac:dyDescent="0.2">
      <c r="A3566" s="7"/>
      <c r="B3566" s="8"/>
      <c r="D3566" s="8"/>
      <c r="E3566" s="8"/>
      <c r="F3566" s="8"/>
      <c r="G3566" s="8"/>
      <c r="H3566" s="8"/>
      <c r="I3566" s="8"/>
      <c r="J3566" s="8"/>
      <c r="K3566" s="8"/>
      <c r="L3566" s="8"/>
      <c r="M3566" s="8"/>
      <c r="N3566" s="8"/>
      <c r="O3566" s="8"/>
      <c r="P3566" s="8"/>
      <c r="Q3566" s="8"/>
    </row>
    <row r="3567" spans="1:17" x14ac:dyDescent="0.2">
      <c r="A3567" s="7"/>
      <c r="B3567" s="8"/>
      <c r="D3567" s="8"/>
      <c r="E3567" s="8"/>
      <c r="F3567" s="8"/>
      <c r="G3567" s="8"/>
      <c r="H3567" s="8"/>
      <c r="I3567" s="8"/>
      <c r="J3567" s="8"/>
      <c r="K3567" s="8"/>
      <c r="L3567" s="8"/>
      <c r="M3567" s="8"/>
      <c r="N3567" s="8"/>
      <c r="O3567" s="8"/>
      <c r="P3567" s="8"/>
      <c r="Q3567" s="8"/>
    </row>
    <row r="3568" spans="1:17" x14ac:dyDescent="0.2">
      <c r="A3568" s="7"/>
      <c r="B3568" s="8"/>
      <c r="D3568" s="8"/>
      <c r="E3568" s="8"/>
      <c r="F3568" s="8"/>
      <c r="G3568" s="8"/>
      <c r="H3568" s="8"/>
      <c r="I3568" s="8"/>
      <c r="J3568" s="8"/>
      <c r="K3568" s="8"/>
      <c r="L3568" s="8"/>
      <c r="M3568" s="8"/>
      <c r="N3568" s="8"/>
      <c r="O3568" s="8"/>
      <c r="P3568" s="8"/>
      <c r="Q3568" s="8"/>
    </row>
    <row r="3569" spans="1:17" x14ac:dyDescent="0.2">
      <c r="A3569" s="7"/>
      <c r="B3569" s="8"/>
      <c r="D3569" s="8"/>
      <c r="E3569" s="8"/>
      <c r="F3569" s="8"/>
      <c r="G3569" s="8"/>
      <c r="H3569" s="8"/>
      <c r="I3569" s="8"/>
      <c r="J3569" s="8"/>
      <c r="K3569" s="8"/>
      <c r="L3569" s="8"/>
      <c r="M3569" s="8"/>
      <c r="N3569" s="8"/>
      <c r="O3569" s="8"/>
      <c r="P3569" s="8"/>
      <c r="Q3569" s="8"/>
    </row>
    <row r="3570" spans="1:17" x14ac:dyDescent="0.2">
      <c r="A3570" s="7"/>
      <c r="B3570" s="8"/>
      <c r="D3570" s="8"/>
      <c r="E3570" s="8"/>
      <c r="F3570" s="8"/>
      <c r="G3570" s="8"/>
      <c r="H3570" s="8"/>
      <c r="I3570" s="8"/>
      <c r="J3570" s="8"/>
      <c r="K3570" s="8"/>
      <c r="L3570" s="8"/>
      <c r="M3570" s="8"/>
      <c r="N3570" s="8"/>
      <c r="O3570" s="8"/>
      <c r="P3570" s="8"/>
      <c r="Q3570" s="8"/>
    </row>
    <row r="3571" spans="1:17" x14ac:dyDescent="0.2">
      <c r="A3571" s="7"/>
      <c r="B3571" s="8"/>
      <c r="D3571" s="8"/>
      <c r="E3571" s="8"/>
      <c r="F3571" s="8"/>
      <c r="G3571" s="8"/>
      <c r="H3571" s="8"/>
      <c r="I3571" s="8"/>
      <c r="J3571" s="8"/>
      <c r="K3571" s="8"/>
      <c r="L3571" s="8"/>
      <c r="M3571" s="8"/>
      <c r="N3571" s="8"/>
      <c r="O3571" s="8"/>
      <c r="P3571" s="8"/>
      <c r="Q3571" s="8"/>
    </row>
    <row r="3572" spans="1:17" x14ac:dyDescent="0.2">
      <c r="A3572" s="7"/>
      <c r="B3572" s="8"/>
      <c r="D3572" s="8"/>
      <c r="E3572" s="8"/>
      <c r="F3572" s="8"/>
      <c r="G3572" s="8"/>
      <c r="H3572" s="8"/>
      <c r="I3572" s="8"/>
      <c r="J3572" s="8"/>
      <c r="K3572" s="8"/>
      <c r="L3572" s="8"/>
      <c r="M3572" s="8"/>
      <c r="N3572" s="8"/>
      <c r="O3572" s="8"/>
      <c r="P3572" s="8"/>
      <c r="Q3572" s="8"/>
    </row>
    <row r="3573" spans="1:17" x14ac:dyDescent="0.2">
      <c r="A3573" s="7"/>
      <c r="B3573" s="8"/>
      <c r="D3573" s="8"/>
      <c r="E3573" s="8"/>
      <c r="F3573" s="8"/>
      <c r="G3573" s="8"/>
      <c r="H3573" s="8"/>
      <c r="I3573" s="8"/>
      <c r="J3573" s="8"/>
      <c r="K3573" s="8"/>
      <c r="L3573" s="8"/>
      <c r="M3573" s="8"/>
      <c r="N3573" s="8"/>
      <c r="O3573" s="8"/>
      <c r="P3573" s="8"/>
      <c r="Q3573" s="8"/>
    </row>
    <row r="3574" spans="1:17" x14ac:dyDescent="0.2">
      <c r="A3574" s="7"/>
      <c r="B3574" s="8"/>
      <c r="D3574" s="8"/>
      <c r="E3574" s="8"/>
      <c r="F3574" s="8"/>
      <c r="G3574" s="8"/>
      <c r="H3574" s="8"/>
      <c r="I3574" s="8"/>
      <c r="J3574" s="8"/>
      <c r="K3574" s="8"/>
      <c r="L3574" s="8"/>
      <c r="M3574" s="8"/>
      <c r="N3574" s="8"/>
      <c r="O3574" s="8"/>
      <c r="P3574" s="8"/>
      <c r="Q3574" s="8"/>
    </row>
    <row r="3575" spans="1:17" x14ac:dyDescent="0.2">
      <c r="A3575" s="7"/>
      <c r="B3575" s="8"/>
      <c r="D3575" s="8"/>
      <c r="E3575" s="8"/>
      <c r="F3575" s="8"/>
      <c r="G3575" s="8"/>
      <c r="H3575" s="8"/>
      <c r="I3575" s="8"/>
      <c r="J3575" s="8"/>
      <c r="K3575" s="8"/>
      <c r="L3575" s="8"/>
      <c r="M3575" s="8"/>
      <c r="N3575" s="8"/>
      <c r="O3575" s="8"/>
      <c r="P3575" s="8"/>
      <c r="Q3575" s="8"/>
    </row>
    <row r="3576" spans="1:17" x14ac:dyDescent="0.2">
      <c r="A3576" s="7"/>
      <c r="B3576" s="8"/>
      <c r="D3576" s="8"/>
      <c r="E3576" s="8"/>
      <c r="F3576" s="8"/>
      <c r="G3576" s="8"/>
      <c r="H3576" s="8"/>
      <c r="I3576" s="8"/>
      <c r="J3576" s="8"/>
      <c r="K3576" s="8"/>
      <c r="L3576" s="8"/>
      <c r="M3576" s="8"/>
      <c r="N3576" s="8"/>
      <c r="O3576" s="8"/>
      <c r="P3576" s="8"/>
      <c r="Q3576" s="8"/>
    </row>
    <row r="3577" spans="1:17" x14ac:dyDescent="0.2">
      <c r="A3577" s="7"/>
      <c r="B3577" s="8"/>
      <c r="D3577" s="8"/>
      <c r="E3577" s="8"/>
      <c r="F3577" s="8"/>
      <c r="G3577" s="8"/>
      <c r="H3577" s="8"/>
      <c r="I3577" s="8"/>
      <c r="J3577" s="8"/>
      <c r="K3577" s="8"/>
      <c r="L3577" s="8"/>
      <c r="M3577" s="8"/>
      <c r="N3577" s="8"/>
      <c r="O3577" s="8"/>
      <c r="P3577" s="8"/>
      <c r="Q3577" s="8"/>
    </row>
    <row r="3578" spans="1:17" x14ac:dyDescent="0.2">
      <c r="A3578" s="7"/>
      <c r="B3578" s="8"/>
      <c r="D3578" s="8"/>
      <c r="E3578" s="8"/>
      <c r="F3578" s="8"/>
      <c r="G3578" s="8"/>
      <c r="H3578" s="8"/>
      <c r="I3578" s="8"/>
      <c r="J3578" s="8"/>
      <c r="K3578" s="8"/>
      <c r="L3578" s="8"/>
      <c r="M3578" s="8"/>
      <c r="N3578" s="8"/>
      <c r="O3578" s="8"/>
      <c r="P3578" s="8"/>
      <c r="Q3578" s="8"/>
    </row>
    <row r="3579" spans="1:17" x14ac:dyDescent="0.2">
      <c r="A3579" s="7"/>
      <c r="B3579" s="8"/>
      <c r="D3579" s="8"/>
      <c r="E3579" s="8"/>
      <c r="F3579" s="8"/>
      <c r="G3579" s="8"/>
      <c r="H3579" s="8"/>
      <c r="I3579" s="8"/>
      <c r="J3579" s="8"/>
      <c r="K3579" s="8"/>
      <c r="L3579" s="8"/>
      <c r="M3579" s="8"/>
      <c r="N3579" s="8"/>
      <c r="O3579" s="8"/>
      <c r="P3579" s="8"/>
      <c r="Q3579" s="8"/>
    </row>
    <row r="3580" spans="1:17" x14ac:dyDescent="0.2">
      <c r="A3580" s="7"/>
      <c r="B3580" s="8"/>
      <c r="D3580" s="8"/>
      <c r="E3580" s="8"/>
      <c r="F3580" s="8"/>
      <c r="G3580" s="8"/>
      <c r="H3580" s="8"/>
      <c r="I3580" s="8"/>
      <c r="J3580" s="8"/>
      <c r="K3580" s="8"/>
      <c r="L3580" s="8"/>
      <c r="M3580" s="8"/>
      <c r="N3580" s="8"/>
      <c r="O3580" s="8"/>
      <c r="P3580" s="8"/>
      <c r="Q3580" s="8"/>
    </row>
    <row r="3581" spans="1:17" x14ac:dyDescent="0.2">
      <c r="A3581" s="7"/>
      <c r="B3581" s="8"/>
      <c r="D3581" s="8"/>
      <c r="E3581" s="8"/>
      <c r="F3581" s="8"/>
      <c r="G3581" s="8"/>
      <c r="H3581" s="8"/>
      <c r="I3581" s="8"/>
      <c r="J3581" s="8"/>
      <c r="K3581" s="8"/>
      <c r="L3581" s="8"/>
      <c r="M3581" s="8"/>
      <c r="N3581" s="8"/>
      <c r="O3581" s="8"/>
      <c r="P3581" s="8"/>
      <c r="Q3581" s="8"/>
    </row>
    <row r="3582" spans="1:17" x14ac:dyDescent="0.2">
      <c r="A3582" s="7"/>
      <c r="B3582" s="8"/>
      <c r="D3582" s="8"/>
      <c r="E3582" s="8"/>
      <c r="F3582" s="8"/>
      <c r="G3582" s="8"/>
      <c r="H3582" s="8"/>
      <c r="I3582" s="8"/>
      <c r="J3582" s="8"/>
      <c r="K3582" s="8"/>
      <c r="L3582" s="8"/>
      <c r="M3582" s="8"/>
      <c r="N3582" s="8"/>
      <c r="O3582" s="8"/>
      <c r="P3582" s="8"/>
      <c r="Q3582" s="8"/>
    </row>
    <row r="3583" spans="1:17" x14ac:dyDescent="0.2">
      <c r="A3583" s="7"/>
      <c r="B3583" s="8"/>
      <c r="D3583" s="8"/>
      <c r="E3583" s="8"/>
      <c r="F3583" s="8"/>
      <c r="G3583" s="8"/>
      <c r="H3583" s="8"/>
      <c r="I3583" s="8"/>
      <c r="J3583" s="8"/>
      <c r="K3583" s="8"/>
      <c r="L3583" s="8"/>
      <c r="M3583" s="8"/>
      <c r="N3583" s="8"/>
      <c r="O3583" s="8"/>
      <c r="P3583" s="8"/>
      <c r="Q3583" s="8"/>
    </row>
    <row r="3584" spans="1:17" x14ac:dyDescent="0.2">
      <c r="A3584" s="7"/>
      <c r="B3584" s="8"/>
      <c r="D3584" s="8"/>
      <c r="E3584" s="8"/>
      <c r="F3584" s="8"/>
      <c r="G3584" s="8"/>
      <c r="H3584" s="8"/>
      <c r="I3584" s="8"/>
      <c r="J3584" s="8"/>
      <c r="K3584" s="8"/>
      <c r="L3584" s="8"/>
      <c r="M3584" s="8"/>
      <c r="N3584" s="8"/>
      <c r="O3584" s="8"/>
      <c r="P3584" s="8"/>
      <c r="Q3584" s="8"/>
    </row>
    <row r="3585" spans="1:17" x14ac:dyDescent="0.2">
      <c r="A3585" s="7"/>
      <c r="B3585" s="8"/>
      <c r="D3585" s="8"/>
      <c r="E3585" s="8"/>
      <c r="F3585" s="8"/>
      <c r="G3585" s="8"/>
      <c r="H3585" s="8"/>
      <c r="I3585" s="8"/>
      <c r="J3585" s="8"/>
      <c r="K3585" s="8"/>
      <c r="L3585" s="8"/>
      <c r="M3585" s="8"/>
      <c r="N3585" s="8"/>
      <c r="O3585" s="8"/>
      <c r="P3585" s="8"/>
      <c r="Q3585" s="8"/>
    </row>
    <row r="3586" spans="1:17" x14ac:dyDescent="0.2">
      <c r="A3586" s="7"/>
      <c r="B3586" s="8"/>
      <c r="D3586" s="8"/>
      <c r="E3586" s="8"/>
      <c r="F3586" s="8"/>
      <c r="G3586" s="8"/>
      <c r="H3586" s="8"/>
      <c r="I3586" s="8"/>
      <c r="J3586" s="8"/>
      <c r="K3586" s="8"/>
      <c r="L3586" s="8"/>
      <c r="M3586" s="8"/>
      <c r="N3586" s="8"/>
      <c r="O3586" s="8"/>
      <c r="P3586" s="8"/>
      <c r="Q3586" s="8"/>
    </row>
    <row r="3587" spans="1:17" x14ac:dyDescent="0.2">
      <c r="A3587" s="7"/>
      <c r="B3587" s="8"/>
      <c r="D3587" s="8"/>
      <c r="E3587" s="8"/>
      <c r="F3587" s="8"/>
      <c r="G3587" s="8"/>
      <c r="H3587" s="8"/>
      <c r="I3587" s="8"/>
      <c r="J3587" s="8"/>
      <c r="K3587" s="8"/>
      <c r="L3587" s="8"/>
      <c r="M3587" s="8"/>
      <c r="N3587" s="8"/>
      <c r="O3587" s="8"/>
      <c r="P3587" s="8"/>
      <c r="Q3587" s="8"/>
    </row>
    <row r="3588" spans="1:17" x14ac:dyDescent="0.2">
      <c r="A3588" s="7"/>
      <c r="B3588" s="8"/>
      <c r="D3588" s="8"/>
      <c r="E3588" s="8"/>
      <c r="F3588" s="8"/>
      <c r="G3588" s="8"/>
      <c r="H3588" s="8"/>
      <c r="I3588" s="8"/>
      <c r="J3588" s="8"/>
      <c r="K3588" s="8"/>
      <c r="L3588" s="8"/>
      <c r="M3588" s="8"/>
      <c r="N3588" s="8"/>
      <c r="O3588" s="8"/>
      <c r="P3588" s="8"/>
      <c r="Q3588" s="8"/>
    </row>
    <row r="3589" spans="1:17" x14ac:dyDescent="0.2">
      <c r="A3589" s="7"/>
      <c r="B3589" s="8"/>
      <c r="D3589" s="8"/>
      <c r="E3589" s="8"/>
      <c r="F3589" s="8"/>
      <c r="G3589" s="8"/>
      <c r="H3589" s="8"/>
      <c r="I3589" s="8"/>
      <c r="J3589" s="8"/>
      <c r="K3589" s="8"/>
      <c r="L3589" s="8"/>
      <c r="M3589" s="8"/>
      <c r="N3589" s="8"/>
      <c r="O3589" s="8"/>
      <c r="P3589" s="8"/>
      <c r="Q3589" s="8"/>
    </row>
    <row r="3590" spans="1:17" x14ac:dyDescent="0.2">
      <c r="A3590" s="7"/>
      <c r="B3590" s="8"/>
      <c r="D3590" s="8"/>
      <c r="E3590" s="8"/>
      <c r="F3590" s="8"/>
      <c r="G3590" s="8"/>
      <c r="H3590" s="8"/>
      <c r="I3590" s="8"/>
      <c r="J3590" s="8"/>
      <c r="K3590" s="8"/>
      <c r="L3590" s="8"/>
      <c r="M3590" s="8"/>
      <c r="N3590" s="8"/>
      <c r="O3590" s="8"/>
      <c r="P3590" s="8"/>
      <c r="Q3590" s="8"/>
    </row>
    <row r="3591" spans="1:17" x14ac:dyDescent="0.2">
      <c r="A3591" s="7"/>
      <c r="B3591" s="8"/>
      <c r="D3591" s="8"/>
      <c r="E3591" s="8"/>
      <c r="F3591" s="8"/>
      <c r="G3591" s="8"/>
      <c r="H3591" s="8"/>
      <c r="I3591" s="8"/>
      <c r="J3591" s="8"/>
      <c r="K3591" s="8"/>
      <c r="L3591" s="8"/>
      <c r="M3591" s="8"/>
      <c r="N3591" s="8"/>
      <c r="O3591" s="8"/>
      <c r="P3591" s="8"/>
      <c r="Q3591" s="8"/>
    </row>
    <row r="3592" spans="1:17" x14ac:dyDescent="0.2">
      <c r="A3592" s="7"/>
      <c r="B3592" s="8"/>
      <c r="D3592" s="8"/>
      <c r="E3592" s="8"/>
      <c r="F3592" s="8"/>
      <c r="G3592" s="8"/>
      <c r="H3592" s="8"/>
      <c r="I3592" s="8"/>
      <c r="J3592" s="8"/>
      <c r="K3592" s="8"/>
      <c r="L3592" s="8"/>
      <c r="M3592" s="8"/>
      <c r="N3592" s="8"/>
      <c r="O3592" s="8"/>
      <c r="P3592" s="8"/>
      <c r="Q3592" s="8"/>
    </row>
    <row r="3593" spans="1:17" x14ac:dyDescent="0.2">
      <c r="A3593" s="7"/>
      <c r="B3593" s="8"/>
      <c r="D3593" s="8"/>
      <c r="E3593" s="8"/>
      <c r="F3593" s="8"/>
      <c r="G3593" s="8"/>
      <c r="H3593" s="8"/>
      <c r="I3593" s="8"/>
      <c r="J3593" s="8"/>
      <c r="K3593" s="8"/>
      <c r="L3593" s="8"/>
      <c r="M3593" s="8"/>
      <c r="N3593" s="8"/>
      <c r="O3593" s="8"/>
      <c r="P3593" s="8"/>
      <c r="Q3593" s="8"/>
    </row>
    <row r="3594" spans="1:17" x14ac:dyDescent="0.2">
      <c r="A3594" s="7"/>
      <c r="B3594" s="8"/>
      <c r="D3594" s="8"/>
      <c r="E3594" s="8"/>
      <c r="F3594" s="8"/>
      <c r="G3594" s="8"/>
      <c r="H3594" s="8"/>
      <c r="I3594" s="8"/>
      <c r="J3594" s="8"/>
      <c r="K3594" s="8"/>
      <c r="L3594" s="8"/>
      <c r="M3594" s="8"/>
      <c r="N3594" s="8"/>
      <c r="O3594" s="8"/>
      <c r="P3594" s="8"/>
      <c r="Q3594" s="8"/>
    </row>
    <row r="3595" spans="1:17" x14ac:dyDescent="0.2">
      <c r="A3595" s="7"/>
      <c r="B3595" s="8"/>
      <c r="D3595" s="8"/>
      <c r="E3595" s="8"/>
      <c r="F3595" s="8"/>
      <c r="G3595" s="8"/>
      <c r="H3595" s="8"/>
      <c r="I3595" s="8"/>
      <c r="J3595" s="8"/>
      <c r="K3595" s="8"/>
      <c r="L3595" s="8"/>
      <c r="M3595" s="8"/>
      <c r="N3595" s="8"/>
      <c r="O3595" s="8"/>
      <c r="P3595" s="8"/>
      <c r="Q3595" s="8"/>
    </row>
    <row r="3596" spans="1:17" x14ac:dyDescent="0.2">
      <c r="A3596" s="7"/>
      <c r="B3596" s="8"/>
      <c r="D3596" s="8"/>
      <c r="E3596" s="8"/>
      <c r="F3596" s="8"/>
      <c r="G3596" s="8"/>
      <c r="H3596" s="8"/>
      <c r="I3596" s="8"/>
      <c r="J3596" s="8"/>
      <c r="K3596" s="8"/>
      <c r="L3596" s="8"/>
      <c r="M3596" s="8"/>
      <c r="N3596" s="8"/>
      <c r="O3596" s="8"/>
      <c r="P3596" s="8"/>
      <c r="Q3596" s="8"/>
    </row>
    <row r="3597" spans="1:17" x14ac:dyDescent="0.2">
      <c r="A3597" s="7"/>
      <c r="B3597" s="8"/>
      <c r="D3597" s="8"/>
      <c r="E3597" s="8"/>
      <c r="F3597" s="8"/>
      <c r="G3597" s="8"/>
      <c r="H3597" s="8"/>
      <c r="I3597" s="8"/>
      <c r="J3597" s="8"/>
      <c r="K3597" s="8"/>
      <c r="L3597" s="8"/>
      <c r="M3597" s="8"/>
      <c r="N3597" s="8"/>
      <c r="O3597" s="8"/>
      <c r="P3597" s="8"/>
      <c r="Q3597" s="8"/>
    </row>
    <row r="3598" spans="1:17" x14ac:dyDescent="0.2">
      <c r="A3598" s="7"/>
      <c r="B3598" s="8"/>
      <c r="D3598" s="8"/>
      <c r="E3598" s="8"/>
      <c r="F3598" s="8"/>
      <c r="G3598" s="8"/>
      <c r="H3598" s="8"/>
      <c r="I3598" s="8"/>
      <c r="J3598" s="8"/>
      <c r="K3598" s="8"/>
      <c r="L3598" s="8"/>
      <c r="M3598" s="8"/>
      <c r="N3598" s="8"/>
      <c r="O3598" s="8"/>
      <c r="P3598" s="8"/>
      <c r="Q3598" s="8"/>
    </row>
    <row r="3599" spans="1:17" x14ac:dyDescent="0.2">
      <c r="A3599" s="7"/>
      <c r="B3599" s="8"/>
      <c r="D3599" s="8"/>
      <c r="E3599" s="8"/>
      <c r="F3599" s="8"/>
      <c r="G3599" s="8"/>
      <c r="H3599" s="8"/>
      <c r="I3599" s="8"/>
      <c r="J3599" s="8"/>
      <c r="K3599" s="8"/>
      <c r="L3599" s="8"/>
      <c r="M3599" s="8"/>
      <c r="N3599" s="8"/>
      <c r="O3599" s="8"/>
      <c r="P3599" s="8"/>
      <c r="Q3599" s="8"/>
    </row>
    <row r="3600" spans="1:17" x14ac:dyDescent="0.2">
      <c r="A3600" s="7"/>
      <c r="B3600" s="8"/>
      <c r="D3600" s="8"/>
      <c r="E3600" s="8"/>
      <c r="F3600" s="8"/>
      <c r="G3600" s="8"/>
      <c r="H3600" s="8"/>
      <c r="I3600" s="8"/>
      <c r="J3600" s="8"/>
      <c r="K3600" s="8"/>
      <c r="L3600" s="8"/>
      <c r="M3600" s="8"/>
      <c r="N3600" s="8"/>
      <c r="O3600" s="8"/>
      <c r="P3600" s="8"/>
      <c r="Q3600" s="8"/>
    </row>
    <row r="3601" spans="1:17" x14ac:dyDescent="0.2">
      <c r="A3601" s="7"/>
      <c r="B3601" s="8"/>
      <c r="D3601" s="8"/>
      <c r="E3601" s="8"/>
      <c r="F3601" s="8"/>
      <c r="G3601" s="8"/>
      <c r="H3601" s="8"/>
      <c r="I3601" s="8"/>
      <c r="J3601" s="8"/>
      <c r="K3601" s="8"/>
      <c r="L3601" s="8"/>
      <c r="M3601" s="8"/>
      <c r="N3601" s="8"/>
      <c r="O3601" s="8"/>
      <c r="P3601" s="8"/>
      <c r="Q3601" s="8"/>
    </row>
    <row r="3602" spans="1:17" x14ac:dyDescent="0.2">
      <c r="A3602" s="7"/>
      <c r="B3602" s="8"/>
      <c r="D3602" s="8"/>
      <c r="E3602" s="8"/>
      <c r="F3602" s="8"/>
      <c r="G3602" s="8"/>
      <c r="H3602" s="8"/>
      <c r="I3602" s="8"/>
      <c r="J3602" s="8"/>
      <c r="K3602" s="8"/>
      <c r="L3602" s="8"/>
      <c r="M3602" s="8"/>
      <c r="N3602" s="8"/>
      <c r="O3602" s="8"/>
      <c r="P3602" s="8"/>
      <c r="Q3602" s="8"/>
    </row>
    <row r="3603" spans="1:17" x14ac:dyDescent="0.2">
      <c r="A3603" s="7"/>
      <c r="B3603" s="8"/>
      <c r="D3603" s="8"/>
      <c r="E3603" s="8"/>
      <c r="F3603" s="8"/>
      <c r="G3603" s="8"/>
      <c r="H3603" s="8"/>
      <c r="I3603" s="8"/>
      <c r="J3603" s="8"/>
      <c r="K3603" s="8"/>
      <c r="L3603" s="8"/>
      <c r="M3603" s="8"/>
      <c r="N3603" s="8"/>
      <c r="O3603" s="8"/>
      <c r="P3603" s="8"/>
      <c r="Q3603" s="8"/>
    </row>
    <row r="3604" spans="1:17" x14ac:dyDescent="0.2">
      <c r="A3604" s="7"/>
      <c r="B3604" s="8"/>
      <c r="D3604" s="8"/>
      <c r="E3604" s="8"/>
      <c r="F3604" s="8"/>
      <c r="G3604" s="8"/>
      <c r="H3604" s="8"/>
      <c r="I3604" s="8"/>
      <c r="J3604" s="8"/>
      <c r="K3604" s="8"/>
      <c r="L3604" s="8"/>
      <c r="M3604" s="8"/>
      <c r="N3604" s="8"/>
      <c r="O3604" s="8"/>
      <c r="P3604" s="8"/>
      <c r="Q3604" s="8"/>
    </row>
    <row r="3605" spans="1:17" x14ac:dyDescent="0.2">
      <c r="A3605" s="7"/>
      <c r="B3605" s="8"/>
      <c r="D3605" s="8"/>
      <c r="E3605" s="8"/>
      <c r="F3605" s="8"/>
      <c r="G3605" s="8"/>
      <c r="H3605" s="8"/>
      <c r="I3605" s="8"/>
      <c r="J3605" s="8"/>
      <c r="K3605" s="8"/>
      <c r="L3605" s="8"/>
      <c r="M3605" s="8"/>
      <c r="N3605" s="8"/>
      <c r="O3605" s="8"/>
      <c r="P3605" s="8"/>
      <c r="Q3605" s="8"/>
    </row>
    <row r="3606" spans="1:17" x14ac:dyDescent="0.2">
      <c r="A3606" s="7"/>
      <c r="B3606" s="8"/>
      <c r="D3606" s="8"/>
      <c r="E3606" s="8"/>
      <c r="F3606" s="8"/>
      <c r="G3606" s="8"/>
      <c r="H3606" s="8"/>
      <c r="I3606" s="8"/>
      <c r="J3606" s="8"/>
      <c r="K3606" s="8"/>
      <c r="L3606" s="8"/>
      <c r="M3606" s="8"/>
      <c r="N3606" s="8"/>
      <c r="O3606" s="8"/>
      <c r="P3606" s="8"/>
      <c r="Q3606" s="8"/>
    </row>
    <row r="3607" spans="1:17" x14ac:dyDescent="0.2">
      <c r="A3607" s="7"/>
      <c r="B3607" s="8"/>
      <c r="D3607" s="8"/>
      <c r="E3607" s="8"/>
      <c r="F3607" s="8"/>
      <c r="G3607" s="8"/>
      <c r="H3607" s="8"/>
      <c r="I3607" s="8"/>
      <c r="J3607" s="8"/>
      <c r="K3607" s="8"/>
      <c r="L3607" s="8"/>
      <c r="M3607" s="8"/>
      <c r="N3607" s="8"/>
      <c r="O3607" s="8"/>
      <c r="P3607" s="8"/>
      <c r="Q3607" s="8"/>
    </row>
    <row r="3608" spans="1:17" x14ac:dyDescent="0.2">
      <c r="A3608" s="7"/>
      <c r="B3608" s="8"/>
      <c r="D3608" s="8"/>
      <c r="E3608" s="8"/>
      <c r="F3608" s="8"/>
      <c r="G3608" s="8"/>
      <c r="H3608" s="8"/>
      <c r="I3608" s="8"/>
      <c r="J3608" s="8"/>
      <c r="K3608" s="8"/>
      <c r="L3608" s="8"/>
      <c r="M3608" s="8"/>
      <c r="N3608" s="8"/>
      <c r="O3608" s="8"/>
      <c r="P3608" s="8"/>
      <c r="Q3608" s="8"/>
    </row>
    <row r="3609" spans="1:17" x14ac:dyDescent="0.2">
      <c r="A3609" s="7"/>
      <c r="B3609" s="8"/>
      <c r="D3609" s="8"/>
      <c r="E3609" s="8"/>
      <c r="F3609" s="8"/>
      <c r="G3609" s="8"/>
      <c r="H3609" s="8"/>
      <c r="I3609" s="8"/>
      <c r="J3609" s="8"/>
      <c r="K3609" s="8"/>
      <c r="L3609" s="8"/>
      <c r="M3609" s="8"/>
      <c r="N3609" s="8"/>
      <c r="O3609" s="8"/>
      <c r="P3609" s="8"/>
      <c r="Q3609" s="8"/>
    </row>
    <row r="3610" spans="1:17" x14ac:dyDescent="0.2">
      <c r="A3610" s="7"/>
      <c r="B3610" s="8"/>
      <c r="D3610" s="8"/>
      <c r="E3610" s="8"/>
      <c r="F3610" s="8"/>
      <c r="G3610" s="8"/>
      <c r="H3610" s="8"/>
      <c r="I3610" s="8"/>
      <c r="J3610" s="8"/>
      <c r="K3610" s="8"/>
      <c r="L3610" s="8"/>
      <c r="M3610" s="8"/>
      <c r="N3610" s="8"/>
      <c r="O3610" s="8"/>
      <c r="P3610" s="8"/>
      <c r="Q3610" s="8"/>
    </row>
    <row r="3611" spans="1:17" x14ac:dyDescent="0.2">
      <c r="A3611" s="7"/>
      <c r="B3611" s="8"/>
      <c r="D3611" s="8"/>
      <c r="E3611" s="8"/>
      <c r="F3611" s="8"/>
      <c r="G3611" s="8"/>
      <c r="H3611" s="8"/>
      <c r="I3611" s="8"/>
      <c r="J3611" s="8"/>
      <c r="K3611" s="8"/>
      <c r="L3611" s="8"/>
      <c r="M3611" s="8"/>
      <c r="N3611" s="8"/>
      <c r="O3611" s="8"/>
      <c r="P3611" s="8"/>
      <c r="Q3611" s="8"/>
    </row>
    <row r="3612" spans="1:17" x14ac:dyDescent="0.2">
      <c r="A3612" s="7"/>
      <c r="B3612" s="8"/>
      <c r="D3612" s="8"/>
      <c r="E3612" s="8"/>
      <c r="F3612" s="8"/>
      <c r="G3612" s="8"/>
      <c r="H3612" s="8"/>
      <c r="I3612" s="8"/>
      <c r="J3612" s="8"/>
      <c r="K3612" s="8"/>
      <c r="L3612" s="8"/>
      <c r="M3612" s="8"/>
      <c r="N3612" s="8"/>
      <c r="O3612" s="8"/>
      <c r="P3612" s="8"/>
      <c r="Q3612" s="8"/>
    </row>
    <row r="3613" spans="1:17" x14ac:dyDescent="0.2">
      <c r="A3613" s="7"/>
      <c r="B3613" s="8"/>
      <c r="D3613" s="8"/>
      <c r="E3613" s="8"/>
      <c r="F3613" s="8"/>
      <c r="G3613" s="8"/>
      <c r="H3613" s="8"/>
      <c r="I3613" s="8"/>
      <c r="J3613" s="8"/>
      <c r="K3613" s="8"/>
      <c r="L3613" s="8"/>
      <c r="M3613" s="8"/>
      <c r="N3613" s="8"/>
      <c r="O3613" s="8"/>
      <c r="P3613" s="8"/>
      <c r="Q3613" s="8"/>
    </row>
    <row r="3614" spans="1:17" x14ac:dyDescent="0.2">
      <c r="A3614" s="7"/>
      <c r="B3614" s="8"/>
      <c r="D3614" s="8"/>
      <c r="E3614" s="8"/>
      <c r="F3614" s="8"/>
      <c r="G3614" s="8"/>
      <c r="H3614" s="8"/>
      <c r="I3614" s="8"/>
      <c r="J3614" s="8"/>
      <c r="K3614" s="8"/>
      <c r="L3614" s="8"/>
      <c r="M3614" s="8"/>
      <c r="N3614" s="8"/>
      <c r="O3614" s="8"/>
      <c r="P3614" s="8"/>
      <c r="Q3614" s="8"/>
    </row>
    <row r="3615" spans="1:17" x14ac:dyDescent="0.2">
      <c r="A3615" s="7"/>
      <c r="B3615" s="8"/>
      <c r="D3615" s="8"/>
      <c r="E3615" s="8"/>
      <c r="F3615" s="8"/>
      <c r="G3615" s="8"/>
      <c r="H3615" s="8"/>
      <c r="I3615" s="8"/>
      <c r="J3615" s="8"/>
      <c r="K3615" s="8"/>
      <c r="L3615" s="8"/>
      <c r="M3615" s="8"/>
      <c r="N3615" s="8"/>
      <c r="O3615" s="8"/>
      <c r="P3615" s="8"/>
      <c r="Q3615" s="8"/>
    </row>
    <row r="3616" spans="1:17" x14ac:dyDescent="0.2">
      <c r="A3616" s="7"/>
      <c r="B3616" s="8"/>
      <c r="D3616" s="8"/>
      <c r="E3616" s="8"/>
      <c r="F3616" s="8"/>
      <c r="G3616" s="8"/>
      <c r="H3616" s="8"/>
      <c r="I3616" s="8"/>
      <c r="J3616" s="8"/>
      <c r="K3616" s="8"/>
      <c r="L3616" s="8"/>
      <c r="M3616" s="8"/>
      <c r="N3616" s="8"/>
      <c r="O3616" s="8"/>
      <c r="P3616" s="8"/>
      <c r="Q3616" s="8"/>
    </row>
    <row r="3617" spans="1:17" x14ac:dyDescent="0.2">
      <c r="A3617" s="7"/>
      <c r="B3617" s="8"/>
      <c r="D3617" s="8"/>
      <c r="E3617" s="8"/>
      <c r="F3617" s="8"/>
      <c r="G3617" s="8"/>
      <c r="H3617" s="8"/>
      <c r="I3617" s="8"/>
      <c r="J3617" s="8"/>
      <c r="K3617" s="8"/>
      <c r="L3617" s="8"/>
      <c r="M3617" s="8"/>
      <c r="N3617" s="8"/>
      <c r="O3617" s="8"/>
      <c r="P3617" s="8"/>
      <c r="Q3617" s="8"/>
    </row>
    <row r="3618" spans="1:17" x14ac:dyDescent="0.2">
      <c r="A3618" s="7"/>
      <c r="B3618" s="8"/>
      <c r="D3618" s="8"/>
      <c r="E3618" s="8"/>
      <c r="F3618" s="8"/>
      <c r="G3618" s="8"/>
      <c r="H3618" s="8"/>
      <c r="I3618" s="8"/>
      <c r="J3618" s="8"/>
      <c r="K3618" s="8"/>
      <c r="L3618" s="8"/>
      <c r="M3618" s="8"/>
      <c r="N3618" s="8"/>
      <c r="O3618" s="8"/>
      <c r="P3618" s="8"/>
      <c r="Q3618" s="8"/>
    </row>
    <row r="3619" spans="1:17" x14ac:dyDescent="0.2">
      <c r="A3619" s="7"/>
      <c r="B3619" s="8"/>
      <c r="D3619" s="8"/>
      <c r="E3619" s="8"/>
      <c r="F3619" s="8"/>
      <c r="G3619" s="8"/>
      <c r="H3619" s="8"/>
      <c r="I3619" s="8"/>
      <c r="J3619" s="8"/>
      <c r="K3619" s="8"/>
      <c r="L3619" s="8"/>
      <c r="M3619" s="8"/>
      <c r="N3619" s="8"/>
      <c r="O3619" s="8"/>
      <c r="P3619" s="8"/>
      <c r="Q3619" s="8"/>
    </row>
    <row r="3620" spans="1:17" x14ac:dyDescent="0.2">
      <c r="A3620" s="7"/>
      <c r="B3620" s="8"/>
      <c r="D3620" s="8"/>
      <c r="E3620" s="8"/>
      <c r="F3620" s="8"/>
      <c r="G3620" s="8"/>
      <c r="H3620" s="8"/>
      <c r="I3620" s="8"/>
      <c r="J3620" s="8"/>
      <c r="K3620" s="8"/>
      <c r="L3620" s="8"/>
      <c r="M3620" s="8"/>
      <c r="N3620" s="8"/>
      <c r="O3620" s="8"/>
      <c r="P3620" s="8"/>
      <c r="Q3620" s="8"/>
    </row>
    <row r="3621" spans="1:17" x14ac:dyDescent="0.2">
      <c r="A3621" s="7"/>
      <c r="B3621" s="8"/>
      <c r="D3621" s="8"/>
      <c r="E3621" s="8"/>
      <c r="F3621" s="8"/>
      <c r="G3621" s="8"/>
      <c r="H3621" s="8"/>
      <c r="I3621" s="8"/>
      <c r="J3621" s="8"/>
      <c r="K3621" s="8"/>
      <c r="L3621" s="8"/>
      <c r="M3621" s="8"/>
      <c r="N3621" s="8"/>
      <c r="O3621" s="8"/>
      <c r="P3621" s="8"/>
      <c r="Q3621" s="8"/>
    </row>
    <row r="3622" spans="1:17" x14ac:dyDescent="0.2">
      <c r="A3622" s="7"/>
      <c r="B3622" s="8"/>
      <c r="D3622" s="8"/>
      <c r="E3622" s="8"/>
      <c r="F3622" s="8"/>
      <c r="G3622" s="8"/>
      <c r="H3622" s="8"/>
      <c r="I3622" s="8"/>
      <c r="J3622" s="8"/>
      <c r="K3622" s="8"/>
      <c r="L3622" s="8"/>
      <c r="M3622" s="8"/>
      <c r="N3622" s="8"/>
      <c r="O3622" s="8"/>
      <c r="P3622" s="8"/>
      <c r="Q3622" s="8"/>
    </row>
    <row r="3623" spans="1:17" x14ac:dyDescent="0.2">
      <c r="A3623" s="7"/>
      <c r="B3623" s="8"/>
      <c r="D3623" s="8"/>
      <c r="E3623" s="8"/>
      <c r="F3623" s="8"/>
      <c r="G3623" s="8"/>
      <c r="H3623" s="8"/>
      <c r="I3623" s="8"/>
      <c r="J3623" s="8"/>
      <c r="K3623" s="8"/>
      <c r="L3623" s="8"/>
      <c r="M3623" s="8"/>
      <c r="N3623" s="8"/>
      <c r="O3623" s="8"/>
      <c r="P3623" s="8"/>
      <c r="Q3623" s="8"/>
    </row>
    <row r="3624" spans="1:17" x14ac:dyDescent="0.2">
      <c r="A3624" s="7"/>
      <c r="B3624" s="8"/>
      <c r="D3624" s="8"/>
      <c r="E3624" s="8"/>
      <c r="F3624" s="8"/>
      <c r="G3624" s="8"/>
      <c r="H3624" s="8"/>
      <c r="I3624" s="8"/>
      <c r="J3624" s="8"/>
      <c r="K3624" s="8"/>
      <c r="L3624" s="8"/>
      <c r="M3624" s="8"/>
      <c r="N3624" s="8"/>
      <c r="O3624" s="8"/>
      <c r="P3624" s="8"/>
      <c r="Q3624" s="8"/>
    </row>
    <row r="3625" spans="1:17" x14ac:dyDescent="0.2">
      <c r="A3625" s="7"/>
      <c r="B3625" s="8"/>
      <c r="D3625" s="8"/>
      <c r="E3625" s="8"/>
      <c r="F3625" s="8"/>
      <c r="G3625" s="8"/>
      <c r="H3625" s="8"/>
      <c r="I3625" s="8"/>
      <c r="J3625" s="8"/>
      <c r="K3625" s="8"/>
      <c r="L3625" s="8"/>
      <c r="M3625" s="8"/>
      <c r="N3625" s="8"/>
      <c r="O3625" s="8"/>
      <c r="P3625" s="8"/>
      <c r="Q3625" s="8"/>
    </row>
    <row r="3626" spans="1:17" x14ac:dyDescent="0.2">
      <c r="A3626" s="7"/>
      <c r="B3626" s="8"/>
      <c r="D3626" s="8"/>
      <c r="E3626" s="8"/>
      <c r="F3626" s="8"/>
      <c r="G3626" s="8"/>
      <c r="H3626" s="8"/>
      <c r="I3626" s="8"/>
      <c r="J3626" s="8"/>
      <c r="K3626" s="8"/>
      <c r="L3626" s="8"/>
      <c r="M3626" s="8"/>
      <c r="N3626" s="8"/>
      <c r="O3626" s="8"/>
      <c r="P3626" s="8"/>
      <c r="Q3626" s="8"/>
    </row>
    <row r="3627" spans="1:17" x14ac:dyDescent="0.2">
      <c r="A3627" s="7"/>
      <c r="B3627" s="8"/>
      <c r="D3627" s="8"/>
      <c r="E3627" s="8"/>
      <c r="F3627" s="8"/>
      <c r="G3627" s="8"/>
      <c r="H3627" s="8"/>
      <c r="I3627" s="8"/>
      <c r="J3627" s="8"/>
      <c r="K3627" s="8"/>
      <c r="L3627" s="8"/>
      <c r="M3627" s="8"/>
      <c r="N3627" s="8"/>
      <c r="O3627" s="8"/>
      <c r="P3627" s="8"/>
      <c r="Q3627" s="8"/>
    </row>
    <row r="3628" spans="1:17" x14ac:dyDescent="0.2">
      <c r="A3628" s="7"/>
      <c r="B3628" s="8"/>
      <c r="D3628" s="8"/>
      <c r="E3628" s="8"/>
      <c r="F3628" s="8"/>
      <c r="G3628" s="8"/>
      <c r="H3628" s="8"/>
      <c r="I3628" s="8"/>
      <c r="J3628" s="8"/>
      <c r="K3628" s="8"/>
      <c r="L3628" s="8"/>
      <c r="M3628" s="8"/>
      <c r="N3628" s="8"/>
      <c r="O3628" s="8"/>
      <c r="P3628" s="8"/>
      <c r="Q3628" s="8"/>
    </row>
    <row r="3629" spans="1:17" x14ac:dyDescent="0.2">
      <c r="A3629" s="7"/>
      <c r="B3629" s="8"/>
      <c r="D3629" s="8"/>
      <c r="E3629" s="8"/>
      <c r="F3629" s="8"/>
      <c r="G3629" s="8"/>
      <c r="H3629" s="8"/>
      <c r="I3629" s="8"/>
      <c r="J3629" s="8"/>
      <c r="K3629" s="8"/>
      <c r="L3629" s="8"/>
      <c r="M3629" s="8"/>
      <c r="N3629" s="8"/>
      <c r="O3629" s="8"/>
      <c r="P3629" s="8"/>
      <c r="Q3629" s="8"/>
    </row>
    <row r="3630" spans="1:17" x14ac:dyDescent="0.2">
      <c r="A3630" s="7"/>
      <c r="B3630" s="8"/>
      <c r="D3630" s="8"/>
      <c r="E3630" s="8"/>
      <c r="F3630" s="8"/>
      <c r="G3630" s="8"/>
      <c r="H3630" s="8"/>
      <c r="I3630" s="8"/>
      <c r="J3630" s="8"/>
      <c r="K3630" s="8"/>
      <c r="L3630" s="8"/>
      <c r="M3630" s="8"/>
      <c r="N3630" s="8"/>
      <c r="O3630" s="8"/>
      <c r="P3630" s="8"/>
      <c r="Q3630" s="8"/>
    </row>
    <row r="3631" spans="1:17" x14ac:dyDescent="0.2">
      <c r="A3631" s="7"/>
      <c r="B3631" s="8"/>
      <c r="D3631" s="8"/>
      <c r="E3631" s="8"/>
      <c r="F3631" s="8"/>
      <c r="G3631" s="8"/>
      <c r="H3631" s="8"/>
      <c r="I3631" s="8"/>
      <c r="J3631" s="8"/>
      <c r="K3631" s="8"/>
      <c r="L3631" s="8"/>
      <c r="M3631" s="8"/>
      <c r="N3631" s="8"/>
      <c r="O3631" s="8"/>
      <c r="P3631" s="8"/>
      <c r="Q3631" s="8"/>
    </row>
    <row r="3632" spans="1:17" x14ac:dyDescent="0.2">
      <c r="A3632" s="7"/>
      <c r="B3632" s="8"/>
      <c r="D3632" s="8"/>
      <c r="E3632" s="8"/>
      <c r="F3632" s="8"/>
      <c r="G3632" s="8"/>
      <c r="H3632" s="8"/>
      <c r="I3632" s="8"/>
      <c r="J3632" s="8"/>
      <c r="K3632" s="8"/>
      <c r="L3632" s="8"/>
      <c r="M3632" s="8"/>
      <c r="N3632" s="8"/>
      <c r="O3632" s="8"/>
      <c r="P3632" s="8"/>
      <c r="Q3632" s="8"/>
    </row>
    <row r="3633" spans="1:17" x14ac:dyDescent="0.2">
      <c r="A3633" s="7"/>
      <c r="B3633" s="8"/>
      <c r="D3633" s="8"/>
      <c r="E3633" s="8"/>
      <c r="F3633" s="8"/>
      <c r="G3633" s="8"/>
      <c r="H3633" s="8"/>
      <c r="I3633" s="8"/>
      <c r="J3633" s="8"/>
      <c r="K3633" s="8"/>
      <c r="L3633" s="8"/>
      <c r="M3633" s="8"/>
      <c r="N3633" s="8"/>
      <c r="O3633" s="8"/>
      <c r="P3633" s="8"/>
      <c r="Q3633" s="8"/>
    </row>
    <row r="3634" spans="1:17" x14ac:dyDescent="0.2">
      <c r="A3634" s="7"/>
      <c r="B3634" s="8"/>
      <c r="D3634" s="8"/>
      <c r="E3634" s="8"/>
      <c r="F3634" s="8"/>
      <c r="G3634" s="8"/>
      <c r="H3634" s="8"/>
      <c r="I3634" s="8"/>
      <c r="J3634" s="8"/>
      <c r="K3634" s="8"/>
      <c r="L3634" s="8"/>
      <c r="M3634" s="8"/>
      <c r="N3634" s="8"/>
      <c r="O3634" s="8"/>
      <c r="P3634" s="8"/>
      <c r="Q3634" s="8"/>
    </row>
    <row r="3635" spans="1:17" x14ac:dyDescent="0.2">
      <c r="A3635" s="7"/>
      <c r="B3635" s="8"/>
      <c r="D3635" s="8"/>
      <c r="E3635" s="8"/>
      <c r="F3635" s="8"/>
      <c r="G3635" s="8"/>
      <c r="H3635" s="8"/>
      <c r="I3635" s="8"/>
      <c r="J3635" s="8"/>
      <c r="K3635" s="8"/>
      <c r="L3635" s="8"/>
      <c r="M3635" s="8"/>
      <c r="N3635" s="8"/>
      <c r="O3635" s="8"/>
      <c r="P3635" s="8"/>
      <c r="Q3635" s="8"/>
    </row>
    <row r="3636" spans="1:17" x14ac:dyDescent="0.2">
      <c r="A3636" s="7"/>
      <c r="B3636" s="8"/>
      <c r="D3636" s="8"/>
      <c r="E3636" s="8"/>
      <c r="F3636" s="8"/>
      <c r="G3636" s="8"/>
      <c r="H3636" s="8"/>
      <c r="I3636" s="8"/>
      <c r="J3636" s="8"/>
      <c r="K3636" s="8"/>
      <c r="L3636" s="8"/>
      <c r="M3636" s="8"/>
      <c r="N3636" s="8"/>
      <c r="O3636" s="8"/>
      <c r="P3636" s="8"/>
      <c r="Q3636" s="8"/>
    </row>
    <row r="3637" spans="1:17" x14ac:dyDescent="0.2">
      <c r="A3637" s="7"/>
      <c r="B3637" s="8"/>
      <c r="D3637" s="8"/>
      <c r="E3637" s="8"/>
      <c r="F3637" s="8"/>
      <c r="G3637" s="8"/>
      <c r="H3637" s="8"/>
      <c r="I3637" s="8"/>
      <c r="J3637" s="8"/>
      <c r="K3637" s="8"/>
      <c r="L3637" s="8"/>
      <c r="M3637" s="8"/>
      <c r="N3637" s="8"/>
      <c r="O3637" s="8"/>
      <c r="P3637" s="8"/>
      <c r="Q3637" s="8"/>
    </row>
    <row r="3638" spans="1:17" x14ac:dyDescent="0.2">
      <c r="A3638" s="7"/>
      <c r="B3638" s="8"/>
      <c r="D3638" s="8"/>
      <c r="E3638" s="8"/>
      <c r="F3638" s="8"/>
      <c r="G3638" s="8"/>
      <c r="H3638" s="8"/>
      <c r="I3638" s="8"/>
      <c r="J3638" s="8"/>
      <c r="K3638" s="8"/>
      <c r="L3638" s="8"/>
      <c r="M3638" s="8"/>
      <c r="N3638" s="8"/>
      <c r="O3638" s="8"/>
      <c r="P3638" s="8"/>
      <c r="Q3638" s="8"/>
    </row>
    <row r="3639" spans="1:17" x14ac:dyDescent="0.2">
      <c r="A3639" s="7"/>
      <c r="B3639" s="8"/>
      <c r="D3639" s="8"/>
      <c r="E3639" s="8"/>
      <c r="F3639" s="8"/>
      <c r="G3639" s="8"/>
      <c r="H3639" s="8"/>
      <c r="I3639" s="8"/>
      <c r="J3639" s="8"/>
      <c r="K3639" s="8"/>
      <c r="L3639" s="8"/>
      <c r="M3639" s="8"/>
      <c r="N3639" s="8"/>
      <c r="O3639" s="8"/>
      <c r="P3639" s="8"/>
      <c r="Q3639" s="8"/>
    </row>
    <row r="3640" spans="1:17" x14ac:dyDescent="0.2">
      <c r="A3640" s="7"/>
      <c r="B3640" s="8"/>
      <c r="D3640" s="8"/>
      <c r="E3640" s="8"/>
      <c r="F3640" s="8"/>
      <c r="G3640" s="8"/>
      <c r="H3640" s="8"/>
      <c r="I3640" s="8"/>
      <c r="J3640" s="8"/>
      <c r="K3640" s="8"/>
      <c r="L3640" s="8"/>
      <c r="M3640" s="8"/>
      <c r="N3640" s="8"/>
      <c r="O3640" s="8"/>
      <c r="P3640" s="8"/>
      <c r="Q3640" s="8"/>
    </row>
    <row r="3641" spans="1:17" x14ac:dyDescent="0.2">
      <c r="A3641" s="7"/>
      <c r="B3641" s="8"/>
      <c r="D3641" s="8"/>
      <c r="E3641" s="8"/>
      <c r="F3641" s="8"/>
      <c r="G3641" s="8"/>
      <c r="H3641" s="8"/>
      <c r="I3641" s="8"/>
      <c r="J3641" s="8"/>
      <c r="K3641" s="8"/>
      <c r="L3641" s="8"/>
      <c r="M3641" s="8"/>
      <c r="N3641" s="8"/>
      <c r="O3641" s="8"/>
      <c r="P3641" s="8"/>
      <c r="Q3641" s="8"/>
    </row>
    <row r="3642" spans="1:17" x14ac:dyDescent="0.2">
      <c r="A3642" s="7"/>
      <c r="B3642" s="8"/>
      <c r="D3642" s="8"/>
      <c r="E3642" s="8"/>
      <c r="F3642" s="8"/>
      <c r="G3642" s="8"/>
      <c r="H3642" s="8"/>
      <c r="I3642" s="8"/>
      <c r="J3642" s="8"/>
      <c r="K3642" s="8"/>
      <c r="L3642" s="8"/>
      <c r="M3642" s="8"/>
      <c r="N3642" s="8"/>
      <c r="O3642" s="8"/>
      <c r="P3642" s="8"/>
      <c r="Q3642" s="8"/>
    </row>
    <row r="3643" spans="1:17" x14ac:dyDescent="0.2">
      <c r="A3643" s="7"/>
      <c r="B3643" s="8"/>
      <c r="D3643" s="8"/>
      <c r="E3643" s="8"/>
      <c r="F3643" s="8"/>
      <c r="G3643" s="8"/>
      <c r="H3643" s="8"/>
      <c r="I3643" s="8"/>
      <c r="J3643" s="8"/>
      <c r="K3643" s="8"/>
      <c r="L3643" s="8"/>
      <c r="M3643" s="8"/>
      <c r="N3643" s="8"/>
      <c r="O3643" s="8"/>
      <c r="P3643" s="8"/>
      <c r="Q3643" s="8"/>
    </row>
    <row r="3644" spans="1:17" x14ac:dyDescent="0.2">
      <c r="A3644" s="7"/>
      <c r="B3644" s="8"/>
      <c r="D3644" s="8"/>
      <c r="E3644" s="8"/>
      <c r="F3644" s="8"/>
      <c r="G3644" s="8"/>
      <c r="H3644" s="8"/>
      <c r="I3644" s="8"/>
      <c r="J3644" s="8"/>
      <c r="K3644" s="8"/>
      <c r="L3644" s="8"/>
      <c r="M3644" s="8"/>
      <c r="N3644" s="8"/>
      <c r="O3644" s="8"/>
      <c r="P3644" s="8"/>
      <c r="Q3644" s="8"/>
    </row>
    <row r="3645" spans="1:17" x14ac:dyDescent="0.2">
      <c r="A3645" s="7"/>
      <c r="B3645" s="8"/>
      <c r="D3645" s="8"/>
      <c r="E3645" s="8"/>
      <c r="F3645" s="8"/>
      <c r="G3645" s="8"/>
      <c r="H3645" s="8"/>
      <c r="I3645" s="8"/>
      <c r="J3645" s="8"/>
      <c r="K3645" s="8"/>
      <c r="L3645" s="8"/>
      <c r="M3645" s="8"/>
      <c r="N3645" s="8"/>
      <c r="O3645" s="8"/>
      <c r="P3645" s="8"/>
      <c r="Q3645" s="8"/>
    </row>
    <row r="3646" spans="1:17" x14ac:dyDescent="0.2">
      <c r="A3646" s="7"/>
      <c r="B3646" s="8"/>
      <c r="D3646" s="8"/>
      <c r="E3646" s="8"/>
      <c r="F3646" s="8"/>
      <c r="G3646" s="8"/>
      <c r="H3646" s="8"/>
      <c r="I3646" s="8"/>
      <c r="J3646" s="8"/>
      <c r="K3646" s="8"/>
      <c r="L3646" s="8"/>
      <c r="M3646" s="8"/>
      <c r="N3646" s="8"/>
      <c r="O3646" s="8"/>
      <c r="P3646" s="8"/>
      <c r="Q3646" s="8"/>
    </row>
    <row r="3647" spans="1:17" x14ac:dyDescent="0.2">
      <c r="A3647" s="7"/>
      <c r="B3647" s="8"/>
      <c r="D3647" s="8"/>
      <c r="E3647" s="8"/>
      <c r="F3647" s="8"/>
      <c r="G3647" s="8"/>
      <c r="H3647" s="8"/>
      <c r="I3647" s="8"/>
      <c r="J3647" s="8"/>
      <c r="K3647" s="8"/>
      <c r="L3647" s="8"/>
      <c r="M3647" s="8"/>
      <c r="N3647" s="8"/>
      <c r="O3647" s="8"/>
      <c r="P3647" s="8"/>
      <c r="Q3647" s="8"/>
    </row>
    <row r="3648" spans="1:17" x14ac:dyDescent="0.2">
      <c r="A3648" s="7"/>
      <c r="B3648" s="8"/>
      <c r="D3648" s="8"/>
      <c r="E3648" s="8"/>
      <c r="F3648" s="8"/>
      <c r="G3648" s="8"/>
      <c r="H3648" s="8"/>
      <c r="I3648" s="8"/>
      <c r="J3648" s="8"/>
      <c r="K3648" s="8"/>
      <c r="L3648" s="8"/>
      <c r="M3648" s="8"/>
      <c r="N3648" s="8"/>
      <c r="O3648" s="8"/>
      <c r="P3648" s="8"/>
      <c r="Q3648" s="8"/>
    </row>
    <row r="3649" spans="1:17" x14ac:dyDescent="0.2">
      <c r="A3649" s="7"/>
      <c r="B3649" s="8"/>
      <c r="D3649" s="8"/>
      <c r="E3649" s="8"/>
      <c r="F3649" s="8"/>
      <c r="G3649" s="8"/>
      <c r="H3649" s="8"/>
      <c r="I3649" s="8"/>
      <c r="J3649" s="8"/>
      <c r="K3649" s="8"/>
      <c r="L3649" s="8"/>
      <c r="M3649" s="8"/>
      <c r="N3649" s="8"/>
      <c r="O3649" s="8"/>
      <c r="P3649" s="8"/>
      <c r="Q3649" s="8"/>
    </row>
    <row r="3650" spans="1:17" x14ac:dyDescent="0.2">
      <c r="A3650" s="7"/>
      <c r="B3650" s="8"/>
      <c r="D3650" s="8"/>
      <c r="E3650" s="8"/>
      <c r="F3650" s="8"/>
      <c r="G3650" s="8"/>
      <c r="H3650" s="8"/>
      <c r="I3650" s="8"/>
      <c r="J3650" s="8"/>
      <c r="K3650" s="8"/>
      <c r="L3650" s="8"/>
      <c r="M3650" s="8"/>
      <c r="N3650" s="8"/>
      <c r="O3650" s="8"/>
      <c r="P3650" s="8"/>
      <c r="Q3650" s="8"/>
    </row>
    <row r="3651" spans="1:17" x14ac:dyDescent="0.2">
      <c r="A3651" s="7"/>
      <c r="B3651" s="8"/>
      <c r="D3651" s="8"/>
      <c r="E3651" s="8"/>
      <c r="F3651" s="8"/>
      <c r="G3651" s="8"/>
      <c r="H3651" s="8"/>
      <c r="I3651" s="8"/>
      <c r="J3651" s="8"/>
      <c r="K3651" s="8"/>
      <c r="L3651" s="8"/>
      <c r="M3651" s="8"/>
      <c r="N3651" s="8"/>
      <c r="O3651" s="8"/>
      <c r="P3651" s="8"/>
      <c r="Q3651" s="8"/>
    </row>
    <row r="3652" spans="1:17" x14ac:dyDescent="0.2">
      <c r="A3652" s="7"/>
      <c r="B3652" s="8"/>
      <c r="D3652" s="8"/>
      <c r="E3652" s="8"/>
      <c r="F3652" s="8"/>
      <c r="G3652" s="8"/>
      <c r="H3652" s="8"/>
      <c r="I3652" s="8"/>
      <c r="J3652" s="8"/>
      <c r="K3652" s="8"/>
      <c r="L3652" s="8"/>
      <c r="M3652" s="8"/>
      <c r="N3652" s="8"/>
      <c r="O3652" s="8"/>
      <c r="P3652" s="8"/>
      <c r="Q3652" s="8"/>
    </row>
    <row r="3653" spans="1:17" x14ac:dyDescent="0.2">
      <c r="A3653" s="7"/>
      <c r="B3653" s="8"/>
      <c r="D3653" s="8"/>
      <c r="E3653" s="8"/>
      <c r="F3653" s="8"/>
      <c r="G3653" s="8"/>
      <c r="H3653" s="8"/>
      <c r="I3653" s="8"/>
      <c r="J3653" s="8"/>
      <c r="K3653" s="8"/>
      <c r="L3653" s="8"/>
      <c r="M3653" s="8"/>
      <c r="N3653" s="8"/>
      <c r="O3653" s="8"/>
      <c r="P3653" s="8"/>
      <c r="Q3653" s="8"/>
    </row>
    <row r="3654" spans="1:17" x14ac:dyDescent="0.2">
      <c r="A3654" s="7"/>
      <c r="B3654" s="8"/>
      <c r="D3654" s="8"/>
      <c r="E3654" s="8"/>
      <c r="F3654" s="8"/>
      <c r="G3654" s="8"/>
      <c r="H3654" s="8"/>
      <c r="I3654" s="8"/>
      <c r="J3654" s="8"/>
      <c r="K3654" s="8"/>
      <c r="L3654" s="8"/>
      <c r="M3654" s="8"/>
      <c r="N3654" s="8"/>
      <c r="O3654" s="8"/>
      <c r="P3654" s="8"/>
      <c r="Q3654" s="8"/>
    </row>
    <row r="3655" spans="1:17" x14ac:dyDescent="0.2">
      <c r="A3655" s="7"/>
      <c r="B3655" s="8"/>
      <c r="D3655" s="8"/>
      <c r="E3655" s="8"/>
      <c r="F3655" s="8"/>
      <c r="G3655" s="8"/>
      <c r="H3655" s="8"/>
      <c r="I3655" s="8"/>
      <c r="J3655" s="8"/>
      <c r="K3655" s="8"/>
      <c r="L3655" s="8"/>
      <c r="M3655" s="8"/>
      <c r="N3655" s="8"/>
      <c r="O3655" s="8"/>
      <c r="P3655" s="8"/>
      <c r="Q3655" s="8"/>
    </row>
    <row r="3656" spans="1:17" x14ac:dyDescent="0.2">
      <c r="A3656" s="7"/>
      <c r="B3656" s="8"/>
      <c r="D3656" s="8"/>
      <c r="E3656" s="8"/>
      <c r="F3656" s="8"/>
      <c r="G3656" s="8"/>
      <c r="H3656" s="8"/>
      <c r="I3656" s="8"/>
      <c r="J3656" s="8"/>
      <c r="K3656" s="8"/>
      <c r="L3656" s="8"/>
      <c r="M3656" s="8"/>
      <c r="N3656" s="8"/>
      <c r="O3656" s="8"/>
      <c r="P3656" s="8"/>
      <c r="Q3656" s="8"/>
    </row>
    <row r="3657" spans="1:17" x14ac:dyDescent="0.2">
      <c r="A3657" s="7"/>
      <c r="B3657" s="8"/>
      <c r="D3657" s="8"/>
      <c r="E3657" s="8"/>
      <c r="F3657" s="8"/>
      <c r="G3657" s="8"/>
      <c r="H3657" s="8"/>
      <c r="I3657" s="8"/>
      <c r="J3657" s="8"/>
      <c r="K3657" s="8"/>
      <c r="L3657" s="8"/>
      <c r="M3657" s="8"/>
      <c r="N3657" s="8"/>
      <c r="O3657" s="8"/>
      <c r="P3657" s="8"/>
      <c r="Q3657" s="8"/>
    </row>
    <row r="3658" spans="1:17" x14ac:dyDescent="0.2">
      <c r="A3658" s="7"/>
      <c r="B3658" s="8"/>
      <c r="D3658" s="8"/>
      <c r="E3658" s="8"/>
      <c r="F3658" s="8"/>
      <c r="G3658" s="8"/>
      <c r="H3658" s="8"/>
      <c r="I3658" s="8"/>
      <c r="J3658" s="8"/>
      <c r="K3658" s="8"/>
      <c r="L3658" s="8"/>
      <c r="M3658" s="8"/>
      <c r="N3658" s="8"/>
      <c r="O3658" s="8"/>
      <c r="P3658" s="8"/>
      <c r="Q3658" s="8"/>
    </row>
    <row r="3659" spans="1:17" x14ac:dyDescent="0.2">
      <c r="A3659" s="7"/>
      <c r="B3659" s="8"/>
      <c r="D3659" s="8"/>
      <c r="E3659" s="8"/>
      <c r="F3659" s="8"/>
      <c r="G3659" s="8"/>
      <c r="H3659" s="8"/>
      <c r="I3659" s="8"/>
      <c r="J3659" s="8"/>
      <c r="K3659" s="8"/>
      <c r="L3659" s="8"/>
      <c r="M3659" s="8"/>
      <c r="N3659" s="8"/>
      <c r="O3659" s="8"/>
      <c r="P3659" s="8"/>
      <c r="Q3659" s="8"/>
    </row>
    <row r="3660" spans="1:17" x14ac:dyDescent="0.2">
      <c r="A3660" s="7"/>
      <c r="B3660" s="8"/>
      <c r="D3660" s="8"/>
      <c r="E3660" s="8"/>
      <c r="F3660" s="8"/>
      <c r="G3660" s="8"/>
      <c r="H3660" s="8"/>
      <c r="I3660" s="8"/>
      <c r="J3660" s="8"/>
      <c r="K3660" s="8"/>
      <c r="L3660" s="8"/>
      <c r="M3660" s="8"/>
      <c r="N3660" s="8"/>
      <c r="O3660" s="8"/>
      <c r="P3660" s="8"/>
      <c r="Q3660" s="8"/>
    </row>
    <row r="3661" spans="1:17" x14ac:dyDescent="0.2">
      <c r="A3661" s="7"/>
      <c r="B3661" s="8"/>
      <c r="D3661" s="8"/>
      <c r="E3661" s="8"/>
      <c r="F3661" s="8"/>
      <c r="G3661" s="8"/>
      <c r="H3661" s="8"/>
      <c r="I3661" s="8"/>
      <c r="J3661" s="8"/>
      <c r="K3661" s="8"/>
      <c r="L3661" s="8"/>
      <c r="M3661" s="8"/>
      <c r="N3661" s="8"/>
      <c r="O3661" s="8"/>
      <c r="P3661" s="8"/>
      <c r="Q3661" s="8"/>
    </row>
    <row r="3662" spans="1:17" x14ac:dyDescent="0.2">
      <c r="A3662" s="7"/>
      <c r="B3662" s="8"/>
      <c r="D3662" s="8"/>
      <c r="E3662" s="8"/>
      <c r="F3662" s="8"/>
      <c r="G3662" s="8"/>
      <c r="H3662" s="8"/>
      <c r="I3662" s="8"/>
      <c r="J3662" s="8"/>
      <c r="K3662" s="8"/>
      <c r="L3662" s="8"/>
      <c r="M3662" s="8"/>
      <c r="N3662" s="8"/>
      <c r="O3662" s="8"/>
      <c r="P3662" s="8"/>
      <c r="Q3662" s="8"/>
    </row>
    <row r="3663" spans="1:17" x14ac:dyDescent="0.2">
      <c r="A3663" s="7"/>
      <c r="B3663" s="8"/>
      <c r="D3663" s="8"/>
      <c r="E3663" s="8"/>
      <c r="F3663" s="8"/>
      <c r="G3663" s="8"/>
      <c r="H3663" s="8"/>
      <c r="I3663" s="8"/>
      <c r="J3663" s="8"/>
      <c r="K3663" s="8"/>
      <c r="L3663" s="8"/>
      <c r="M3663" s="8"/>
      <c r="N3663" s="8"/>
      <c r="O3663" s="8"/>
      <c r="P3663" s="8"/>
      <c r="Q3663" s="8"/>
    </row>
    <row r="3664" spans="1:17" x14ac:dyDescent="0.2">
      <c r="A3664" s="7"/>
      <c r="B3664" s="8"/>
      <c r="D3664" s="8"/>
      <c r="E3664" s="8"/>
      <c r="F3664" s="8"/>
      <c r="G3664" s="8"/>
      <c r="H3664" s="8"/>
      <c r="I3664" s="8"/>
      <c r="J3664" s="8"/>
      <c r="K3664" s="8"/>
      <c r="L3664" s="8"/>
      <c r="M3664" s="8"/>
      <c r="N3664" s="8"/>
      <c r="O3664" s="8"/>
      <c r="P3664" s="8"/>
      <c r="Q3664" s="8"/>
    </row>
    <row r="3665" spans="1:17" x14ac:dyDescent="0.2">
      <c r="A3665" s="7"/>
      <c r="B3665" s="8"/>
      <c r="D3665" s="8"/>
      <c r="E3665" s="8"/>
      <c r="F3665" s="8"/>
      <c r="G3665" s="8"/>
      <c r="H3665" s="8"/>
      <c r="I3665" s="8"/>
      <c r="J3665" s="8"/>
      <c r="K3665" s="8"/>
      <c r="L3665" s="8"/>
      <c r="M3665" s="8"/>
      <c r="N3665" s="8"/>
      <c r="O3665" s="8"/>
      <c r="P3665" s="8"/>
      <c r="Q3665" s="8"/>
    </row>
    <row r="3666" spans="1:17" x14ac:dyDescent="0.2">
      <c r="A3666" s="7"/>
      <c r="B3666" s="8"/>
      <c r="D3666" s="8"/>
      <c r="E3666" s="8"/>
      <c r="F3666" s="8"/>
      <c r="G3666" s="8"/>
      <c r="H3666" s="8"/>
      <c r="I3666" s="8"/>
      <c r="J3666" s="8"/>
      <c r="K3666" s="8"/>
      <c r="L3666" s="8"/>
      <c r="M3666" s="8"/>
      <c r="N3666" s="8"/>
      <c r="O3666" s="8"/>
      <c r="P3666" s="8"/>
      <c r="Q3666" s="8"/>
    </row>
    <row r="3667" spans="1:17" x14ac:dyDescent="0.2">
      <c r="A3667" s="7"/>
      <c r="B3667" s="8"/>
      <c r="D3667" s="8"/>
      <c r="E3667" s="8"/>
      <c r="F3667" s="8"/>
      <c r="G3667" s="8"/>
      <c r="H3667" s="8"/>
      <c r="I3667" s="8"/>
      <c r="J3667" s="8"/>
      <c r="K3667" s="8"/>
      <c r="L3667" s="8"/>
      <c r="M3667" s="8"/>
      <c r="N3667" s="8"/>
      <c r="O3667" s="8"/>
      <c r="P3667" s="8"/>
      <c r="Q3667" s="8"/>
    </row>
    <row r="3668" spans="1:17" x14ac:dyDescent="0.2">
      <c r="A3668" s="7"/>
      <c r="B3668" s="8"/>
      <c r="D3668" s="8"/>
      <c r="E3668" s="8"/>
      <c r="F3668" s="8"/>
      <c r="G3668" s="8"/>
      <c r="H3668" s="8"/>
      <c r="I3668" s="8"/>
      <c r="J3668" s="8"/>
      <c r="K3668" s="8"/>
      <c r="L3668" s="8"/>
      <c r="M3668" s="8"/>
      <c r="N3668" s="8"/>
      <c r="O3668" s="8"/>
      <c r="P3668" s="8"/>
      <c r="Q3668" s="8"/>
    </row>
    <row r="3669" spans="1:17" x14ac:dyDescent="0.2">
      <c r="A3669" s="7"/>
      <c r="B3669" s="8"/>
      <c r="D3669" s="8"/>
      <c r="E3669" s="8"/>
      <c r="F3669" s="8"/>
      <c r="G3669" s="8"/>
      <c r="H3669" s="8"/>
      <c r="I3669" s="8"/>
      <c r="J3669" s="8"/>
      <c r="K3669" s="8"/>
      <c r="L3669" s="8"/>
      <c r="M3669" s="8"/>
      <c r="N3669" s="8"/>
      <c r="O3669" s="8"/>
      <c r="P3669" s="8"/>
      <c r="Q3669" s="8"/>
    </row>
    <row r="3670" spans="1:17" x14ac:dyDescent="0.2">
      <c r="A3670" s="7"/>
      <c r="B3670" s="8"/>
      <c r="D3670" s="8"/>
      <c r="E3670" s="8"/>
      <c r="F3670" s="8"/>
      <c r="G3670" s="8"/>
      <c r="H3670" s="8"/>
      <c r="I3670" s="8"/>
      <c r="J3670" s="8"/>
      <c r="K3670" s="8"/>
      <c r="L3670" s="8"/>
      <c r="M3670" s="8"/>
      <c r="N3670" s="8"/>
      <c r="O3670" s="8"/>
      <c r="P3670" s="8"/>
      <c r="Q3670" s="8"/>
    </row>
    <row r="3671" spans="1:17" x14ac:dyDescent="0.2">
      <c r="A3671" s="7"/>
      <c r="B3671" s="8"/>
      <c r="D3671" s="8"/>
      <c r="E3671" s="8"/>
      <c r="F3671" s="8"/>
      <c r="G3671" s="8"/>
      <c r="H3671" s="8"/>
      <c r="I3671" s="8"/>
      <c r="J3671" s="8"/>
      <c r="K3671" s="8"/>
      <c r="L3671" s="8"/>
      <c r="M3671" s="8"/>
      <c r="N3671" s="8"/>
      <c r="O3671" s="8"/>
      <c r="P3671" s="8"/>
      <c r="Q3671" s="8"/>
    </row>
    <row r="3672" spans="1:17" x14ac:dyDescent="0.2">
      <c r="A3672" s="7"/>
      <c r="B3672" s="8"/>
      <c r="D3672" s="8"/>
      <c r="E3672" s="8"/>
      <c r="F3672" s="8"/>
      <c r="G3672" s="8"/>
      <c r="H3672" s="8"/>
      <c r="I3672" s="8"/>
      <c r="J3672" s="8"/>
      <c r="K3672" s="8"/>
      <c r="L3672" s="8"/>
      <c r="M3672" s="8"/>
      <c r="N3672" s="8"/>
      <c r="O3672" s="8"/>
      <c r="P3672" s="8"/>
      <c r="Q3672" s="8"/>
    </row>
    <row r="3673" spans="1:17" x14ac:dyDescent="0.2">
      <c r="A3673" s="7"/>
      <c r="B3673" s="8"/>
      <c r="D3673" s="8"/>
      <c r="E3673" s="8"/>
      <c r="F3673" s="8"/>
      <c r="G3673" s="8"/>
      <c r="H3673" s="8"/>
      <c r="I3673" s="8"/>
      <c r="J3673" s="8"/>
      <c r="K3673" s="8"/>
      <c r="L3673" s="8"/>
      <c r="M3673" s="8"/>
      <c r="N3673" s="8"/>
      <c r="O3673" s="8"/>
      <c r="P3673" s="8"/>
      <c r="Q3673" s="8"/>
    </row>
    <row r="3674" spans="1:17" x14ac:dyDescent="0.2">
      <c r="A3674" s="7"/>
      <c r="B3674" s="8"/>
      <c r="D3674" s="8"/>
      <c r="E3674" s="8"/>
      <c r="F3674" s="8"/>
      <c r="G3674" s="8"/>
      <c r="H3674" s="8"/>
      <c r="I3674" s="8"/>
      <c r="J3674" s="8"/>
      <c r="K3674" s="8"/>
      <c r="L3674" s="8"/>
      <c r="M3674" s="8"/>
      <c r="N3674" s="8"/>
      <c r="O3674" s="8"/>
      <c r="P3674" s="8"/>
      <c r="Q3674" s="8"/>
    </row>
    <row r="3675" spans="1:17" x14ac:dyDescent="0.2">
      <c r="A3675" s="7"/>
      <c r="B3675" s="8"/>
      <c r="D3675" s="8"/>
      <c r="E3675" s="8"/>
      <c r="F3675" s="8"/>
      <c r="G3675" s="8"/>
      <c r="H3675" s="8"/>
      <c r="I3675" s="8"/>
      <c r="J3675" s="8"/>
      <c r="K3675" s="8"/>
      <c r="L3675" s="8"/>
      <c r="M3675" s="8"/>
      <c r="N3675" s="8"/>
      <c r="O3675" s="8"/>
      <c r="P3675" s="8"/>
      <c r="Q3675" s="8"/>
    </row>
    <row r="3676" spans="1:17" x14ac:dyDescent="0.2">
      <c r="A3676" s="7"/>
      <c r="B3676" s="8"/>
      <c r="D3676" s="8"/>
      <c r="E3676" s="8"/>
      <c r="F3676" s="8"/>
      <c r="G3676" s="8"/>
      <c r="H3676" s="8"/>
      <c r="I3676" s="8"/>
      <c r="J3676" s="8"/>
      <c r="K3676" s="8"/>
      <c r="L3676" s="8"/>
      <c r="M3676" s="8"/>
      <c r="N3676" s="8"/>
      <c r="O3676" s="8"/>
      <c r="P3676" s="8"/>
      <c r="Q3676" s="8"/>
    </row>
    <row r="3677" spans="1:17" x14ac:dyDescent="0.2">
      <c r="A3677" s="7"/>
      <c r="B3677" s="8"/>
      <c r="D3677" s="8"/>
      <c r="E3677" s="8"/>
      <c r="F3677" s="8"/>
      <c r="G3677" s="8"/>
      <c r="H3677" s="8"/>
      <c r="I3677" s="8"/>
      <c r="J3677" s="8"/>
      <c r="K3677" s="8"/>
      <c r="L3677" s="8"/>
      <c r="M3677" s="8"/>
      <c r="N3677" s="8"/>
      <c r="O3677" s="8"/>
      <c r="P3677" s="8"/>
      <c r="Q3677" s="8"/>
    </row>
    <row r="3678" spans="1:17" x14ac:dyDescent="0.2">
      <c r="A3678" s="7"/>
      <c r="B3678" s="8"/>
      <c r="D3678" s="8"/>
      <c r="E3678" s="8"/>
      <c r="F3678" s="8"/>
      <c r="G3678" s="8"/>
      <c r="H3678" s="8"/>
      <c r="I3678" s="8"/>
      <c r="J3678" s="8"/>
      <c r="K3678" s="8"/>
      <c r="L3678" s="8"/>
      <c r="M3678" s="8"/>
      <c r="N3678" s="8"/>
      <c r="O3678" s="8"/>
      <c r="P3678" s="8"/>
      <c r="Q3678" s="8"/>
    </row>
    <row r="3679" spans="1:17" x14ac:dyDescent="0.2">
      <c r="A3679" s="7"/>
      <c r="B3679" s="8"/>
      <c r="D3679" s="8"/>
      <c r="E3679" s="8"/>
      <c r="F3679" s="8"/>
      <c r="G3679" s="8"/>
      <c r="H3679" s="8"/>
      <c r="I3679" s="8"/>
      <c r="J3679" s="8"/>
      <c r="K3679" s="8"/>
      <c r="L3679" s="8"/>
      <c r="M3679" s="8"/>
      <c r="N3679" s="8"/>
      <c r="O3679" s="8"/>
      <c r="P3679" s="8"/>
      <c r="Q3679" s="8"/>
    </row>
    <row r="3680" spans="1:17" x14ac:dyDescent="0.2">
      <c r="A3680" s="7"/>
      <c r="B3680" s="8"/>
      <c r="D3680" s="8"/>
      <c r="E3680" s="8"/>
      <c r="F3680" s="8"/>
      <c r="G3680" s="8"/>
      <c r="H3680" s="8"/>
      <c r="I3680" s="8"/>
      <c r="J3680" s="8"/>
      <c r="K3680" s="8"/>
      <c r="L3680" s="8"/>
      <c r="M3680" s="8"/>
      <c r="N3680" s="8"/>
      <c r="O3680" s="8"/>
      <c r="P3680" s="8"/>
      <c r="Q3680" s="8"/>
    </row>
    <row r="3681" spans="1:17" x14ac:dyDescent="0.2">
      <c r="A3681" s="7"/>
      <c r="B3681" s="8"/>
      <c r="D3681" s="8"/>
      <c r="E3681" s="8"/>
      <c r="F3681" s="8"/>
      <c r="G3681" s="8"/>
      <c r="H3681" s="8"/>
      <c r="I3681" s="8"/>
      <c r="J3681" s="8"/>
      <c r="K3681" s="8"/>
      <c r="L3681" s="8"/>
      <c r="M3681" s="8"/>
      <c r="N3681" s="8"/>
      <c r="O3681" s="8"/>
      <c r="P3681" s="8"/>
      <c r="Q3681" s="8"/>
    </row>
    <row r="3682" spans="1:17" x14ac:dyDescent="0.2">
      <c r="A3682" s="7"/>
      <c r="B3682" s="8"/>
      <c r="D3682" s="8"/>
      <c r="E3682" s="8"/>
      <c r="F3682" s="8"/>
      <c r="G3682" s="8"/>
      <c r="H3682" s="8"/>
      <c r="I3682" s="8"/>
      <c r="J3682" s="8"/>
      <c r="K3682" s="8"/>
      <c r="L3682" s="8"/>
      <c r="M3682" s="8"/>
      <c r="N3682" s="8"/>
      <c r="O3682" s="8"/>
      <c r="P3682" s="8"/>
      <c r="Q3682" s="8"/>
    </row>
    <row r="3683" spans="1:17" x14ac:dyDescent="0.2">
      <c r="A3683" s="7"/>
      <c r="B3683" s="8"/>
      <c r="D3683" s="8"/>
      <c r="E3683" s="8"/>
      <c r="F3683" s="8"/>
      <c r="G3683" s="8"/>
      <c r="H3683" s="8"/>
      <c r="I3683" s="8"/>
      <c r="J3683" s="8"/>
      <c r="K3683" s="8"/>
      <c r="L3683" s="8"/>
      <c r="M3683" s="8"/>
      <c r="N3683" s="8"/>
      <c r="O3683" s="8"/>
      <c r="P3683" s="8"/>
      <c r="Q3683" s="8"/>
    </row>
    <row r="3684" spans="1:17" x14ac:dyDescent="0.2">
      <c r="A3684" s="7"/>
      <c r="B3684" s="8"/>
      <c r="D3684" s="8"/>
      <c r="E3684" s="8"/>
      <c r="F3684" s="8"/>
      <c r="G3684" s="8"/>
      <c r="H3684" s="8"/>
      <c r="I3684" s="8"/>
      <c r="J3684" s="8"/>
      <c r="K3684" s="8"/>
      <c r="L3684" s="8"/>
      <c r="M3684" s="8"/>
      <c r="N3684" s="8"/>
      <c r="O3684" s="8"/>
      <c r="P3684" s="8"/>
      <c r="Q3684" s="8"/>
    </row>
    <row r="3685" spans="1:17" x14ac:dyDescent="0.2">
      <c r="A3685" s="7"/>
      <c r="B3685" s="8"/>
      <c r="D3685" s="8"/>
      <c r="E3685" s="8"/>
      <c r="F3685" s="8"/>
      <c r="G3685" s="8"/>
      <c r="H3685" s="8"/>
      <c r="I3685" s="8"/>
      <c r="J3685" s="8"/>
      <c r="K3685" s="8"/>
      <c r="L3685" s="8"/>
      <c r="M3685" s="8"/>
      <c r="N3685" s="8"/>
      <c r="O3685" s="8"/>
      <c r="P3685" s="8"/>
      <c r="Q3685" s="8"/>
    </row>
    <row r="3686" spans="1:17" x14ac:dyDescent="0.2">
      <c r="A3686" s="7"/>
      <c r="B3686" s="8"/>
      <c r="D3686" s="8"/>
      <c r="E3686" s="8"/>
      <c r="F3686" s="8"/>
      <c r="G3686" s="8"/>
      <c r="H3686" s="8"/>
      <c r="I3686" s="8"/>
      <c r="J3686" s="8"/>
      <c r="K3686" s="8"/>
      <c r="L3686" s="8"/>
      <c r="M3686" s="8"/>
      <c r="N3686" s="8"/>
      <c r="O3686" s="8"/>
      <c r="P3686" s="8"/>
      <c r="Q3686" s="8"/>
    </row>
    <row r="3687" spans="1:17" x14ac:dyDescent="0.2">
      <c r="A3687" s="7"/>
      <c r="B3687" s="8"/>
      <c r="D3687" s="8"/>
      <c r="E3687" s="8"/>
      <c r="F3687" s="8"/>
      <c r="G3687" s="8"/>
      <c r="H3687" s="8"/>
      <c r="I3687" s="8"/>
      <c r="J3687" s="8"/>
      <c r="K3687" s="8"/>
      <c r="L3687" s="8"/>
      <c r="M3687" s="8"/>
      <c r="N3687" s="8"/>
      <c r="O3687" s="8"/>
      <c r="P3687" s="8"/>
      <c r="Q3687" s="8"/>
    </row>
    <row r="3688" spans="1:17" x14ac:dyDescent="0.2">
      <c r="A3688" s="7"/>
      <c r="B3688" s="8"/>
      <c r="D3688" s="8"/>
      <c r="E3688" s="8"/>
      <c r="F3688" s="8"/>
      <c r="G3688" s="8"/>
      <c r="H3688" s="8"/>
      <c r="I3688" s="8"/>
      <c r="J3688" s="8"/>
      <c r="K3688" s="8"/>
      <c r="L3688" s="8"/>
      <c r="M3688" s="8"/>
      <c r="N3688" s="8"/>
      <c r="O3688" s="8"/>
      <c r="P3688" s="8"/>
      <c r="Q3688" s="8"/>
    </row>
    <row r="3689" spans="1:17" x14ac:dyDescent="0.2">
      <c r="A3689" s="7"/>
      <c r="B3689" s="8"/>
      <c r="D3689" s="8"/>
      <c r="E3689" s="8"/>
      <c r="F3689" s="8"/>
      <c r="G3689" s="8"/>
      <c r="H3689" s="8"/>
      <c r="I3689" s="8"/>
      <c r="J3689" s="8"/>
      <c r="K3689" s="8"/>
      <c r="L3689" s="8"/>
      <c r="M3689" s="8"/>
      <c r="N3689" s="8"/>
      <c r="O3689" s="8"/>
      <c r="P3689" s="8"/>
      <c r="Q3689" s="8"/>
    </row>
    <row r="3690" spans="1:17" x14ac:dyDescent="0.2">
      <c r="A3690" s="7"/>
      <c r="B3690" s="8"/>
      <c r="D3690" s="8"/>
      <c r="E3690" s="8"/>
      <c r="F3690" s="8"/>
      <c r="G3690" s="8"/>
      <c r="H3690" s="8"/>
      <c r="I3690" s="8"/>
      <c r="J3690" s="8"/>
      <c r="K3690" s="8"/>
      <c r="L3690" s="8"/>
      <c r="M3690" s="8"/>
      <c r="N3690" s="8"/>
      <c r="O3690" s="8"/>
      <c r="P3690" s="8"/>
      <c r="Q3690" s="8"/>
    </row>
    <row r="3691" spans="1:17" x14ac:dyDescent="0.2">
      <c r="A3691" s="7"/>
      <c r="B3691" s="8"/>
      <c r="D3691" s="8"/>
      <c r="E3691" s="8"/>
      <c r="F3691" s="8"/>
      <c r="G3691" s="8"/>
      <c r="H3691" s="8"/>
      <c r="I3691" s="8"/>
      <c r="J3691" s="8"/>
      <c r="K3691" s="8"/>
      <c r="L3691" s="8"/>
      <c r="M3691" s="8"/>
      <c r="N3691" s="8"/>
      <c r="O3691" s="8"/>
      <c r="P3691" s="8"/>
      <c r="Q3691" s="8"/>
    </row>
    <row r="3692" spans="1:17" x14ac:dyDescent="0.2">
      <c r="A3692" s="7"/>
      <c r="B3692" s="8"/>
      <c r="D3692" s="8"/>
      <c r="E3692" s="8"/>
      <c r="F3692" s="8"/>
      <c r="G3692" s="8"/>
      <c r="H3692" s="8"/>
      <c r="I3692" s="8"/>
      <c r="J3692" s="8"/>
      <c r="K3692" s="8"/>
      <c r="L3692" s="8"/>
      <c r="M3692" s="8"/>
      <c r="N3692" s="8"/>
      <c r="O3692" s="8"/>
      <c r="P3692" s="8"/>
      <c r="Q3692" s="8"/>
    </row>
    <row r="3693" spans="1:17" x14ac:dyDescent="0.2">
      <c r="A3693" s="7"/>
      <c r="B3693" s="8"/>
      <c r="D3693" s="8"/>
      <c r="E3693" s="8"/>
      <c r="F3693" s="8"/>
      <c r="G3693" s="8"/>
      <c r="H3693" s="8"/>
      <c r="I3693" s="8"/>
      <c r="J3693" s="8"/>
      <c r="K3693" s="8"/>
      <c r="L3693" s="8"/>
      <c r="M3693" s="8"/>
      <c r="N3693" s="8"/>
      <c r="O3693" s="8"/>
      <c r="P3693" s="8"/>
      <c r="Q3693" s="8"/>
    </row>
    <row r="3694" spans="1:17" x14ac:dyDescent="0.2">
      <c r="A3694" s="7"/>
      <c r="B3694" s="8"/>
      <c r="D3694" s="8"/>
      <c r="E3694" s="8"/>
      <c r="F3694" s="8"/>
      <c r="G3694" s="8"/>
      <c r="H3694" s="8"/>
      <c r="I3694" s="8"/>
      <c r="J3694" s="8"/>
      <c r="K3694" s="8"/>
      <c r="L3694" s="8"/>
      <c r="M3694" s="8"/>
      <c r="N3694" s="8"/>
      <c r="O3694" s="8"/>
      <c r="P3694" s="8"/>
      <c r="Q3694" s="8"/>
    </row>
    <row r="3695" spans="1:17" x14ac:dyDescent="0.2">
      <c r="A3695" s="7"/>
      <c r="B3695" s="8"/>
      <c r="D3695" s="8"/>
      <c r="E3695" s="8"/>
      <c r="F3695" s="8"/>
      <c r="G3695" s="8"/>
      <c r="H3695" s="8"/>
      <c r="I3695" s="8"/>
      <c r="J3695" s="8"/>
      <c r="K3695" s="8"/>
      <c r="L3695" s="8"/>
      <c r="M3695" s="8"/>
      <c r="N3695" s="8"/>
      <c r="O3695" s="8"/>
      <c r="P3695" s="8"/>
      <c r="Q3695" s="8"/>
    </row>
    <row r="3696" spans="1:17" x14ac:dyDescent="0.2">
      <c r="A3696" s="7"/>
      <c r="B3696" s="8"/>
      <c r="D3696" s="8"/>
      <c r="E3696" s="8"/>
      <c r="F3696" s="8"/>
      <c r="G3696" s="8"/>
      <c r="H3696" s="8"/>
      <c r="I3696" s="8"/>
      <c r="J3696" s="8"/>
      <c r="K3696" s="8"/>
      <c r="L3696" s="8"/>
      <c r="M3696" s="8"/>
      <c r="N3696" s="8"/>
      <c r="O3696" s="8"/>
      <c r="P3696" s="8"/>
      <c r="Q3696" s="8"/>
    </row>
    <row r="3697" spans="1:17" x14ac:dyDescent="0.2">
      <c r="A3697" s="7"/>
      <c r="B3697" s="8"/>
      <c r="D3697" s="8"/>
      <c r="E3697" s="8"/>
      <c r="F3697" s="8"/>
      <c r="G3697" s="8"/>
      <c r="H3697" s="8"/>
      <c r="I3697" s="8"/>
      <c r="J3697" s="8"/>
      <c r="K3697" s="8"/>
      <c r="L3697" s="8"/>
      <c r="M3697" s="8"/>
      <c r="N3697" s="8"/>
      <c r="O3697" s="8"/>
      <c r="P3697" s="8"/>
      <c r="Q3697" s="8"/>
    </row>
    <row r="3698" spans="1:17" x14ac:dyDescent="0.2">
      <c r="A3698" s="7"/>
      <c r="B3698" s="8"/>
      <c r="D3698" s="8"/>
      <c r="E3698" s="8"/>
      <c r="F3698" s="8"/>
      <c r="G3698" s="8"/>
      <c r="H3698" s="8"/>
      <c r="I3698" s="8"/>
      <c r="J3698" s="8"/>
      <c r="K3698" s="8"/>
      <c r="L3698" s="8"/>
      <c r="M3698" s="8"/>
      <c r="N3698" s="8"/>
      <c r="O3698" s="8"/>
      <c r="P3698" s="8"/>
      <c r="Q3698" s="8"/>
    </row>
    <row r="3699" spans="1:17" x14ac:dyDescent="0.2">
      <c r="A3699" s="7"/>
      <c r="B3699" s="8"/>
      <c r="D3699" s="8"/>
      <c r="E3699" s="8"/>
      <c r="F3699" s="8"/>
      <c r="G3699" s="8"/>
      <c r="H3699" s="8"/>
      <c r="I3699" s="8"/>
      <c r="J3699" s="8"/>
      <c r="K3699" s="8"/>
      <c r="L3699" s="8"/>
      <c r="M3699" s="8"/>
      <c r="N3699" s="8"/>
      <c r="O3699" s="8"/>
      <c r="P3699" s="8"/>
      <c r="Q3699" s="8"/>
    </row>
    <row r="3700" spans="1:17" x14ac:dyDescent="0.2">
      <c r="A3700" s="7"/>
      <c r="B3700" s="8"/>
      <c r="D3700" s="8"/>
      <c r="E3700" s="8"/>
      <c r="F3700" s="8"/>
      <c r="G3700" s="8"/>
      <c r="H3700" s="8"/>
      <c r="I3700" s="8"/>
      <c r="J3700" s="8"/>
      <c r="K3700" s="8"/>
      <c r="L3700" s="8"/>
      <c r="M3700" s="8"/>
      <c r="N3700" s="8"/>
      <c r="O3700" s="8"/>
      <c r="P3700" s="8"/>
      <c r="Q3700" s="8"/>
    </row>
    <row r="3701" spans="1:17" x14ac:dyDescent="0.2">
      <c r="A3701" s="7"/>
      <c r="B3701" s="8"/>
      <c r="D3701" s="8"/>
      <c r="E3701" s="8"/>
      <c r="F3701" s="8"/>
      <c r="G3701" s="8"/>
      <c r="H3701" s="8"/>
      <c r="I3701" s="8"/>
      <c r="J3701" s="8"/>
      <c r="K3701" s="8"/>
      <c r="L3701" s="8"/>
      <c r="M3701" s="8"/>
      <c r="N3701" s="8"/>
      <c r="O3701" s="8"/>
      <c r="P3701" s="8"/>
      <c r="Q3701" s="8"/>
    </row>
    <row r="3702" spans="1:17" x14ac:dyDescent="0.2">
      <c r="A3702" s="7"/>
      <c r="B3702" s="8"/>
      <c r="D3702" s="8"/>
      <c r="E3702" s="8"/>
      <c r="F3702" s="8"/>
      <c r="G3702" s="8"/>
      <c r="H3702" s="8"/>
      <c r="I3702" s="8"/>
      <c r="J3702" s="8"/>
      <c r="K3702" s="8"/>
      <c r="L3702" s="8"/>
      <c r="M3702" s="8"/>
      <c r="N3702" s="8"/>
      <c r="O3702" s="8"/>
      <c r="P3702" s="8"/>
      <c r="Q3702" s="8"/>
    </row>
    <row r="3703" spans="1:17" x14ac:dyDescent="0.2">
      <c r="A3703" s="7"/>
      <c r="B3703" s="8"/>
      <c r="D3703" s="8"/>
      <c r="E3703" s="8"/>
      <c r="F3703" s="8"/>
      <c r="G3703" s="8"/>
      <c r="H3703" s="8"/>
      <c r="I3703" s="8"/>
      <c r="J3703" s="8"/>
      <c r="K3703" s="8"/>
      <c r="L3703" s="8"/>
      <c r="M3703" s="8"/>
      <c r="N3703" s="8"/>
      <c r="O3703" s="8"/>
      <c r="P3703" s="8"/>
      <c r="Q3703" s="8"/>
    </row>
    <row r="3704" spans="1:17" x14ac:dyDescent="0.2">
      <c r="A3704" s="7"/>
      <c r="B3704" s="8"/>
      <c r="D3704" s="8"/>
      <c r="E3704" s="8"/>
      <c r="F3704" s="8"/>
      <c r="G3704" s="8"/>
      <c r="H3704" s="8"/>
      <c r="I3704" s="8"/>
      <c r="J3704" s="8"/>
      <c r="K3704" s="8"/>
      <c r="L3704" s="8"/>
      <c r="M3704" s="8"/>
      <c r="N3704" s="8"/>
      <c r="O3704" s="8"/>
      <c r="P3704" s="8"/>
      <c r="Q3704" s="8"/>
    </row>
    <row r="3705" spans="1:17" x14ac:dyDescent="0.2">
      <c r="A3705" s="7"/>
      <c r="B3705" s="8"/>
      <c r="D3705" s="8"/>
      <c r="E3705" s="8"/>
      <c r="F3705" s="8"/>
      <c r="G3705" s="8"/>
      <c r="H3705" s="8"/>
      <c r="I3705" s="8"/>
      <c r="J3705" s="8"/>
      <c r="K3705" s="8"/>
      <c r="L3705" s="8"/>
      <c r="M3705" s="8"/>
      <c r="N3705" s="8"/>
      <c r="O3705" s="8"/>
      <c r="P3705" s="8"/>
      <c r="Q3705" s="8"/>
    </row>
    <row r="3706" spans="1:17" x14ac:dyDescent="0.2">
      <c r="A3706" s="7"/>
      <c r="B3706" s="8"/>
      <c r="D3706" s="8"/>
      <c r="E3706" s="8"/>
      <c r="F3706" s="8"/>
      <c r="G3706" s="8"/>
      <c r="H3706" s="8"/>
      <c r="I3706" s="8"/>
      <c r="J3706" s="8"/>
      <c r="K3706" s="8"/>
      <c r="L3706" s="8"/>
      <c r="M3706" s="8"/>
      <c r="N3706" s="8"/>
      <c r="O3706" s="8"/>
      <c r="P3706" s="8"/>
      <c r="Q3706" s="8"/>
    </row>
    <row r="3707" spans="1:17" x14ac:dyDescent="0.2">
      <c r="A3707" s="7"/>
      <c r="B3707" s="8"/>
      <c r="D3707" s="8"/>
      <c r="E3707" s="8"/>
      <c r="F3707" s="8"/>
      <c r="G3707" s="8"/>
      <c r="H3707" s="8"/>
      <c r="I3707" s="8"/>
      <c r="J3707" s="8"/>
      <c r="K3707" s="8"/>
      <c r="L3707" s="8"/>
      <c r="M3707" s="8"/>
      <c r="N3707" s="8"/>
      <c r="O3707" s="8"/>
      <c r="P3707" s="8"/>
      <c r="Q3707" s="8"/>
    </row>
    <row r="3708" spans="1:17" x14ac:dyDescent="0.2">
      <c r="A3708" s="7"/>
      <c r="B3708" s="8"/>
      <c r="D3708" s="8"/>
      <c r="E3708" s="8"/>
      <c r="F3708" s="8"/>
      <c r="G3708" s="8"/>
      <c r="H3708" s="8"/>
      <c r="I3708" s="8"/>
      <c r="J3708" s="8"/>
      <c r="K3708" s="8"/>
      <c r="L3708" s="8"/>
      <c r="M3708" s="8"/>
      <c r="N3708" s="8"/>
      <c r="O3708" s="8"/>
      <c r="P3708" s="8"/>
      <c r="Q3708" s="8"/>
    </row>
    <row r="3709" spans="1:17" x14ac:dyDescent="0.2">
      <c r="A3709" s="7"/>
      <c r="B3709" s="8"/>
      <c r="D3709" s="8"/>
      <c r="E3709" s="8"/>
      <c r="F3709" s="8"/>
      <c r="G3709" s="8"/>
      <c r="H3709" s="8"/>
      <c r="I3709" s="8"/>
      <c r="J3709" s="8"/>
      <c r="K3709" s="8"/>
      <c r="L3709" s="8"/>
      <c r="M3709" s="8"/>
      <c r="N3709" s="8"/>
      <c r="O3709" s="8"/>
      <c r="P3709" s="8"/>
      <c r="Q3709" s="8"/>
    </row>
    <row r="3710" spans="1:17" x14ac:dyDescent="0.2">
      <c r="A3710" s="7"/>
      <c r="B3710" s="8"/>
      <c r="D3710" s="8"/>
      <c r="E3710" s="8"/>
      <c r="F3710" s="8"/>
      <c r="G3710" s="8"/>
      <c r="H3710" s="8"/>
      <c r="I3710" s="8"/>
      <c r="J3710" s="8"/>
      <c r="K3710" s="8"/>
      <c r="L3710" s="8"/>
      <c r="M3710" s="8"/>
      <c r="N3710" s="8"/>
      <c r="O3710" s="8"/>
      <c r="P3710" s="8"/>
      <c r="Q3710" s="8"/>
    </row>
    <row r="3711" spans="1:17" x14ac:dyDescent="0.2">
      <c r="A3711" s="7"/>
      <c r="B3711" s="8"/>
      <c r="D3711" s="8"/>
      <c r="E3711" s="8"/>
      <c r="F3711" s="8"/>
      <c r="G3711" s="8"/>
      <c r="H3711" s="8"/>
      <c r="I3711" s="8"/>
      <c r="J3711" s="8"/>
      <c r="K3711" s="8"/>
      <c r="L3711" s="8"/>
      <c r="M3711" s="8"/>
      <c r="N3711" s="8"/>
      <c r="O3711" s="8"/>
      <c r="P3711" s="8"/>
      <c r="Q3711" s="8"/>
    </row>
    <row r="3712" spans="1:17" x14ac:dyDescent="0.2">
      <c r="A3712" s="7"/>
      <c r="B3712" s="8"/>
      <c r="D3712" s="8"/>
      <c r="E3712" s="8"/>
      <c r="F3712" s="8"/>
      <c r="G3712" s="8"/>
      <c r="H3712" s="8"/>
      <c r="I3712" s="8"/>
      <c r="J3712" s="8"/>
      <c r="K3712" s="8"/>
      <c r="L3712" s="8"/>
      <c r="M3712" s="8"/>
      <c r="N3712" s="8"/>
      <c r="O3712" s="8"/>
      <c r="P3712" s="8"/>
      <c r="Q3712" s="8"/>
    </row>
    <row r="3713" spans="1:17" x14ac:dyDescent="0.2">
      <c r="A3713" s="7"/>
      <c r="B3713" s="8"/>
      <c r="D3713" s="8"/>
      <c r="E3713" s="8"/>
      <c r="F3713" s="8"/>
      <c r="G3713" s="8"/>
      <c r="H3713" s="8"/>
      <c r="I3713" s="8"/>
      <c r="J3713" s="8"/>
      <c r="K3713" s="8"/>
      <c r="L3713" s="8"/>
      <c r="M3713" s="8"/>
      <c r="N3713" s="8"/>
      <c r="O3713" s="8"/>
      <c r="P3713" s="8"/>
      <c r="Q3713" s="8"/>
    </row>
    <row r="3714" spans="1:17" x14ac:dyDescent="0.2">
      <c r="A3714" s="7"/>
      <c r="B3714" s="8"/>
      <c r="D3714" s="8"/>
      <c r="E3714" s="8"/>
      <c r="F3714" s="8"/>
      <c r="G3714" s="8"/>
      <c r="H3714" s="8"/>
      <c r="I3714" s="8"/>
      <c r="J3714" s="8"/>
      <c r="K3714" s="8"/>
      <c r="L3714" s="8"/>
      <c r="M3714" s="8"/>
      <c r="N3714" s="8"/>
      <c r="O3714" s="8"/>
      <c r="P3714" s="8"/>
      <c r="Q3714" s="8"/>
    </row>
    <row r="3715" spans="1:17" x14ac:dyDescent="0.2">
      <c r="A3715" s="7"/>
      <c r="B3715" s="8"/>
      <c r="D3715" s="8"/>
      <c r="E3715" s="8"/>
      <c r="F3715" s="8"/>
      <c r="G3715" s="8"/>
      <c r="H3715" s="8"/>
      <c r="I3715" s="8"/>
      <c r="J3715" s="8"/>
      <c r="K3715" s="8"/>
      <c r="L3715" s="8"/>
      <c r="M3715" s="8"/>
      <c r="N3715" s="8"/>
      <c r="O3715" s="8"/>
      <c r="P3715" s="8"/>
      <c r="Q3715" s="8"/>
    </row>
    <row r="3716" spans="1:17" x14ac:dyDescent="0.2">
      <c r="A3716" s="7"/>
      <c r="B3716" s="8"/>
      <c r="D3716" s="8"/>
      <c r="E3716" s="8"/>
      <c r="F3716" s="8"/>
      <c r="G3716" s="8"/>
      <c r="H3716" s="8"/>
      <c r="I3716" s="8"/>
      <c r="J3716" s="8"/>
      <c r="K3716" s="8"/>
      <c r="L3716" s="8"/>
      <c r="M3716" s="8"/>
      <c r="N3716" s="8"/>
      <c r="O3716" s="8"/>
      <c r="P3716" s="8"/>
      <c r="Q3716" s="8"/>
    </row>
    <row r="3717" spans="1:17" x14ac:dyDescent="0.2">
      <c r="A3717" s="7"/>
      <c r="B3717" s="8"/>
      <c r="D3717" s="8"/>
      <c r="E3717" s="8"/>
      <c r="F3717" s="8"/>
      <c r="G3717" s="8"/>
      <c r="H3717" s="8"/>
      <c r="I3717" s="8"/>
      <c r="J3717" s="8"/>
      <c r="K3717" s="8"/>
      <c r="L3717" s="8"/>
      <c r="M3717" s="8"/>
      <c r="N3717" s="8"/>
      <c r="O3717" s="8"/>
      <c r="P3717" s="8"/>
      <c r="Q3717" s="8"/>
    </row>
    <row r="3718" spans="1:17" x14ac:dyDescent="0.2">
      <c r="A3718" s="7"/>
      <c r="B3718" s="8"/>
      <c r="D3718" s="8"/>
      <c r="E3718" s="8"/>
      <c r="F3718" s="8"/>
      <c r="G3718" s="8"/>
      <c r="H3718" s="8"/>
      <c r="I3718" s="8"/>
      <c r="J3718" s="8"/>
      <c r="K3718" s="8"/>
      <c r="L3718" s="8"/>
      <c r="M3718" s="8"/>
      <c r="N3718" s="8"/>
      <c r="O3718" s="8"/>
      <c r="P3718" s="8"/>
      <c r="Q3718" s="8"/>
    </row>
    <row r="3719" spans="1:17" x14ac:dyDescent="0.2">
      <c r="A3719" s="7"/>
      <c r="B3719" s="8"/>
      <c r="D3719" s="8"/>
      <c r="E3719" s="8"/>
      <c r="F3719" s="8"/>
      <c r="G3719" s="8"/>
      <c r="H3719" s="8"/>
      <c r="I3719" s="8"/>
      <c r="J3719" s="8"/>
      <c r="K3719" s="8"/>
      <c r="L3719" s="8"/>
      <c r="M3719" s="8"/>
      <c r="N3719" s="8"/>
      <c r="O3719" s="8"/>
      <c r="P3719" s="8"/>
      <c r="Q3719" s="8"/>
    </row>
    <row r="3720" spans="1:17" x14ac:dyDescent="0.2">
      <c r="A3720" s="7"/>
      <c r="B3720" s="8"/>
      <c r="D3720" s="8"/>
      <c r="E3720" s="8"/>
      <c r="F3720" s="8"/>
      <c r="G3720" s="8"/>
      <c r="H3720" s="8"/>
      <c r="I3720" s="8"/>
      <c r="J3720" s="8"/>
      <c r="K3720" s="8"/>
      <c r="L3720" s="8"/>
      <c r="M3720" s="8"/>
      <c r="N3720" s="8"/>
      <c r="O3720" s="8"/>
      <c r="P3720" s="8"/>
      <c r="Q3720" s="8"/>
    </row>
    <row r="3721" spans="1:17" x14ac:dyDescent="0.2">
      <c r="A3721" s="7"/>
      <c r="B3721" s="8"/>
      <c r="D3721" s="8"/>
      <c r="E3721" s="8"/>
      <c r="F3721" s="8"/>
      <c r="G3721" s="8"/>
      <c r="H3721" s="8"/>
      <c r="I3721" s="8"/>
      <c r="J3721" s="8"/>
      <c r="K3721" s="8"/>
      <c r="L3721" s="8"/>
      <c r="M3721" s="8"/>
      <c r="N3721" s="8"/>
      <c r="O3721" s="8"/>
      <c r="P3721" s="8"/>
      <c r="Q3721" s="8"/>
    </row>
    <row r="3722" spans="1:17" x14ac:dyDescent="0.2">
      <c r="A3722" s="7"/>
      <c r="B3722" s="8"/>
      <c r="D3722" s="8"/>
      <c r="E3722" s="8"/>
      <c r="F3722" s="8"/>
      <c r="G3722" s="8"/>
      <c r="H3722" s="8"/>
      <c r="I3722" s="8"/>
      <c r="J3722" s="8"/>
      <c r="K3722" s="8"/>
      <c r="L3722" s="8"/>
      <c r="M3722" s="8"/>
      <c r="N3722" s="8"/>
      <c r="O3722" s="8"/>
      <c r="P3722" s="8"/>
      <c r="Q3722" s="8"/>
    </row>
    <row r="3723" spans="1:17" x14ac:dyDescent="0.2">
      <c r="A3723" s="7"/>
      <c r="B3723" s="8"/>
      <c r="D3723" s="8"/>
      <c r="E3723" s="8"/>
      <c r="F3723" s="8"/>
      <c r="G3723" s="8"/>
      <c r="H3723" s="8"/>
      <c r="I3723" s="8"/>
      <c r="J3723" s="8"/>
      <c r="K3723" s="8"/>
      <c r="L3723" s="8"/>
      <c r="M3723" s="8"/>
      <c r="N3723" s="8"/>
      <c r="O3723" s="8"/>
      <c r="P3723" s="8"/>
      <c r="Q3723" s="8"/>
    </row>
    <row r="3724" spans="1:17" x14ac:dyDescent="0.2">
      <c r="A3724" s="7"/>
      <c r="B3724" s="8"/>
      <c r="D3724" s="8"/>
      <c r="E3724" s="8"/>
      <c r="F3724" s="8"/>
      <c r="G3724" s="8"/>
      <c r="H3724" s="8"/>
      <c r="I3724" s="8"/>
      <c r="J3724" s="8"/>
      <c r="K3724" s="8"/>
      <c r="L3724" s="8"/>
      <c r="M3724" s="8"/>
      <c r="N3724" s="8"/>
      <c r="O3724" s="8"/>
      <c r="P3724" s="8"/>
      <c r="Q3724" s="8"/>
    </row>
    <row r="3725" spans="1:17" x14ac:dyDescent="0.2">
      <c r="A3725" s="7"/>
      <c r="B3725" s="8"/>
      <c r="D3725" s="8"/>
      <c r="E3725" s="8"/>
      <c r="F3725" s="8"/>
      <c r="G3725" s="8"/>
      <c r="H3725" s="8"/>
      <c r="I3725" s="8"/>
      <c r="J3725" s="8"/>
      <c r="K3725" s="8"/>
      <c r="L3725" s="8"/>
      <c r="M3725" s="8"/>
      <c r="N3725" s="8"/>
      <c r="O3725" s="8"/>
      <c r="P3725" s="8"/>
      <c r="Q3725" s="8"/>
    </row>
    <row r="3726" spans="1:17" x14ac:dyDescent="0.2">
      <c r="A3726" s="7"/>
      <c r="B3726" s="8"/>
      <c r="D3726" s="8"/>
      <c r="E3726" s="8"/>
      <c r="F3726" s="8"/>
      <c r="G3726" s="8"/>
      <c r="H3726" s="8"/>
      <c r="I3726" s="8"/>
      <c r="J3726" s="8"/>
      <c r="K3726" s="8"/>
      <c r="L3726" s="8"/>
      <c r="M3726" s="8"/>
      <c r="N3726" s="8"/>
      <c r="O3726" s="8"/>
      <c r="P3726" s="8"/>
      <c r="Q3726" s="8"/>
    </row>
    <row r="3727" spans="1:17" x14ac:dyDescent="0.2">
      <c r="A3727" s="7"/>
      <c r="B3727" s="8"/>
      <c r="D3727" s="8"/>
      <c r="E3727" s="8"/>
      <c r="F3727" s="8"/>
      <c r="G3727" s="8"/>
      <c r="H3727" s="8"/>
      <c r="I3727" s="8"/>
      <c r="J3727" s="8"/>
      <c r="K3727" s="8"/>
      <c r="L3727" s="8"/>
      <c r="M3727" s="8"/>
      <c r="N3727" s="8"/>
      <c r="O3727" s="8"/>
      <c r="P3727" s="8"/>
      <c r="Q3727" s="8"/>
    </row>
    <row r="3728" spans="1:17" x14ac:dyDescent="0.2">
      <c r="A3728" s="7"/>
      <c r="B3728" s="8"/>
      <c r="D3728" s="8"/>
      <c r="E3728" s="8"/>
      <c r="F3728" s="8"/>
      <c r="G3728" s="8"/>
      <c r="H3728" s="8"/>
      <c r="I3728" s="8"/>
      <c r="J3728" s="8"/>
      <c r="K3728" s="8"/>
      <c r="L3728" s="8"/>
      <c r="M3728" s="8"/>
      <c r="N3728" s="8"/>
      <c r="O3728" s="8"/>
      <c r="P3728" s="8"/>
      <c r="Q3728" s="8"/>
    </row>
    <row r="3729" spans="1:17" x14ac:dyDescent="0.2">
      <c r="A3729" s="7"/>
      <c r="B3729" s="8"/>
      <c r="D3729" s="8"/>
      <c r="E3729" s="8"/>
      <c r="F3729" s="8"/>
      <c r="G3729" s="8"/>
      <c r="H3729" s="8"/>
      <c r="I3729" s="8"/>
      <c r="J3729" s="8"/>
      <c r="K3729" s="8"/>
      <c r="L3729" s="8"/>
      <c r="M3729" s="8"/>
      <c r="N3729" s="8"/>
      <c r="O3729" s="8"/>
      <c r="P3729" s="8"/>
      <c r="Q3729" s="8"/>
    </row>
    <row r="3730" spans="1:17" x14ac:dyDescent="0.2">
      <c r="A3730" s="7"/>
      <c r="B3730" s="8"/>
      <c r="D3730" s="8"/>
      <c r="E3730" s="8"/>
      <c r="F3730" s="8"/>
      <c r="G3730" s="8"/>
      <c r="H3730" s="8"/>
      <c r="I3730" s="8"/>
      <c r="J3730" s="8"/>
      <c r="K3730" s="8"/>
      <c r="L3730" s="8"/>
      <c r="M3730" s="8"/>
      <c r="N3730" s="8"/>
      <c r="O3730" s="8"/>
      <c r="P3730" s="8"/>
      <c r="Q3730" s="8"/>
    </row>
    <row r="3731" spans="1:17" x14ac:dyDescent="0.2">
      <c r="A3731" s="7"/>
      <c r="B3731" s="8"/>
      <c r="D3731" s="8"/>
      <c r="E3731" s="8"/>
      <c r="F3731" s="8"/>
      <c r="G3731" s="8"/>
      <c r="H3731" s="8"/>
      <c r="I3731" s="8"/>
      <c r="J3731" s="8"/>
      <c r="K3731" s="8"/>
      <c r="L3731" s="8"/>
      <c r="M3731" s="8"/>
      <c r="N3731" s="8"/>
      <c r="O3731" s="8"/>
      <c r="P3731" s="8"/>
      <c r="Q3731" s="8"/>
    </row>
    <row r="3732" spans="1:17" x14ac:dyDescent="0.2">
      <c r="A3732" s="7"/>
      <c r="B3732" s="8"/>
      <c r="D3732" s="8"/>
      <c r="E3732" s="8"/>
      <c r="F3732" s="8"/>
      <c r="G3732" s="8"/>
      <c r="H3732" s="8"/>
      <c r="I3732" s="8"/>
      <c r="J3732" s="8"/>
      <c r="K3732" s="8"/>
      <c r="L3732" s="8"/>
      <c r="M3732" s="8"/>
      <c r="N3732" s="8"/>
      <c r="O3732" s="8"/>
      <c r="P3732" s="8"/>
      <c r="Q3732" s="8"/>
    </row>
    <row r="3733" spans="1:17" x14ac:dyDescent="0.2">
      <c r="A3733" s="7"/>
      <c r="B3733" s="8"/>
      <c r="D3733" s="8"/>
      <c r="E3733" s="8"/>
      <c r="F3733" s="8"/>
      <c r="G3733" s="8"/>
      <c r="H3733" s="8"/>
      <c r="I3733" s="8"/>
      <c r="J3733" s="8"/>
      <c r="K3733" s="8"/>
      <c r="L3733" s="8"/>
      <c r="M3733" s="8"/>
      <c r="N3733" s="8"/>
      <c r="O3733" s="8"/>
      <c r="P3733" s="8"/>
      <c r="Q3733" s="8"/>
    </row>
    <row r="3734" spans="1:17" x14ac:dyDescent="0.2">
      <c r="A3734" s="7"/>
      <c r="B3734" s="8"/>
      <c r="D3734" s="8"/>
      <c r="E3734" s="8"/>
      <c r="F3734" s="8"/>
      <c r="G3734" s="8"/>
      <c r="H3734" s="8"/>
      <c r="I3734" s="8"/>
      <c r="J3734" s="8"/>
      <c r="K3734" s="8"/>
      <c r="L3734" s="8"/>
      <c r="M3734" s="8"/>
      <c r="N3734" s="8"/>
      <c r="O3734" s="8"/>
      <c r="P3734" s="8"/>
      <c r="Q3734" s="8"/>
    </row>
    <row r="3735" spans="1:17" x14ac:dyDescent="0.2">
      <c r="A3735" s="7"/>
      <c r="B3735" s="8"/>
      <c r="D3735" s="8"/>
      <c r="E3735" s="8"/>
      <c r="F3735" s="8"/>
      <c r="G3735" s="8"/>
      <c r="H3735" s="8"/>
      <c r="I3735" s="8"/>
      <c r="J3735" s="8"/>
      <c r="K3735" s="8"/>
      <c r="L3735" s="8"/>
      <c r="M3735" s="8"/>
      <c r="N3735" s="8"/>
      <c r="O3735" s="8"/>
      <c r="P3735" s="8"/>
      <c r="Q3735" s="8"/>
    </row>
    <row r="3736" spans="1:17" x14ac:dyDescent="0.2">
      <c r="A3736" s="7"/>
      <c r="B3736" s="8"/>
      <c r="D3736" s="8"/>
      <c r="E3736" s="8"/>
      <c r="F3736" s="8"/>
      <c r="G3736" s="8"/>
      <c r="H3736" s="8"/>
      <c r="I3736" s="8"/>
      <c r="J3736" s="8"/>
      <c r="K3736" s="8"/>
      <c r="L3736" s="8"/>
      <c r="M3736" s="8"/>
      <c r="N3736" s="8"/>
      <c r="O3736" s="8"/>
      <c r="P3736" s="8"/>
      <c r="Q3736" s="8"/>
    </row>
    <row r="3737" spans="1:17" x14ac:dyDescent="0.2">
      <c r="A3737" s="7"/>
      <c r="B3737" s="8"/>
      <c r="D3737" s="8"/>
      <c r="E3737" s="8"/>
      <c r="F3737" s="8"/>
      <c r="G3737" s="8"/>
      <c r="H3737" s="8"/>
      <c r="I3737" s="8"/>
      <c r="J3737" s="8"/>
      <c r="K3737" s="8"/>
      <c r="L3737" s="8"/>
      <c r="M3737" s="8"/>
      <c r="N3737" s="8"/>
      <c r="O3737" s="8"/>
      <c r="P3737" s="8"/>
      <c r="Q3737" s="8"/>
    </row>
    <row r="3738" spans="1:17" x14ac:dyDescent="0.2">
      <c r="A3738" s="7"/>
      <c r="B3738" s="8"/>
      <c r="D3738" s="8"/>
      <c r="E3738" s="8"/>
      <c r="F3738" s="8"/>
      <c r="G3738" s="8"/>
      <c r="H3738" s="8"/>
      <c r="I3738" s="8"/>
      <c r="J3738" s="8"/>
      <c r="K3738" s="8"/>
      <c r="L3738" s="8"/>
      <c r="M3738" s="8"/>
      <c r="N3738" s="8"/>
      <c r="O3738" s="8"/>
      <c r="P3738" s="8"/>
      <c r="Q3738" s="8"/>
    </row>
    <row r="3739" spans="1:17" x14ac:dyDescent="0.2">
      <c r="A3739" s="7"/>
      <c r="B3739" s="8"/>
      <c r="D3739" s="8"/>
      <c r="E3739" s="8"/>
      <c r="F3739" s="8"/>
      <c r="G3739" s="8"/>
      <c r="H3739" s="8"/>
      <c r="I3739" s="8"/>
      <c r="J3739" s="8"/>
      <c r="K3739" s="8"/>
      <c r="L3739" s="8"/>
      <c r="M3739" s="8"/>
      <c r="N3739" s="8"/>
      <c r="O3739" s="8"/>
      <c r="P3739" s="8"/>
      <c r="Q3739" s="8"/>
    </row>
    <row r="3740" spans="1:17" x14ac:dyDescent="0.2">
      <c r="A3740" s="7"/>
      <c r="B3740" s="8"/>
      <c r="D3740" s="8"/>
      <c r="E3740" s="8"/>
      <c r="F3740" s="8"/>
      <c r="G3740" s="8"/>
      <c r="H3740" s="8"/>
      <c r="I3740" s="8"/>
      <c r="J3740" s="8"/>
      <c r="K3740" s="8"/>
      <c r="L3740" s="8"/>
      <c r="M3740" s="8"/>
      <c r="N3740" s="8"/>
      <c r="O3740" s="8"/>
      <c r="P3740" s="8"/>
      <c r="Q3740" s="8"/>
    </row>
    <row r="3741" spans="1:17" x14ac:dyDescent="0.2">
      <c r="A3741" s="7"/>
      <c r="B3741" s="8"/>
      <c r="D3741" s="8"/>
      <c r="E3741" s="8"/>
      <c r="F3741" s="8"/>
      <c r="G3741" s="8"/>
      <c r="H3741" s="8"/>
      <c r="I3741" s="8"/>
      <c r="J3741" s="8"/>
      <c r="K3741" s="8"/>
      <c r="L3741" s="8"/>
      <c r="M3741" s="8"/>
      <c r="N3741" s="8"/>
      <c r="O3741" s="8"/>
      <c r="P3741" s="8"/>
      <c r="Q3741" s="8"/>
    </row>
    <row r="3742" spans="1:17" x14ac:dyDescent="0.2">
      <c r="A3742" s="7"/>
      <c r="B3742" s="8"/>
      <c r="D3742" s="8"/>
      <c r="E3742" s="8"/>
      <c r="F3742" s="8"/>
      <c r="G3742" s="8"/>
      <c r="H3742" s="8"/>
      <c r="I3742" s="8"/>
      <c r="J3742" s="8"/>
      <c r="K3742" s="8"/>
      <c r="L3742" s="8"/>
      <c r="M3742" s="8"/>
      <c r="N3742" s="8"/>
      <c r="O3742" s="8"/>
      <c r="P3742" s="8"/>
      <c r="Q3742" s="8"/>
    </row>
    <row r="3743" spans="1:17" x14ac:dyDescent="0.2">
      <c r="A3743" s="7"/>
      <c r="B3743" s="8"/>
      <c r="D3743" s="8"/>
      <c r="E3743" s="8"/>
      <c r="F3743" s="8"/>
      <c r="G3743" s="8"/>
      <c r="H3743" s="8"/>
      <c r="I3743" s="8"/>
      <c r="J3743" s="8"/>
      <c r="K3743" s="8"/>
      <c r="L3743" s="8"/>
      <c r="M3743" s="8"/>
      <c r="N3743" s="8"/>
      <c r="O3743" s="8"/>
      <c r="P3743" s="8"/>
      <c r="Q3743" s="8"/>
    </row>
    <row r="3744" spans="1:17" x14ac:dyDescent="0.2">
      <c r="A3744" s="7"/>
      <c r="B3744" s="8"/>
      <c r="D3744" s="8"/>
      <c r="E3744" s="8"/>
      <c r="F3744" s="8"/>
      <c r="G3744" s="8"/>
      <c r="H3744" s="8"/>
      <c r="I3744" s="8"/>
      <c r="J3744" s="8"/>
      <c r="K3744" s="8"/>
      <c r="L3744" s="8"/>
      <c r="M3744" s="8"/>
      <c r="N3744" s="8"/>
      <c r="O3744" s="8"/>
      <c r="P3744" s="8"/>
      <c r="Q3744" s="8"/>
    </row>
    <row r="3745" spans="1:17" x14ac:dyDescent="0.2">
      <c r="A3745" s="7"/>
      <c r="B3745" s="8"/>
      <c r="D3745" s="8"/>
      <c r="E3745" s="8"/>
      <c r="F3745" s="8"/>
      <c r="G3745" s="8"/>
      <c r="H3745" s="8"/>
      <c r="I3745" s="8"/>
      <c r="J3745" s="8"/>
      <c r="K3745" s="8"/>
      <c r="L3745" s="8"/>
      <c r="M3745" s="8"/>
      <c r="N3745" s="8"/>
      <c r="O3745" s="8"/>
      <c r="P3745" s="8"/>
      <c r="Q3745" s="8"/>
    </row>
    <row r="3746" spans="1:17" x14ac:dyDescent="0.2">
      <c r="A3746" s="7"/>
      <c r="B3746" s="8"/>
      <c r="D3746" s="8"/>
      <c r="E3746" s="8"/>
      <c r="F3746" s="8"/>
      <c r="G3746" s="8"/>
      <c r="H3746" s="8"/>
      <c r="I3746" s="8"/>
      <c r="J3746" s="8"/>
      <c r="K3746" s="8"/>
      <c r="L3746" s="8"/>
      <c r="M3746" s="8"/>
      <c r="N3746" s="8"/>
      <c r="O3746" s="8"/>
      <c r="P3746" s="8"/>
      <c r="Q3746" s="8"/>
    </row>
    <row r="3747" spans="1:17" x14ac:dyDescent="0.2">
      <c r="A3747" s="7"/>
      <c r="B3747" s="8"/>
      <c r="D3747" s="8"/>
      <c r="E3747" s="8"/>
      <c r="F3747" s="8"/>
      <c r="G3747" s="8"/>
      <c r="H3747" s="8"/>
      <c r="I3747" s="8"/>
      <c r="J3747" s="8"/>
      <c r="K3747" s="8"/>
      <c r="L3747" s="8"/>
      <c r="M3747" s="8"/>
      <c r="N3747" s="8"/>
      <c r="O3747" s="8"/>
      <c r="P3747" s="8"/>
      <c r="Q3747" s="8"/>
    </row>
    <row r="3748" spans="1:17" x14ac:dyDescent="0.2">
      <c r="A3748" s="7"/>
      <c r="B3748" s="8"/>
      <c r="D3748" s="8"/>
      <c r="E3748" s="8"/>
      <c r="F3748" s="8"/>
      <c r="G3748" s="8"/>
      <c r="H3748" s="8"/>
      <c r="I3748" s="8"/>
      <c r="J3748" s="8"/>
      <c r="K3748" s="8"/>
      <c r="L3748" s="8"/>
      <c r="M3748" s="8"/>
      <c r="N3748" s="8"/>
      <c r="O3748" s="8"/>
      <c r="P3748" s="8"/>
      <c r="Q3748" s="8"/>
    </row>
    <row r="3749" spans="1:17" x14ac:dyDescent="0.2">
      <c r="A3749" s="7"/>
      <c r="B3749" s="8"/>
      <c r="D3749" s="8"/>
      <c r="E3749" s="8"/>
      <c r="F3749" s="8"/>
      <c r="G3749" s="8"/>
      <c r="H3749" s="8"/>
      <c r="I3749" s="8"/>
      <c r="J3749" s="8"/>
      <c r="K3749" s="8"/>
      <c r="L3749" s="8"/>
      <c r="M3749" s="8"/>
      <c r="N3749" s="8"/>
      <c r="O3749" s="8"/>
      <c r="P3749" s="8"/>
      <c r="Q3749" s="8"/>
    </row>
    <row r="3750" spans="1:17" x14ac:dyDescent="0.2">
      <c r="A3750" s="7"/>
      <c r="B3750" s="8"/>
      <c r="D3750" s="8"/>
      <c r="E3750" s="8"/>
      <c r="F3750" s="8"/>
      <c r="G3750" s="8"/>
      <c r="H3750" s="8"/>
      <c r="I3750" s="8"/>
      <c r="J3750" s="8"/>
      <c r="K3750" s="8"/>
      <c r="L3750" s="8"/>
      <c r="M3750" s="8"/>
      <c r="N3750" s="8"/>
      <c r="O3750" s="8"/>
      <c r="P3750" s="8"/>
      <c r="Q3750" s="8"/>
    </row>
    <row r="3751" spans="1:17" x14ac:dyDescent="0.2">
      <c r="A3751" s="7"/>
      <c r="B3751" s="8"/>
      <c r="D3751" s="8"/>
      <c r="E3751" s="8"/>
      <c r="F3751" s="8"/>
      <c r="G3751" s="8"/>
      <c r="H3751" s="8"/>
      <c r="I3751" s="8"/>
      <c r="J3751" s="8"/>
      <c r="K3751" s="8"/>
      <c r="L3751" s="8"/>
      <c r="M3751" s="8"/>
      <c r="N3751" s="8"/>
      <c r="O3751" s="8"/>
      <c r="P3751" s="8"/>
      <c r="Q3751" s="8"/>
    </row>
    <row r="3752" spans="1:17" x14ac:dyDescent="0.2">
      <c r="A3752" s="7"/>
      <c r="B3752" s="8"/>
      <c r="D3752" s="8"/>
      <c r="E3752" s="8"/>
      <c r="F3752" s="8"/>
      <c r="G3752" s="8"/>
      <c r="H3752" s="8"/>
      <c r="I3752" s="8"/>
      <c r="J3752" s="8"/>
      <c r="K3752" s="8"/>
      <c r="L3752" s="8"/>
      <c r="M3752" s="8"/>
      <c r="N3752" s="8"/>
      <c r="O3752" s="8"/>
      <c r="P3752" s="8"/>
      <c r="Q3752" s="8"/>
    </row>
    <row r="3753" spans="1:17" x14ac:dyDescent="0.2">
      <c r="A3753" s="7"/>
      <c r="B3753" s="8"/>
      <c r="D3753" s="8"/>
      <c r="E3753" s="8"/>
      <c r="F3753" s="8"/>
      <c r="G3753" s="8"/>
      <c r="H3753" s="8"/>
      <c r="I3753" s="8"/>
      <c r="J3753" s="8"/>
      <c r="K3753" s="8"/>
      <c r="L3753" s="8"/>
      <c r="M3753" s="8"/>
      <c r="N3753" s="8"/>
      <c r="O3753" s="8"/>
      <c r="P3753" s="8"/>
      <c r="Q3753" s="8"/>
    </row>
    <row r="3754" spans="1:17" x14ac:dyDescent="0.2">
      <c r="A3754" s="7"/>
      <c r="B3754" s="8"/>
      <c r="D3754" s="8"/>
      <c r="E3754" s="8"/>
      <c r="F3754" s="8"/>
      <c r="G3754" s="8"/>
      <c r="H3754" s="8"/>
      <c r="I3754" s="8"/>
      <c r="J3754" s="8"/>
      <c r="K3754" s="8"/>
      <c r="L3754" s="8"/>
      <c r="M3754" s="8"/>
      <c r="N3754" s="8"/>
      <c r="O3754" s="8"/>
      <c r="P3754" s="8"/>
      <c r="Q3754" s="8"/>
    </row>
    <row r="3755" spans="1:17" x14ac:dyDescent="0.2">
      <c r="A3755" s="7"/>
      <c r="B3755" s="8"/>
      <c r="D3755" s="8"/>
      <c r="E3755" s="8"/>
      <c r="F3755" s="8"/>
      <c r="G3755" s="8"/>
      <c r="H3755" s="8"/>
      <c r="I3755" s="8"/>
      <c r="J3755" s="8"/>
      <c r="K3755" s="8"/>
      <c r="L3755" s="8"/>
      <c r="M3755" s="8"/>
      <c r="N3755" s="8"/>
      <c r="O3755" s="8"/>
      <c r="P3755" s="8"/>
      <c r="Q3755" s="8"/>
    </row>
    <row r="3756" spans="1:17" x14ac:dyDescent="0.2">
      <c r="A3756" s="7"/>
      <c r="B3756" s="8"/>
      <c r="D3756" s="8"/>
      <c r="E3756" s="8"/>
      <c r="F3756" s="8"/>
      <c r="G3756" s="8"/>
      <c r="H3756" s="8"/>
      <c r="I3756" s="8"/>
      <c r="J3756" s="8"/>
      <c r="K3756" s="8"/>
      <c r="L3756" s="8"/>
      <c r="M3756" s="8"/>
      <c r="N3756" s="8"/>
      <c r="O3756" s="8"/>
      <c r="P3756" s="8"/>
      <c r="Q3756" s="8"/>
    </row>
    <row r="3757" spans="1:17" x14ac:dyDescent="0.2">
      <c r="A3757" s="7"/>
      <c r="B3757" s="8"/>
      <c r="D3757" s="8"/>
      <c r="E3757" s="8"/>
      <c r="F3757" s="8"/>
      <c r="G3757" s="8"/>
      <c r="H3757" s="8"/>
      <c r="I3757" s="8"/>
      <c r="J3757" s="8"/>
      <c r="K3757" s="8"/>
      <c r="L3757" s="8"/>
      <c r="M3757" s="8"/>
      <c r="N3757" s="8"/>
      <c r="O3757" s="8"/>
      <c r="P3757" s="8"/>
      <c r="Q3757" s="8"/>
    </row>
    <row r="3758" spans="1:17" x14ac:dyDescent="0.2">
      <c r="A3758" s="7"/>
      <c r="B3758" s="8"/>
      <c r="D3758" s="8"/>
      <c r="E3758" s="8"/>
      <c r="F3758" s="8"/>
      <c r="G3758" s="8"/>
      <c r="H3758" s="8"/>
      <c r="I3758" s="8"/>
      <c r="J3758" s="8"/>
      <c r="K3758" s="8"/>
      <c r="L3758" s="8"/>
      <c r="M3758" s="8"/>
      <c r="N3758" s="8"/>
      <c r="O3758" s="8"/>
      <c r="P3758" s="8"/>
      <c r="Q3758" s="8"/>
    </row>
    <row r="3759" spans="1:17" x14ac:dyDescent="0.2">
      <c r="A3759" s="7"/>
      <c r="B3759" s="8"/>
      <c r="D3759" s="8"/>
      <c r="E3759" s="8"/>
      <c r="F3759" s="8"/>
      <c r="G3759" s="8"/>
      <c r="H3759" s="8"/>
      <c r="I3759" s="8"/>
      <c r="J3759" s="8"/>
      <c r="K3759" s="8"/>
      <c r="L3759" s="8"/>
      <c r="M3759" s="8"/>
      <c r="N3759" s="8"/>
      <c r="O3759" s="8"/>
      <c r="P3759" s="8"/>
      <c r="Q3759" s="8"/>
    </row>
    <row r="3760" spans="1:17" x14ac:dyDescent="0.2">
      <c r="A3760" s="7"/>
      <c r="B3760" s="8"/>
      <c r="D3760" s="8"/>
      <c r="E3760" s="8"/>
      <c r="F3760" s="8"/>
      <c r="G3760" s="8"/>
      <c r="H3760" s="8"/>
      <c r="I3760" s="8"/>
      <c r="J3760" s="8"/>
      <c r="K3760" s="8"/>
      <c r="L3760" s="8"/>
      <c r="M3760" s="8"/>
      <c r="N3760" s="8"/>
      <c r="O3760" s="8"/>
      <c r="P3760" s="8"/>
      <c r="Q3760" s="8"/>
    </row>
    <row r="3761" spans="1:17" x14ac:dyDescent="0.2">
      <c r="A3761" s="7"/>
      <c r="B3761" s="8"/>
      <c r="D3761" s="8"/>
      <c r="E3761" s="8"/>
      <c r="F3761" s="8"/>
      <c r="G3761" s="8"/>
      <c r="H3761" s="8"/>
      <c r="I3761" s="8"/>
      <c r="J3761" s="8"/>
      <c r="K3761" s="8"/>
      <c r="L3761" s="8"/>
      <c r="M3761" s="8"/>
      <c r="N3761" s="8"/>
      <c r="O3761" s="8"/>
      <c r="P3761" s="8"/>
      <c r="Q3761" s="8"/>
    </row>
    <row r="3762" spans="1:17" x14ac:dyDescent="0.2">
      <c r="A3762" s="7"/>
      <c r="B3762" s="8"/>
      <c r="D3762" s="8"/>
      <c r="E3762" s="8"/>
      <c r="F3762" s="8"/>
      <c r="G3762" s="8"/>
      <c r="H3762" s="8"/>
      <c r="I3762" s="8"/>
      <c r="J3762" s="8"/>
      <c r="K3762" s="8"/>
      <c r="L3762" s="8"/>
      <c r="M3762" s="8"/>
      <c r="N3762" s="8"/>
      <c r="O3762" s="8"/>
      <c r="P3762" s="8"/>
      <c r="Q3762" s="8"/>
    </row>
    <row r="3763" spans="1:17" x14ac:dyDescent="0.2">
      <c r="A3763" s="7"/>
      <c r="B3763" s="8"/>
      <c r="D3763" s="8"/>
      <c r="E3763" s="8"/>
      <c r="F3763" s="8"/>
      <c r="G3763" s="8"/>
      <c r="H3763" s="8"/>
      <c r="I3763" s="8"/>
      <c r="J3763" s="8"/>
      <c r="K3763" s="8"/>
      <c r="L3763" s="8"/>
      <c r="M3763" s="8"/>
      <c r="N3763" s="8"/>
      <c r="O3763" s="8"/>
      <c r="P3763" s="8"/>
      <c r="Q3763" s="8"/>
    </row>
    <row r="3764" spans="1:17" x14ac:dyDescent="0.2">
      <c r="A3764" s="7"/>
      <c r="B3764" s="8"/>
      <c r="D3764" s="8"/>
      <c r="E3764" s="8"/>
      <c r="F3764" s="8"/>
      <c r="G3764" s="8"/>
      <c r="H3764" s="8"/>
      <c r="I3764" s="8"/>
      <c r="J3764" s="8"/>
      <c r="K3764" s="8"/>
      <c r="L3764" s="8"/>
      <c r="M3764" s="8"/>
      <c r="N3764" s="8"/>
      <c r="O3764" s="8"/>
      <c r="P3764" s="8"/>
      <c r="Q3764" s="8"/>
    </row>
    <row r="3765" spans="1:17" x14ac:dyDescent="0.2">
      <c r="A3765" s="7"/>
      <c r="B3765" s="8"/>
      <c r="D3765" s="8"/>
      <c r="E3765" s="8"/>
      <c r="F3765" s="8"/>
      <c r="G3765" s="8"/>
      <c r="H3765" s="8"/>
      <c r="I3765" s="8"/>
      <c r="J3765" s="8"/>
      <c r="K3765" s="8"/>
      <c r="L3765" s="8"/>
      <c r="M3765" s="8"/>
      <c r="N3765" s="8"/>
      <c r="O3765" s="8"/>
      <c r="P3765" s="8"/>
      <c r="Q3765" s="8"/>
    </row>
    <row r="3766" spans="1:17" x14ac:dyDescent="0.2">
      <c r="A3766" s="7"/>
      <c r="B3766" s="8"/>
      <c r="D3766" s="8"/>
      <c r="E3766" s="8"/>
      <c r="F3766" s="8"/>
      <c r="G3766" s="8"/>
      <c r="H3766" s="8"/>
      <c r="I3766" s="8"/>
      <c r="J3766" s="8"/>
      <c r="K3766" s="8"/>
      <c r="L3766" s="8"/>
      <c r="M3766" s="8"/>
      <c r="N3766" s="8"/>
      <c r="O3766" s="8"/>
      <c r="P3766" s="8"/>
      <c r="Q3766" s="8"/>
    </row>
    <row r="3767" spans="1:17" x14ac:dyDescent="0.2">
      <c r="A3767" s="7"/>
      <c r="B3767" s="8"/>
      <c r="D3767" s="8"/>
      <c r="E3767" s="8"/>
      <c r="F3767" s="8"/>
      <c r="G3767" s="8"/>
      <c r="H3767" s="8"/>
      <c r="I3767" s="8"/>
      <c r="J3767" s="8"/>
      <c r="K3767" s="8"/>
      <c r="L3767" s="8"/>
      <c r="M3767" s="8"/>
      <c r="N3767" s="8"/>
      <c r="O3767" s="8"/>
      <c r="P3767" s="8"/>
      <c r="Q3767" s="8"/>
    </row>
    <row r="3768" spans="1:17" x14ac:dyDescent="0.2">
      <c r="A3768" s="7"/>
      <c r="B3768" s="8"/>
      <c r="D3768" s="8"/>
      <c r="E3768" s="8"/>
      <c r="F3768" s="8"/>
      <c r="G3768" s="8"/>
      <c r="H3768" s="8"/>
      <c r="I3768" s="8"/>
      <c r="J3768" s="8"/>
      <c r="K3768" s="8"/>
      <c r="L3768" s="8"/>
      <c r="M3768" s="8"/>
      <c r="N3768" s="8"/>
      <c r="O3768" s="8"/>
      <c r="P3768" s="8"/>
      <c r="Q3768" s="8"/>
    </row>
    <row r="3769" spans="1:17" x14ac:dyDescent="0.2">
      <c r="A3769" s="7"/>
      <c r="B3769" s="8"/>
      <c r="D3769" s="8"/>
      <c r="E3769" s="8"/>
      <c r="F3769" s="8"/>
      <c r="G3769" s="8"/>
      <c r="H3769" s="8"/>
      <c r="I3769" s="8"/>
      <c r="J3769" s="8"/>
      <c r="K3769" s="8"/>
      <c r="L3769" s="8"/>
      <c r="M3769" s="8"/>
      <c r="N3769" s="8"/>
      <c r="O3769" s="8"/>
      <c r="P3769" s="8"/>
      <c r="Q3769" s="8"/>
    </row>
    <row r="3770" spans="1:17" x14ac:dyDescent="0.2">
      <c r="A3770" s="7"/>
      <c r="B3770" s="8"/>
      <c r="D3770" s="8"/>
      <c r="E3770" s="8"/>
      <c r="F3770" s="8"/>
      <c r="G3770" s="8"/>
      <c r="H3770" s="8"/>
      <c r="I3770" s="8"/>
      <c r="J3770" s="8"/>
      <c r="K3770" s="8"/>
      <c r="L3770" s="8"/>
      <c r="M3770" s="8"/>
      <c r="N3770" s="8"/>
      <c r="O3770" s="8"/>
      <c r="P3770" s="8"/>
      <c r="Q3770" s="8"/>
    </row>
    <row r="3771" spans="1:17" x14ac:dyDescent="0.2">
      <c r="A3771" s="7"/>
      <c r="B3771" s="8"/>
      <c r="D3771" s="8"/>
      <c r="E3771" s="8"/>
      <c r="F3771" s="8"/>
      <c r="G3771" s="8"/>
      <c r="H3771" s="8"/>
      <c r="I3771" s="8"/>
      <c r="J3771" s="8"/>
      <c r="K3771" s="8"/>
      <c r="L3771" s="8"/>
      <c r="M3771" s="8"/>
      <c r="N3771" s="8"/>
      <c r="O3771" s="8"/>
      <c r="P3771" s="8"/>
      <c r="Q3771" s="8"/>
    </row>
    <row r="3772" spans="1:17" x14ac:dyDescent="0.2">
      <c r="A3772" s="7"/>
      <c r="B3772" s="8"/>
      <c r="D3772" s="8"/>
      <c r="E3772" s="8"/>
      <c r="F3772" s="8"/>
      <c r="G3772" s="8"/>
      <c r="H3772" s="8"/>
      <c r="I3772" s="8"/>
      <c r="J3772" s="8"/>
      <c r="K3772" s="8"/>
      <c r="L3772" s="8"/>
      <c r="M3772" s="8"/>
      <c r="N3772" s="8"/>
      <c r="O3772" s="8"/>
      <c r="P3772" s="8"/>
      <c r="Q3772" s="8"/>
    </row>
    <row r="3773" spans="1:17" x14ac:dyDescent="0.2">
      <c r="A3773" s="7"/>
      <c r="B3773" s="8"/>
      <c r="D3773" s="8"/>
      <c r="E3773" s="8"/>
      <c r="F3773" s="8"/>
      <c r="G3773" s="8"/>
      <c r="H3773" s="8"/>
      <c r="I3773" s="8"/>
      <c r="J3773" s="8"/>
      <c r="K3773" s="8"/>
      <c r="L3773" s="8"/>
      <c r="M3773" s="8"/>
      <c r="N3773" s="8"/>
      <c r="O3773" s="8"/>
      <c r="P3773" s="8"/>
      <c r="Q3773" s="8"/>
    </row>
    <row r="3774" spans="1:17" x14ac:dyDescent="0.2">
      <c r="A3774" s="7"/>
      <c r="B3774" s="8"/>
      <c r="D3774" s="8"/>
      <c r="E3774" s="8"/>
      <c r="F3774" s="8"/>
      <c r="G3774" s="8"/>
      <c r="H3774" s="8"/>
      <c r="I3774" s="8"/>
      <c r="J3774" s="8"/>
      <c r="K3774" s="8"/>
      <c r="L3774" s="8"/>
      <c r="M3774" s="8"/>
      <c r="N3774" s="8"/>
      <c r="O3774" s="8"/>
      <c r="P3774" s="8"/>
      <c r="Q3774" s="8"/>
    </row>
    <row r="3775" spans="1:17" x14ac:dyDescent="0.2">
      <c r="A3775" s="7"/>
      <c r="B3775" s="8"/>
      <c r="D3775" s="8"/>
      <c r="E3775" s="8"/>
      <c r="F3775" s="8"/>
      <c r="G3775" s="8"/>
      <c r="H3775" s="8"/>
      <c r="I3775" s="8"/>
      <c r="J3775" s="8"/>
      <c r="K3775" s="8"/>
      <c r="L3775" s="8"/>
      <c r="M3775" s="8"/>
      <c r="N3775" s="8"/>
      <c r="O3775" s="8"/>
      <c r="P3775" s="8"/>
      <c r="Q3775" s="8"/>
    </row>
    <row r="3776" spans="1:17" x14ac:dyDescent="0.2">
      <c r="A3776" s="7"/>
      <c r="B3776" s="8"/>
      <c r="D3776" s="8"/>
      <c r="E3776" s="8"/>
      <c r="F3776" s="8"/>
      <c r="G3776" s="8"/>
      <c r="H3776" s="8"/>
      <c r="I3776" s="8"/>
      <c r="J3776" s="8"/>
      <c r="K3776" s="8"/>
      <c r="L3776" s="8"/>
      <c r="M3776" s="8"/>
      <c r="N3776" s="8"/>
      <c r="O3776" s="8"/>
      <c r="P3776" s="8"/>
      <c r="Q3776" s="8"/>
    </row>
    <row r="3777" spans="1:17" x14ac:dyDescent="0.2">
      <c r="A3777" s="7"/>
      <c r="B3777" s="8"/>
      <c r="D3777" s="8"/>
      <c r="E3777" s="8"/>
      <c r="F3777" s="8"/>
      <c r="G3777" s="8"/>
      <c r="H3777" s="8"/>
      <c r="I3777" s="8"/>
      <c r="J3777" s="8"/>
      <c r="K3777" s="8"/>
      <c r="L3777" s="8"/>
      <c r="M3777" s="8"/>
      <c r="N3777" s="8"/>
      <c r="O3777" s="8"/>
      <c r="P3777" s="8"/>
      <c r="Q3777" s="8"/>
    </row>
    <row r="3778" spans="1:17" x14ac:dyDescent="0.2">
      <c r="A3778" s="7"/>
      <c r="B3778" s="8"/>
      <c r="D3778" s="8"/>
      <c r="E3778" s="8"/>
      <c r="F3778" s="8"/>
      <c r="G3778" s="8"/>
      <c r="H3778" s="8"/>
      <c r="I3778" s="8"/>
      <c r="J3778" s="8"/>
      <c r="K3778" s="8"/>
      <c r="L3778" s="8"/>
      <c r="M3778" s="8"/>
      <c r="N3778" s="8"/>
      <c r="O3778" s="8"/>
      <c r="P3778" s="8"/>
      <c r="Q3778" s="8"/>
    </row>
    <row r="3779" spans="1:17" x14ac:dyDescent="0.2">
      <c r="A3779" s="7"/>
      <c r="B3779" s="8"/>
      <c r="D3779" s="8"/>
      <c r="E3779" s="8"/>
      <c r="F3779" s="8"/>
      <c r="G3779" s="8"/>
      <c r="H3779" s="8"/>
      <c r="I3779" s="8"/>
      <c r="J3779" s="8"/>
      <c r="K3779" s="8"/>
      <c r="L3779" s="8"/>
      <c r="M3779" s="8"/>
      <c r="N3779" s="8"/>
      <c r="O3779" s="8"/>
      <c r="P3779" s="8"/>
      <c r="Q3779" s="8"/>
    </row>
    <row r="3780" spans="1:17" x14ac:dyDescent="0.2">
      <c r="A3780" s="7"/>
      <c r="B3780" s="8"/>
      <c r="D3780" s="8"/>
      <c r="E3780" s="8"/>
      <c r="F3780" s="8"/>
      <c r="G3780" s="8"/>
      <c r="H3780" s="8"/>
      <c r="I3780" s="8"/>
      <c r="J3780" s="8"/>
      <c r="K3780" s="8"/>
      <c r="L3780" s="8"/>
      <c r="M3780" s="8"/>
      <c r="N3780" s="8"/>
      <c r="O3780" s="8"/>
      <c r="P3780" s="8"/>
      <c r="Q3780" s="8"/>
    </row>
  </sheetData>
  <autoFilter ref="A1:Q1701" xr:uid="{ABC5658F-D346-4FB3-B0BE-9358924BE619}">
    <sortState xmlns:xlrd2="http://schemas.microsoft.com/office/spreadsheetml/2017/richdata2" ref="A2:Q1701">
      <sortCondition ref="C1:C170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82BA-29BB-4751-943B-D62335713422}">
  <dimension ref="A1:Z64"/>
  <sheetViews>
    <sheetView topLeftCell="A16" workbookViewId="0">
      <selection activeCell="K63" sqref="K63"/>
    </sheetView>
  </sheetViews>
  <sheetFormatPr baseColWidth="10" defaultColWidth="8.83203125" defaultRowHeight="15" x14ac:dyDescent="0.2"/>
  <cols>
    <col min="1" max="1" width="29.33203125" customWidth="1"/>
    <col min="2" max="2" width="20.33203125" customWidth="1"/>
    <col min="3" max="4" width="10.1640625" bestFit="1" customWidth="1"/>
    <col min="5" max="5" width="6.5" customWidth="1"/>
    <col min="6" max="9" width="10.1640625" bestFit="1" customWidth="1"/>
  </cols>
  <sheetData>
    <row r="1" spans="1:26" ht="16" thickBot="1" x14ac:dyDescent="0.25"/>
    <row r="2" spans="1:26" ht="72" thickTop="1" thickBot="1" x14ac:dyDescent="0.25">
      <c r="A2" s="36" t="s">
        <v>5458</v>
      </c>
      <c r="B2" s="14" t="s">
        <v>5437</v>
      </c>
      <c r="C2" s="106" t="s">
        <v>5439</v>
      </c>
      <c r="D2" s="107"/>
      <c r="E2" s="108"/>
      <c r="F2" s="106" t="s">
        <v>5440</v>
      </c>
      <c r="G2" s="107"/>
      <c r="H2" s="107"/>
      <c r="I2" s="107"/>
      <c r="J2" s="107"/>
      <c r="K2" s="107"/>
      <c r="L2" s="107"/>
      <c r="M2" s="107"/>
      <c r="N2" s="107"/>
      <c r="O2" s="107"/>
      <c r="P2" s="107"/>
      <c r="Q2" s="107"/>
      <c r="R2" s="107"/>
      <c r="S2" s="107"/>
      <c r="T2" s="107"/>
      <c r="U2" s="107"/>
      <c r="V2" s="107"/>
      <c r="W2" s="107"/>
      <c r="X2" s="107"/>
      <c r="Y2" s="107"/>
      <c r="Z2" s="108"/>
    </row>
    <row r="3" spans="1:26" ht="17" thickTop="1" thickBot="1" x14ac:dyDescent="0.25">
      <c r="B3" s="15">
        <v>2016</v>
      </c>
      <c r="C3" s="109"/>
      <c r="D3" s="110"/>
      <c r="E3" s="111"/>
      <c r="F3" s="112" t="s">
        <v>5454</v>
      </c>
      <c r="G3" s="104"/>
      <c r="H3" s="113"/>
      <c r="I3" s="114" t="s">
        <v>5455</v>
      </c>
      <c r="J3" s="115"/>
      <c r="K3" s="116"/>
      <c r="L3" s="117" t="s">
        <v>5451</v>
      </c>
      <c r="M3" s="118"/>
      <c r="N3" s="119"/>
      <c r="O3" s="120" t="s">
        <v>5452</v>
      </c>
      <c r="P3" s="104"/>
      <c r="Q3" s="113"/>
      <c r="R3" s="120" t="s">
        <v>5453</v>
      </c>
      <c r="S3" s="104"/>
      <c r="T3" s="104"/>
      <c r="U3" s="101" t="s">
        <v>5456</v>
      </c>
      <c r="V3" s="102"/>
      <c r="W3" s="103"/>
      <c r="X3" s="104" t="s">
        <v>5457</v>
      </c>
      <c r="Y3" s="104"/>
      <c r="Z3" s="105"/>
    </row>
    <row r="4" spans="1:26" ht="17" thickTop="1" thickBot="1" x14ac:dyDescent="0.25">
      <c r="B4" s="16" t="s">
        <v>5438</v>
      </c>
      <c r="C4" s="121"/>
      <c r="D4" s="122"/>
      <c r="E4" s="123"/>
      <c r="F4" s="17" t="s">
        <v>5441</v>
      </c>
      <c r="G4" s="17" t="s">
        <v>5442</v>
      </c>
      <c r="H4" s="18" t="s">
        <v>5443</v>
      </c>
      <c r="I4" s="17" t="s">
        <v>5441</v>
      </c>
      <c r="J4" s="17" t="s">
        <v>5442</v>
      </c>
      <c r="K4" s="18" t="s">
        <v>5443</v>
      </c>
      <c r="L4" s="17" t="s">
        <v>5441</v>
      </c>
      <c r="M4" s="17" t="s">
        <v>5442</v>
      </c>
      <c r="N4" s="18" t="s">
        <v>5443</v>
      </c>
      <c r="O4" s="17" t="s">
        <v>5441</v>
      </c>
      <c r="P4" s="17" t="s">
        <v>5442</v>
      </c>
      <c r="Q4" s="18" t="s">
        <v>5443</v>
      </c>
      <c r="R4" s="17" t="s">
        <v>5441</v>
      </c>
      <c r="S4" s="17" t="s">
        <v>5442</v>
      </c>
      <c r="T4" s="19" t="s">
        <v>5443</v>
      </c>
      <c r="U4" s="33" t="s">
        <v>5441</v>
      </c>
      <c r="V4" s="17" t="s">
        <v>5442</v>
      </c>
      <c r="W4" s="18" t="s">
        <v>5443</v>
      </c>
      <c r="X4" s="17" t="s">
        <v>5441</v>
      </c>
      <c r="Y4" s="17" t="s">
        <v>5442</v>
      </c>
      <c r="Z4" s="19" t="s">
        <v>5443</v>
      </c>
    </row>
    <row r="5" spans="1:26" ht="17" thickTop="1" thickBot="1" x14ac:dyDescent="0.25">
      <c r="B5" s="20" t="s">
        <v>5444</v>
      </c>
      <c r="C5" s="21">
        <v>261</v>
      </c>
      <c r="D5" s="22">
        <v>0.13</v>
      </c>
      <c r="E5" s="23"/>
      <c r="F5" s="21">
        <v>62</v>
      </c>
      <c r="G5" s="22">
        <v>0.14000000000000001</v>
      </c>
      <c r="H5" s="24"/>
      <c r="I5" s="21">
        <v>34</v>
      </c>
      <c r="J5" s="22">
        <v>0.13</v>
      </c>
      <c r="K5" s="24"/>
      <c r="L5" s="21">
        <v>36</v>
      </c>
      <c r="M5" s="22">
        <v>0.11</v>
      </c>
      <c r="N5" s="24"/>
      <c r="O5" s="21">
        <v>58</v>
      </c>
      <c r="P5" s="22">
        <v>0.14000000000000001</v>
      </c>
      <c r="Q5" s="24"/>
      <c r="R5" s="21">
        <v>33</v>
      </c>
      <c r="S5" s="22">
        <v>0.14000000000000001</v>
      </c>
      <c r="T5" s="23"/>
      <c r="U5" s="34">
        <v>28</v>
      </c>
      <c r="V5" s="22">
        <v>0.12</v>
      </c>
      <c r="W5" s="24"/>
      <c r="X5" s="21">
        <v>10</v>
      </c>
      <c r="Y5" s="22">
        <v>0.17</v>
      </c>
      <c r="Z5" s="23"/>
    </row>
    <row r="6" spans="1:26" ht="16" thickBot="1" x14ac:dyDescent="0.25">
      <c r="B6" s="20" t="s">
        <v>5445</v>
      </c>
      <c r="C6" s="25">
        <v>1181</v>
      </c>
      <c r="D6" s="22">
        <v>0.6</v>
      </c>
      <c r="E6" s="23"/>
      <c r="F6" s="21">
        <v>206</v>
      </c>
      <c r="G6" s="22">
        <v>0.46</v>
      </c>
      <c r="H6" s="26">
        <v>-0.99</v>
      </c>
      <c r="I6" s="21">
        <v>144</v>
      </c>
      <c r="J6" s="22">
        <v>0.55000000000000004</v>
      </c>
      <c r="K6" s="27" t="s">
        <v>3403</v>
      </c>
      <c r="L6" s="21">
        <v>200</v>
      </c>
      <c r="M6" s="22">
        <v>0.63</v>
      </c>
      <c r="N6" s="24"/>
      <c r="O6" s="21">
        <v>267</v>
      </c>
      <c r="P6" s="22">
        <v>0.66</v>
      </c>
      <c r="Q6" s="26">
        <v>0.99</v>
      </c>
      <c r="R6" s="21">
        <v>161</v>
      </c>
      <c r="S6" s="22">
        <v>0.67</v>
      </c>
      <c r="T6" s="28">
        <v>0.95</v>
      </c>
      <c r="U6" s="34">
        <v>164</v>
      </c>
      <c r="V6" s="22">
        <v>0.69</v>
      </c>
      <c r="W6" s="26">
        <v>0.99</v>
      </c>
      <c r="X6" s="21">
        <v>39</v>
      </c>
      <c r="Y6" s="22">
        <v>0.67</v>
      </c>
      <c r="Z6" s="23"/>
    </row>
    <row r="7" spans="1:26" ht="29" thickBot="1" x14ac:dyDescent="0.25">
      <c r="B7" s="20" t="s">
        <v>5446</v>
      </c>
      <c r="C7" s="21">
        <v>424</v>
      </c>
      <c r="D7" s="22">
        <v>0.22</v>
      </c>
      <c r="E7" s="23"/>
      <c r="F7" s="21">
        <v>142</v>
      </c>
      <c r="G7" s="22">
        <v>0.32</v>
      </c>
      <c r="H7" s="26">
        <v>0.99</v>
      </c>
      <c r="I7" s="21">
        <v>69</v>
      </c>
      <c r="J7" s="22">
        <v>0.26</v>
      </c>
      <c r="K7" s="27" t="s">
        <v>5447</v>
      </c>
      <c r="L7" s="21">
        <v>69</v>
      </c>
      <c r="M7" s="22">
        <v>0.22</v>
      </c>
      <c r="N7" s="24"/>
      <c r="O7" s="21">
        <v>61</v>
      </c>
      <c r="P7" s="22">
        <v>0.15</v>
      </c>
      <c r="Q7" s="26">
        <v>-0.99</v>
      </c>
      <c r="R7" s="21">
        <v>39</v>
      </c>
      <c r="S7" s="22">
        <v>0.16</v>
      </c>
      <c r="T7" s="28">
        <v>-0.95</v>
      </c>
      <c r="U7" s="34">
        <v>37</v>
      </c>
      <c r="V7" s="22">
        <v>0.16</v>
      </c>
      <c r="W7" s="26">
        <v>-0.99</v>
      </c>
      <c r="X7" s="21">
        <v>7</v>
      </c>
      <c r="Y7" s="22">
        <v>0.12</v>
      </c>
      <c r="Z7" s="28">
        <v>-0.95</v>
      </c>
    </row>
    <row r="8" spans="1:26" ht="16" thickBot="1" x14ac:dyDescent="0.25">
      <c r="B8" s="20" t="s">
        <v>5448</v>
      </c>
      <c r="C8" s="21">
        <v>64</v>
      </c>
      <c r="D8" s="22">
        <v>0.03</v>
      </c>
      <c r="E8" s="23"/>
      <c r="F8" s="21">
        <v>19</v>
      </c>
      <c r="G8" s="22">
        <v>0.04</v>
      </c>
      <c r="H8" s="24"/>
      <c r="I8" s="21">
        <v>6</v>
      </c>
      <c r="J8" s="22">
        <v>0.02</v>
      </c>
      <c r="K8" s="24"/>
      <c r="L8" s="21">
        <v>10</v>
      </c>
      <c r="M8" s="22">
        <v>0.03</v>
      </c>
      <c r="N8" s="24"/>
      <c r="O8" s="21">
        <v>17</v>
      </c>
      <c r="P8" s="22">
        <v>0.04</v>
      </c>
      <c r="Q8" s="24"/>
      <c r="R8" s="21">
        <v>5</v>
      </c>
      <c r="S8" s="22">
        <v>0.02</v>
      </c>
      <c r="T8" s="23"/>
      <c r="U8" s="34">
        <v>6</v>
      </c>
      <c r="V8" s="22">
        <v>0.03</v>
      </c>
      <c r="W8" s="24"/>
      <c r="X8" s="21">
        <v>1</v>
      </c>
      <c r="Y8" s="22">
        <v>0.02</v>
      </c>
      <c r="Z8" s="23"/>
    </row>
    <row r="9" spans="1:26" ht="16" thickBot="1" x14ac:dyDescent="0.25">
      <c r="B9" s="20" t="s">
        <v>5449</v>
      </c>
      <c r="C9" s="21">
        <v>15</v>
      </c>
      <c r="D9" s="22">
        <v>0.01</v>
      </c>
      <c r="E9" s="23"/>
      <c r="F9" s="21">
        <v>6</v>
      </c>
      <c r="G9" s="22">
        <v>0.01</v>
      </c>
      <c r="H9" s="24"/>
      <c r="I9" s="21">
        <v>4</v>
      </c>
      <c r="J9" s="22">
        <v>0.02</v>
      </c>
      <c r="K9" s="24"/>
      <c r="L9" s="21">
        <v>2</v>
      </c>
      <c r="M9" s="22">
        <v>0.01</v>
      </c>
      <c r="N9" s="24"/>
      <c r="O9" s="21">
        <v>2</v>
      </c>
      <c r="P9" s="22">
        <v>0</v>
      </c>
      <c r="Q9" s="24"/>
      <c r="R9" s="21">
        <v>0</v>
      </c>
      <c r="S9" s="22">
        <v>0</v>
      </c>
      <c r="T9" s="23"/>
      <c r="U9" s="34">
        <v>1</v>
      </c>
      <c r="V9" s="22">
        <v>0</v>
      </c>
      <c r="W9" s="24"/>
      <c r="X9" s="21">
        <v>0</v>
      </c>
      <c r="Y9" s="22">
        <v>0</v>
      </c>
      <c r="Z9" s="23"/>
    </row>
    <row r="10" spans="1:26" ht="16" thickBot="1" x14ac:dyDescent="0.25">
      <c r="B10" s="16" t="s">
        <v>5450</v>
      </c>
      <c r="C10" s="29">
        <v>21</v>
      </c>
      <c r="D10" s="30">
        <v>0.01</v>
      </c>
      <c r="E10" s="31"/>
      <c r="F10" s="29">
        <v>12</v>
      </c>
      <c r="G10" s="30">
        <v>0.03</v>
      </c>
      <c r="H10" s="32"/>
      <c r="I10" s="29">
        <v>4</v>
      </c>
      <c r="J10" s="30">
        <v>0.02</v>
      </c>
      <c r="K10" s="32"/>
      <c r="L10" s="29">
        <v>2</v>
      </c>
      <c r="M10" s="30">
        <v>0.01</v>
      </c>
      <c r="N10" s="32"/>
      <c r="O10" s="29">
        <v>1</v>
      </c>
      <c r="P10" s="30">
        <v>0</v>
      </c>
      <c r="Q10" s="32"/>
      <c r="R10" s="29">
        <v>1</v>
      </c>
      <c r="S10" s="30">
        <v>0</v>
      </c>
      <c r="T10" s="31"/>
      <c r="U10" s="35">
        <v>0</v>
      </c>
      <c r="V10" s="30">
        <v>0</v>
      </c>
      <c r="W10" s="32"/>
      <c r="X10" s="29">
        <v>1</v>
      </c>
      <c r="Y10" s="30">
        <v>0.02</v>
      </c>
      <c r="Z10" s="31"/>
    </row>
    <row r="11" spans="1:26" ht="17" thickTop="1" thickBot="1" x14ac:dyDescent="0.25">
      <c r="B11" s="15" t="s">
        <v>5462</v>
      </c>
      <c r="C11" s="64">
        <v>1966</v>
      </c>
      <c r="D11" s="65">
        <v>1</v>
      </c>
      <c r="E11" s="66"/>
      <c r="F11" s="67">
        <v>447</v>
      </c>
      <c r="G11" s="65">
        <v>1</v>
      </c>
      <c r="H11" s="68"/>
      <c r="I11" s="67">
        <v>261</v>
      </c>
      <c r="J11" s="65">
        <v>1</v>
      </c>
      <c r="K11" s="68"/>
      <c r="L11" s="67">
        <v>319</v>
      </c>
      <c r="M11" s="65">
        <v>1</v>
      </c>
      <c r="N11" s="68"/>
      <c r="O11" s="67">
        <v>406</v>
      </c>
      <c r="P11" s="65">
        <v>1</v>
      </c>
      <c r="Q11" s="68"/>
      <c r="R11" s="67">
        <v>239</v>
      </c>
      <c r="S11" s="65">
        <v>1</v>
      </c>
      <c r="T11" s="66"/>
      <c r="U11" s="69">
        <v>236</v>
      </c>
      <c r="V11" s="65">
        <v>1</v>
      </c>
      <c r="W11" s="68"/>
      <c r="X11" s="67">
        <v>58</v>
      </c>
      <c r="Y11" s="65">
        <v>1</v>
      </c>
      <c r="Z11" s="66"/>
    </row>
    <row r="12" spans="1:26" ht="16" thickBot="1" x14ac:dyDescent="0.25">
      <c r="B12" s="70" t="s">
        <v>5463</v>
      </c>
      <c r="C12" s="71">
        <v>6646</v>
      </c>
      <c r="D12" s="72">
        <f>(C11/C12)</f>
        <v>0.2958170328016852</v>
      </c>
      <c r="E12" s="73"/>
      <c r="F12" s="71">
        <v>1660</v>
      </c>
      <c r="G12" s="72">
        <f>(F11/F12)</f>
        <v>0.26927710843373492</v>
      </c>
      <c r="H12" s="73"/>
      <c r="I12" s="71">
        <v>1084</v>
      </c>
      <c r="J12" s="72">
        <f>I11/I12</f>
        <v>0.24077490774907748</v>
      </c>
      <c r="K12" s="73"/>
      <c r="L12" s="71">
        <v>1153</v>
      </c>
      <c r="M12" s="72">
        <f>(L11/L12)</f>
        <v>0.27666955767562879</v>
      </c>
      <c r="N12" s="73"/>
      <c r="O12" s="71">
        <v>1360</v>
      </c>
      <c r="P12" s="72">
        <f>(O11/O12)</f>
        <v>0.29852941176470588</v>
      </c>
      <c r="Q12" s="73"/>
      <c r="R12" s="74">
        <v>639</v>
      </c>
      <c r="S12" s="72">
        <f>(R11/R12)</f>
        <v>0.37402190923317685</v>
      </c>
      <c r="T12" s="73"/>
      <c r="U12" s="74">
        <v>617</v>
      </c>
      <c r="V12" s="72">
        <f>(U11/U12)</f>
        <v>0.38249594813614263</v>
      </c>
      <c r="W12" s="73"/>
      <c r="X12" s="74">
        <v>133</v>
      </c>
      <c r="Y12" s="72">
        <f>(X11/X12)</f>
        <v>0.43609022556390975</v>
      </c>
      <c r="Z12" s="75"/>
    </row>
    <row r="14" spans="1:26" ht="16" thickBot="1" x14ac:dyDescent="0.25"/>
    <row r="15" spans="1:26" ht="72" thickTop="1" thickBot="1" x14ac:dyDescent="0.25">
      <c r="A15" s="36" t="s">
        <v>5459</v>
      </c>
      <c r="B15" s="14" t="s">
        <v>5437</v>
      </c>
      <c r="C15" s="106" t="s">
        <v>5439</v>
      </c>
      <c r="D15" s="107"/>
      <c r="E15" s="108"/>
      <c r="F15" s="106" t="s">
        <v>5440</v>
      </c>
      <c r="G15" s="107"/>
      <c r="H15" s="107"/>
      <c r="I15" s="107"/>
      <c r="J15" s="107"/>
      <c r="K15" s="107"/>
      <c r="L15" s="107"/>
      <c r="M15" s="107"/>
      <c r="N15" s="107"/>
      <c r="O15" s="107"/>
      <c r="P15" s="107"/>
      <c r="Q15" s="107"/>
      <c r="R15" s="107"/>
      <c r="S15" s="107"/>
      <c r="T15" s="107"/>
      <c r="U15" s="107"/>
      <c r="V15" s="107"/>
      <c r="W15" s="107"/>
      <c r="X15" s="107"/>
      <c r="Y15" s="107"/>
      <c r="Z15" s="108"/>
    </row>
    <row r="16" spans="1:26" ht="17" thickTop="1" thickBot="1" x14ac:dyDescent="0.25">
      <c r="B16" s="15">
        <v>2018</v>
      </c>
      <c r="C16" s="109"/>
      <c r="D16" s="110"/>
      <c r="E16" s="111"/>
      <c r="F16" s="112" t="s">
        <v>5454</v>
      </c>
      <c r="G16" s="104"/>
      <c r="H16" s="113"/>
      <c r="I16" s="114" t="s">
        <v>5455</v>
      </c>
      <c r="J16" s="115"/>
      <c r="K16" s="116"/>
      <c r="L16" s="117" t="s">
        <v>5451</v>
      </c>
      <c r="M16" s="118"/>
      <c r="N16" s="119"/>
      <c r="O16" s="120" t="s">
        <v>5452</v>
      </c>
      <c r="P16" s="104"/>
      <c r="Q16" s="113"/>
      <c r="R16" s="120" t="s">
        <v>5453</v>
      </c>
      <c r="S16" s="104"/>
      <c r="T16" s="104"/>
      <c r="U16" s="101" t="s">
        <v>5456</v>
      </c>
      <c r="V16" s="102"/>
      <c r="W16" s="103"/>
      <c r="X16" s="104" t="s">
        <v>5457</v>
      </c>
      <c r="Y16" s="104"/>
      <c r="Z16" s="105"/>
    </row>
    <row r="17" spans="1:26" ht="17" thickTop="1" thickBot="1" x14ac:dyDescent="0.25">
      <c r="B17" s="16" t="s">
        <v>5438</v>
      </c>
      <c r="C17" s="109"/>
      <c r="D17" s="110"/>
      <c r="E17" s="111"/>
      <c r="F17" s="37" t="s">
        <v>5441</v>
      </c>
      <c r="G17" s="37" t="s">
        <v>5442</v>
      </c>
      <c r="H17" s="39" t="s">
        <v>5443</v>
      </c>
      <c r="I17" s="37" t="s">
        <v>5441</v>
      </c>
      <c r="J17" s="37" t="s">
        <v>5442</v>
      </c>
      <c r="K17" s="39" t="s">
        <v>5443</v>
      </c>
      <c r="L17" s="37" t="s">
        <v>5441</v>
      </c>
      <c r="M17" s="37" t="s">
        <v>5442</v>
      </c>
      <c r="N17" s="39" t="s">
        <v>5443</v>
      </c>
      <c r="O17" s="37" t="s">
        <v>5441</v>
      </c>
      <c r="P17" s="37" t="s">
        <v>5442</v>
      </c>
      <c r="Q17" s="39" t="s">
        <v>5443</v>
      </c>
      <c r="R17" s="37" t="s">
        <v>5441</v>
      </c>
      <c r="S17" s="37" t="s">
        <v>5442</v>
      </c>
      <c r="T17" s="40" t="s">
        <v>5443</v>
      </c>
      <c r="U17" s="41" t="s">
        <v>5441</v>
      </c>
      <c r="V17" s="37" t="s">
        <v>5442</v>
      </c>
      <c r="W17" s="39" t="s">
        <v>5443</v>
      </c>
      <c r="X17" s="37" t="s">
        <v>5441</v>
      </c>
      <c r="Y17" s="37" t="s">
        <v>5442</v>
      </c>
      <c r="Z17" s="40" t="s">
        <v>5443</v>
      </c>
    </row>
    <row r="18" spans="1:26" ht="17" thickTop="1" thickBot="1" x14ac:dyDescent="0.25">
      <c r="B18" s="38" t="s">
        <v>5444</v>
      </c>
      <c r="C18" s="51">
        <v>247</v>
      </c>
      <c r="D18" s="51">
        <v>23</v>
      </c>
      <c r="E18" s="42"/>
      <c r="F18" s="51">
        <v>61</v>
      </c>
      <c r="G18" s="52">
        <f>61/237*100</f>
        <v>25.738396624472575</v>
      </c>
      <c r="H18" s="42"/>
      <c r="I18" s="51">
        <v>36</v>
      </c>
      <c r="J18" s="52">
        <f>36/138*100</f>
        <v>26.086956521739129</v>
      </c>
      <c r="K18" s="42"/>
      <c r="L18" s="51">
        <v>41</v>
      </c>
      <c r="M18" s="52">
        <f>41/163*100</f>
        <v>25.153374233128833</v>
      </c>
      <c r="N18" s="42"/>
      <c r="O18" s="51">
        <v>45</v>
      </c>
      <c r="P18" s="52">
        <f>45/225*100</f>
        <v>20</v>
      </c>
      <c r="Q18" s="42"/>
      <c r="R18" s="51">
        <v>33</v>
      </c>
      <c r="S18" s="52">
        <f>33/138*100</f>
        <v>23.913043478260871</v>
      </c>
      <c r="T18" s="42"/>
      <c r="U18" s="51">
        <v>24</v>
      </c>
      <c r="V18" s="52">
        <f>24/123*100</f>
        <v>19.512195121951219</v>
      </c>
      <c r="W18" s="42"/>
      <c r="X18" s="51">
        <v>7</v>
      </c>
      <c r="Y18" s="52">
        <f>7/30*100</f>
        <v>23.333333333333332</v>
      </c>
      <c r="Z18" s="42"/>
    </row>
    <row r="19" spans="1:26" ht="16" thickBot="1" x14ac:dyDescent="0.25">
      <c r="B19" s="38" t="s">
        <v>5445</v>
      </c>
      <c r="C19" s="51">
        <v>586</v>
      </c>
      <c r="D19" s="51">
        <v>56</v>
      </c>
      <c r="E19" s="42"/>
      <c r="F19" s="51">
        <v>110</v>
      </c>
      <c r="G19" s="52">
        <f>110/237*100</f>
        <v>46.413502109704638</v>
      </c>
      <c r="H19" s="43"/>
      <c r="I19" s="51">
        <v>70</v>
      </c>
      <c r="J19" s="52">
        <f>70/138*100</f>
        <v>50.724637681159422</v>
      </c>
      <c r="K19" s="44"/>
      <c r="L19" s="51">
        <v>91</v>
      </c>
      <c r="M19" s="52">
        <f>91/163*100</f>
        <v>55.828220858895705</v>
      </c>
      <c r="N19" s="42"/>
      <c r="O19" s="51">
        <v>136</v>
      </c>
      <c r="P19" s="52">
        <f>136/225*100</f>
        <v>60.444444444444443</v>
      </c>
      <c r="Q19" s="43"/>
      <c r="R19" s="51">
        <v>79</v>
      </c>
      <c r="S19" s="52">
        <f>79/138*100</f>
        <v>57.246376811594203</v>
      </c>
      <c r="T19" s="43"/>
      <c r="U19" s="51">
        <v>81</v>
      </c>
      <c r="V19" s="52">
        <f>81/123*100</f>
        <v>65.853658536585371</v>
      </c>
      <c r="W19" s="43"/>
      <c r="X19" s="51">
        <v>19</v>
      </c>
      <c r="Y19" s="52">
        <f>19/30*100</f>
        <v>63.333333333333329</v>
      </c>
      <c r="Z19" s="42"/>
    </row>
    <row r="20" spans="1:26" ht="29" thickBot="1" x14ac:dyDescent="0.25">
      <c r="B20" s="38" t="s">
        <v>5446</v>
      </c>
      <c r="C20" s="51">
        <v>159</v>
      </c>
      <c r="D20" s="51">
        <v>15</v>
      </c>
      <c r="E20" s="42"/>
      <c r="F20" s="51">
        <v>44</v>
      </c>
      <c r="G20" s="52">
        <f>44/237*100</f>
        <v>18.565400843881857</v>
      </c>
      <c r="H20" s="43"/>
      <c r="I20" s="51">
        <v>26</v>
      </c>
      <c r="J20" s="52">
        <f>26/138*100</f>
        <v>18.840579710144929</v>
      </c>
      <c r="K20" s="44"/>
      <c r="L20" s="51">
        <v>20</v>
      </c>
      <c r="M20" s="52">
        <f>20/163*100</f>
        <v>12.269938650306749</v>
      </c>
      <c r="N20" s="42"/>
      <c r="O20" s="51">
        <v>33</v>
      </c>
      <c r="P20" s="52">
        <f>33/225*100</f>
        <v>14.666666666666666</v>
      </c>
      <c r="Q20" s="43"/>
      <c r="R20" s="51">
        <v>17</v>
      </c>
      <c r="S20" s="52">
        <f>17/138*100</f>
        <v>12.318840579710146</v>
      </c>
      <c r="T20" s="43"/>
      <c r="U20" s="51">
        <v>16</v>
      </c>
      <c r="V20" s="52">
        <f>16/123*100</f>
        <v>13.008130081300814</v>
      </c>
      <c r="W20" s="43"/>
      <c r="X20" s="51">
        <v>3</v>
      </c>
      <c r="Y20" s="52">
        <f>3/30*100</f>
        <v>10</v>
      </c>
      <c r="Z20" s="43"/>
    </row>
    <row r="21" spans="1:26" ht="16" thickBot="1" x14ac:dyDescent="0.25">
      <c r="B21" s="38" t="s">
        <v>5448</v>
      </c>
      <c r="C21" s="51">
        <v>31</v>
      </c>
      <c r="D21" s="51">
        <v>3</v>
      </c>
      <c r="E21" s="42"/>
      <c r="F21" s="51">
        <v>9</v>
      </c>
      <c r="G21" s="52">
        <f>9/237*100</f>
        <v>3.79746835443038</v>
      </c>
      <c r="H21" s="42"/>
      <c r="I21" s="51">
        <v>3</v>
      </c>
      <c r="J21" s="52">
        <f>3/138*100</f>
        <v>2.1739130434782608</v>
      </c>
      <c r="K21" s="42"/>
      <c r="L21" s="51">
        <v>7</v>
      </c>
      <c r="M21" s="52">
        <f>7/163*100</f>
        <v>4.294478527607362</v>
      </c>
      <c r="N21" s="42"/>
      <c r="O21" s="51">
        <v>4</v>
      </c>
      <c r="P21" s="52">
        <f>4/225*100</f>
        <v>1.7777777777777777</v>
      </c>
      <c r="Q21" s="42"/>
      <c r="R21" s="51">
        <v>6</v>
      </c>
      <c r="S21" s="52">
        <f>6/138*100</f>
        <v>4.3478260869565215</v>
      </c>
      <c r="T21" s="42"/>
      <c r="U21" s="51">
        <v>1</v>
      </c>
      <c r="V21" s="52">
        <f>1/123*100</f>
        <v>0.81300813008130091</v>
      </c>
      <c r="W21" s="42"/>
      <c r="X21" s="51">
        <v>1</v>
      </c>
      <c r="Y21" s="52">
        <f>1/30*100</f>
        <v>3.3333333333333335</v>
      </c>
      <c r="Z21" s="42"/>
    </row>
    <row r="22" spans="1:26" ht="16" thickBot="1" x14ac:dyDescent="0.25">
      <c r="B22" s="38" t="s">
        <v>5449</v>
      </c>
      <c r="C22" s="51">
        <v>6</v>
      </c>
      <c r="D22" s="51">
        <v>1</v>
      </c>
      <c r="E22" s="42"/>
      <c r="F22" s="51">
        <v>2</v>
      </c>
      <c r="G22" s="52">
        <f>2/237*100</f>
        <v>0.8438818565400843</v>
      </c>
      <c r="H22" s="42"/>
      <c r="I22" s="51"/>
      <c r="J22" s="52"/>
      <c r="K22" s="42"/>
      <c r="L22" s="51"/>
      <c r="M22" s="52"/>
      <c r="N22" s="42"/>
      <c r="O22" s="51">
        <v>2</v>
      </c>
      <c r="P22" s="52">
        <f>2/225*100</f>
        <v>0.88888888888888884</v>
      </c>
      <c r="Q22" s="42"/>
      <c r="R22" s="51">
        <v>1</v>
      </c>
      <c r="S22" s="52">
        <f>1/138*100</f>
        <v>0.72463768115942029</v>
      </c>
      <c r="T22" s="42"/>
      <c r="U22" s="51">
        <v>1</v>
      </c>
      <c r="V22" s="52">
        <f>1/123*100</f>
        <v>0.81300813008130091</v>
      </c>
      <c r="W22" s="42"/>
      <c r="X22" s="51"/>
      <c r="Y22" s="52"/>
      <c r="Z22" s="42"/>
    </row>
    <row r="23" spans="1:26" ht="16" thickBot="1" x14ac:dyDescent="0.25">
      <c r="B23" s="46" t="s">
        <v>5450</v>
      </c>
      <c r="C23" s="53">
        <v>25</v>
      </c>
      <c r="D23" s="53">
        <v>2</v>
      </c>
      <c r="E23" s="45"/>
      <c r="F23" s="53">
        <v>11</v>
      </c>
      <c r="G23" s="54">
        <f>11/237*100</f>
        <v>4.6413502109704643</v>
      </c>
      <c r="H23" s="45"/>
      <c r="I23" s="53">
        <v>3</v>
      </c>
      <c r="J23" s="54">
        <f>3/138*100</f>
        <v>2.1739130434782608</v>
      </c>
      <c r="K23" s="45"/>
      <c r="L23" s="53">
        <v>4</v>
      </c>
      <c r="M23" s="54">
        <f>4/163*100</f>
        <v>2.4539877300613497</v>
      </c>
      <c r="N23" s="45"/>
      <c r="O23" s="53">
        <v>5</v>
      </c>
      <c r="P23" s="54">
        <f>5/225*100</f>
        <v>2.2222222222222223</v>
      </c>
      <c r="Q23" s="45"/>
      <c r="R23" s="53">
        <v>2</v>
      </c>
      <c r="S23" s="54">
        <f>2/138*100</f>
        <v>1.4492753623188406</v>
      </c>
      <c r="T23" s="45"/>
      <c r="U23" s="53"/>
      <c r="V23" s="54"/>
      <c r="W23" s="45"/>
      <c r="X23" s="53"/>
      <c r="Y23" s="54"/>
      <c r="Z23" s="45"/>
    </row>
    <row r="24" spans="1:26" ht="16" thickBot="1" x14ac:dyDescent="0.25">
      <c r="B24" s="47" t="s">
        <v>5462</v>
      </c>
      <c r="C24" s="56">
        <v>1054</v>
      </c>
      <c r="D24" s="48">
        <v>1</v>
      </c>
      <c r="E24" s="49"/>
      <c r="F24" s="55">
        <v>237</v>
      </c>
      <c r="G24" s="48">
        <v>1</v>
      </c>
      <c r="H24" s="49"/>
      <c r="I24" s="55">
        <v>138</v>
      </c>
      <c r="J24" s="48">
        <v>1</v>
      </c>
      <c r="K24" s="49"/>
      <c r="L24" s="55">
        <v>163</v>
      </c>
      <c r="M24" s="48">
        <v>1</v>
      </c>
      <c r="N24" s="49"/>
      <c r="O24" s="55">
        <v>225</v>
      </c>
      <c r="P24" s="48">
        <v>1</v>
      </c>
      <c r="Q24" s="49"/>
      <c r="R24" s="55">
        <v>138</v>
      </c>
      <c r="S24" s="48">
        <v>1</v>
      </c>
      <c r="T24" s="49"/>
      <c r="U24" s="55">
        <v>123</v>
      </c>
      <c r="V24" s="48">
        <v>1</v>
      </c>
      <c r="W24" s="49"/>
      <c r="X24" s="55">
        <v>30</v>
      </c>
      <c r="Y24" s="48">
        <v>1</v>
      </c>
      <c r="Z24" s="50"/>
    </row>
    <row r="25" spans="1:26" ht="16" thickBot="1" x14ac:dyDescent="0.25">
      <c r="B25" s="70" t="s">
        <v>5463</v>
      </c>
      <c r="C25" s="71">
        <v>6935</v>
      </c>
      <c r="D25" s="72">
        <f>(C24/C25)</f>
        <v>0.15198269646719539</v>
      </c>
      <c r="E25" s="73"/>
      <c r="F25" s="71">
        <v>1741</v>
      </c>
      <c r="G25" s="72">
        <f>(F24/F25)</f>
        <v>0.13612866168868468</v>
      </c>
      <c r="H25" s="73"/>
      <c r="I25" s="71">
        <v>1089</v>
      </c>
      <c r="J25" s="72">
        <f>I24/I25</f>
        <v>0.12672176308539945</v>
      </c>
      <c r="K25" s="73"/>
      <c r="L25" s="71">
        <v>1224</v>
      </c>
      <c r="M25" s="72">
        <f>(L24/L25)</f>
        <v>0.13316993464052287</v>
      </c>
      <c r="N25" s="73"/>
      <c r="O25" s="71">
        <v>1423</v>
      </c>
      <c r="P25" s="72">
        <f>(O24/O25)</f>
        <v>0.15811665495432187</v>
      </c>
      <c r="Q25" s="73"/>
      <c r="R25" s="74">
        <v>654</v>
      </c>
      <c r="S25" s="72">
        <f>(R24/R25)</f>
        <v>0.21100917431192662</v>
      </c>
      <c r="T25" s="73"/>
      <c r="U25" s="74">
        <v>664</v>
      </c>
      <c r="V25" s="72">
        <f>(U24/U25)</f>
        <v>0.18524096385542169</v>
      </c>
      <c r="W25" s="73"/>
      <c r="X25" s="74">
        <v>140</v>
      </c>
      <c r="Y25" s="72">
        <f>(X24/X25)</f>
        <v>0.21428571428571427</v>
      </c>
      <c r="Z25" s="75"/>
    </row>
    <row r="26" spans="1:26" ht="16" thickBot="1" x14ac:dyDescent="0.25"/>
    <row r="27" spans="1:26" ht="72" thickTop="1" thickBot="1" x14ac:dyDescent="0.25">
      <c r="A27" s="36" t="s">
        <v>5460</v>
      </c>
      <c r="B27" s="14" t="s">
        <v>5437</v>
      </c>
      <c r="C27" s="106" t="s">
        <v>5439</v>
      </c>
      <c r="D27" s="107"/>
      <c r="E27" s="108"/>
      <c r="F27" s="106" t="s">
        <v>5440</v>
      </c>
      <c r="G27" s="107"/>
      <c r="H27" s="107"/>
      <c r="I27" s="107"/>
      <c r="J27" s="107"/>
      <c r="K27" s="107"/>
      <c r="L27" s="107"/>
      <c r="M27" s="107"/>
      <c r="N27" s="107"/>
      <c r="O27" s="107"/>
      <c r="P27" s="107"/>
      <c r="Q27" s="107"/>
      <c r="R27" s="107"/>
      <c r="S27" s="107"/>
      <c r="T27" s="107"/>
      <c r="U27" s="107"/>
      <c r="V27" s="107"/>
      <c r="W27" s="107"/>
      <c r="X27" s="107"/>
      <c r="Y27" s="107"/>
      <c r="Z27" s="108"/>
    </row>
    <row r="28" spans="1:26" ht="17" thickTop="1" thickBot="1" x14ac:dyDescent="0.25">
      <c r="B28" s="15">
        <v>2020</v>
      </c>
      <c r="C28" s="109"/>
      <c r="D28" s="110"/>
      <c r="E28" s="111"/>
      <c r="F28" s="112" t="s">
        <v>5454</v>
      </c>
      <c r="G28" s="104"/>
      <c r="H28" s="113"/>
      <c r="I28" s="114" t="s">
        <v>5455</v>
      </c>
      <c r="J28" s="115"/>
      <c r="K28" s="116"/>
      <c r="L28" s="117" t="s">
        <v>5451</v>
      </c>
      <c r="M28" s="118"/>
      <c r="N28" s="119"/>
      <c r="O28" s="120" t="s">
        <v>5452</v>
      </c>
      <c r="P28" s="104"/>
      <c r="Q28" s="113"/>
      <c r="R28" s="120" t="s">
        <v>5453</v>
      </c>
      <c r="S28" s="104"/>
      <c r="T28" s="104"/>
      <c r="U28" s="101" t="s">
        <v>5456</v>
      </c>
      <c r="V28" s="102"/>
      <c r="W28" s="103"/>
      <c r="X28" s="104" t="s">
        <v>5457</v>
      </c>
      <c r="Y28" s="104"/>
      <c r="Z28" s="105"/>
    </row>
    <row r="29" spans="1:26" ht="17" thickTop="1" thickBot="1" x14ac:dyDescent="0.25">
      <c r="B29" s="16" t="s">
        <v>5438</v>
      </c>
      <c r="C29" s="109"/>
      <c r="D29" s="110"/>
      <c r="E29" s="111"/>
      <c r="F29" s="37" t="s">
        <v>5441</v>
      </c>
      <c r="G29" s="37" t="s">
        <v>5442</v>
      </c>
      <c r="H29" s="39" t="s">
        <v>5443</v>
      </c>
      <c r="I29" s="37" t="s">
        <v>5441</v>
      </c>
      <c r="J29" s="37" t="s">
        <v>5442</v>
      </c>
      <c r="K29" s="39" t="s">
        <v>5443</v>
      </c>
      <c r="L29" s="37" t="s">
        <v>5441</v>
      </c>
      <c r="M29" s="37" t="s">
        <v>5442</v>
      </c>
      <c r="N29" s="39" t="s">
        <v>5443</v>
      </c>
      <c r="O29" s="37" t="s">
        <v>5441</v>
      </c>
      <c r="P29" s="37" t="s">
        <v>5442</v>
      </c>
      <c r="Q29" s="39" t="s">
        <v>5443</v>
      </c>
      <c r="R29" s="37" t="s">
        <v>5441</v>
      </c>
      <c r="S29" s="37" t="s">
        <v>5442</v>
      </c>
      <c r="T29" s="40" t="s">
        <v>5443</v>
      </c>
      <c r="U29" s="41" t="s">
        <v>5441</v>
      </c>
      <c r="V29" s="37" t="s">
        <v>5442</v>
      </c>
      <c r="W29" s="39" t="s">
        <v>5443</v>
      </c>
      <c r="X29" s="37" t="s">
        <v>5441</v>
      </c>
      <c r="Y29" s="37" t="s">
        <v>5442</v>
      </c>
      <c r="Z29" s="40" t="s">
        <v>5443</v>
      </c>
    </row>
    <row r="30" spans="1:26" ht="17" thickTop="1" thickBot="1" x14ac:dyDescent="0.25">
      <c r="B30" s="38" t="s">
        <v>5444</v>
      </c>
      <c r="C30" s="51">
        <v>748</v>
      </c>
      <c r="D30" s="51">
        <v>32</v>
      </c>
      <c r="E30" s="42"/>
      <c r="F30" s="52">
        <v>106</v>
      </c>
      <c r="G30" s="52">
        <v>28.342245989304814</v>
      </c>
      <c r="H30" s="42"/>
      <c r="I30" s="51">
        <v>85</v>
      </c>
      <c r="J30" s="52">
        <v>30</v>
      </c>
      <c r="K30" s="42"/>
      <c r="L30" s="51">
        <v>124</v>
      </c>
      <c r="M30" s="52">
        <v>33</v>
      </c>
      <c r="N30" s="42"/>
      <c r="O30" s="51">
        <v>177</v>
      </c>
      <c r="P30" s="52">
        <v>34.16988416988417</v>
      </c>
      <c r="Q30" s="42"/>
      <c r="R30" s="51">
        <v>132</v>
      </c>
      <c r="S30" s="52">
        <v>40.866873065015483</v>
      </c>
      <c r="T30" s="42"/>
      <c r="U30" s="51">
        <v>102</v>
      </c>
      <c r="V30" s="52">
        <v>32.903225806451616</v>
      </c>
      <c r="W30" s="42"/>
      <c r="X30" s="51">
        <v>22</v>
      </c>
      <c r="Y30" s="52">
        <v>37.288135593220339</v>
      </c>
      <c r="Z30" s="42"/>
    </row>
    <row r="31" spans="1:26" ht="16" thickBot="1" x14ac:dyDescent="0.25">
      <c r="B31" s="38" t="s">
        <v>5445</v>
      </c>
      <c r="C31" s="51">
        <v>1152</v>
      </c>
      <c r="D31" s="51">
        <v>51</v>
      </c>
      <c r="E31" s="42"/>
      <c r="F31" s="52">
        <v>157</v>
      </c>
      <c r="G31" s="52">
        <v>41.978609625668447</v>
      </c>
      <c r="H31" s="43"/>
      <c r="I31" s="51">
        <v>154</v>
      </c>
      <c r="J31" s="52">
        <v>55</v>
      </c>
      <c r="K31" s="44"/>
      <c r="L31" s="51">
        <v>181</v>
      </c>
      <c r="M31" s="52">
        <v>48</v>
      </c>
      <c r="N31" s="42"/>
      <c r="O31" s="51">
        <v>276</v>
      </c>
      <c r="P31" s="52">
        <v>53.281853281853287</v>
      </c>
      <c r="Q31" s="43"/>
      <c r="R31" s="51">
        <v>169</v>
      </c>
      <c r="S31" s="52">
        <v>52.321981424148611</v>
      </c>
      <c r="T31" s="43"/>
      <c r="U31" s="51">
        <v>181</v>
      </c>
      <c r="V31" s="52">
        <v>58.387096774193544</v>
      </c>
      <c r="W31" s="43"/>
      <c r="X31" s="51">
        <v>34</v>
      </c>
      <c r="Y31" s="52">
        <v>57.627118644067799</v>
      </c>
      <c r="Z31" s="42"/>
    </row>
    <row r="32" spans="1:26" ht="29" thickBot="1" x14ac:dyDescent="0.25">
      <c r="B32" s="38" t="s">
        <v>5446</v>
      </c>
      <c r="C32" s="51">
        <v>247</v>
      </c>
      <c r="D32" s="51">
        <v>12</v>
      </c>
      <c r="E32" s="42"/>
      <c r="F32" s="52">
        <v>80</v>
      </c>
      <c r="G32" s="52">
        <v>21.390374331550802</v>
      </c>
      <c r="H32" s="43"/>
      <c r="I32" s="51">
        <v>31</v>
      </c>
      <c r="J32" s="52">
        <v>11</v>
      </c>
      <c r="K32" s="44"/>
      <c r="L32" s="51">
        <v>51</v>
      </c>
      <c r="M32" s="52">
        <v>13</v>
      </c>
      <c r="N32" s="42"/>
      <c r="O32" s="51">
        <v>48</v>
      </c>
      <c r="P32" s="52">
        <v>9.2664092664092657</v>
      </c>
      <c r="Q32" s="43"/>
      <c r="R32" s="51">
        <v>16</v>
      </c>
      <c r="S32" s="52">
        <v>4.9535603715170282</v>
      </c>
      <c r="T32" s="43"/>
      <c r="U32" s="51">
        <v>19</v>
      </c>
      <c r="V32" s="52">
        <v>6.129032258064516</v>
      </c>
      <c r="W32" s="43"/>
      <c r="X32" s="51">
        <v>2</v>
      </c>
      <c r="Y32" s="52">
        <v>3.3898305084745761</v>
      </c>
      <c r="Z32" s="43"/>
    </row>
    <row r="33" spans="1:26" ht="16" thickBot="1" x14ac:dyDescent="0.25">
      <c r="B33" s="38" t="s">
        <v>5448</v>
      </c>
      <c r="C33" s="51">
        <v>66</v>
      </c>
      <c r="D33" s="51">
        <v>3</v>
      </c>
      <c r="E33" s="42"/>
      <c r="F33" s="52">
        <v>22</v>
      </c>
      <c r="G33" s="52">
        <v>5.8823529411764701</v>
      </c>
      <c r="H33" s="42"/>
      <c r="I33" s="51">
        <v>6</v>
      </c>
      <c r="J33" s="52">
        <v>2</v>
      </c>
      <c r="K33" s="42"/>
      <c r="L33" s="51">
        <v>15</v>
      </c>
      <c r="M33" s="52">
        <v>4</v>
      </c>
      <c r="N33" s="42"/>
      <c r="O33" s="51">
        <v>10</v>
      </c>
      <c r="P33" s="52">
        <v>1.9305019305019304</v>
      </c>
      <c r="Q33" s="42"/>
      <c r="R33" s="51">
        <v>6</v>
      </c>
      <c r="S33" s="52">
        <v>1.8575851393188854</v>
      </c>
      <c r="T33" s="42"/>
      <c r="U33" s="51">
        <v>6</v>
      </c>
      <c r="V33" s="52">
        <v>1.935483870967742</v>
      </c>
      <c r="W33" s="42"/>
      <c r="X33" s="51">
        <v>1</v>
      </c>
      <c r="Y33" s="52">
        <v>1.6949152542372881</v>
      </c>
      <c r="Z33" s="42"/>
    </row>
    <row r="34" spans="1:26" ht="16" thickBot="1" x14ac:dyDescent="0.25">
      <c r="B34" s="38" t="s">
        <v>5449</v>
      </c>
      <c r="C34" s="51">
        <v>8</v>
      </c>
      <c r="D34" s="51">
        <v>0</v>
      </c>
      <c r="E34" s="42"/>
      <c r="F34" s="52">
        <v>5</v>
      </c>
      <c r="G34" s="52">
        <v>1.3368983957219251</v>
      </c>
      <c r="H34" s="42"/>
      <c r="I34" s="51">
        <v>1</v>
      </c>
      <c r="J34" s="52">
        <v>0</v>
      </c>
      <c r="K34" s="42"/>
      <c r="L34" s="51">
        <v>0</v>
      </c>
      <c r="M34" s="52">
        <v>0</v>
      </c>
      <c r="N34" s="42"/>
      <c r="O34" s="51">
        <v>1</v>
      </c>
      <c r="P34" s="52">
        <v>0.19305019305019305</v>
      </c>
      <c r="Q34" s="42"/>
      <c r="R34" s="51">
        <v>0</v>
      </c>
      <c r="S34" s="52">
        <v>0</v>
      </c>
      <c r="T34" s="42"/>
      <c r="U34" s="51">
        <v>1</v>
      </c>
      <c r="V34" s="52">
        <v>0.32258064516129031</v>
      </c>
      <c r="W34" s="42"/>
      <c r="X34" s="51">
        <v>0</v>
      </c>
      <c r="Y34" s="52">
        <v>0</v>
      </c>
      <c r="Z34" s="42"/>
    </row>
    <row r="35" spans="1:26" ht="16" thickBot="1" x14ac:dyDescent="0.25">
      <c r="B35" s="46" t="s">
        <v>5450</v>
      </c>
      <c r="C35" s="51">
        <v>22</v>
      </c>
      <c r="D35" s="51">
        <v>2</v>
      </c>
      <c r="E35" s="42"/>
      <c r="F35" s="52">
        <v>4</v>
      </c>
      <c r="G35" s="52">
        <v>1.0695187165775399</v>
      </c>
      <c r="H35" s="42"/>
      <c r="I35" s="51">
        <v>5</v>
      </c>
      <c r="J35" s="52">
        <v>2</v>
      </c>
      <c r="K35" s="42"/>
      <c r="L35" s="51">
        <v>6</v>
      </c>
      <c r="M35" s="52">
        <v>2</v>
      </c>
      <c r="N35" s="42"/>
      <c r="O35" s="51">
        <v>6</v>
      </c>
      <c r="P35" s="52">
        <v>1.1583011583011582</v>
      </c>
      <c r="Q35" s="42"/>
      <c r="R35" s="51">
        <v>0</v>
      </c>
      <c r="S35" s="52">
        <v>0</v>
      </c>
      <c r="T35" s="42"/>
      <c r="U35" s="51">
        <v>1</v>
      </c>
      <c r="V35" s="52">
        <v>0.32258064516129031</v>
      </c>
      <c r="W35" s="42"/>
      <c r="X35" s="51">
        <v>0</v>
      </c>
      <c r="Y35" s="52">
        <v>0</v>
      </c>
      <c r="Z35" s="42"/>
    </row>
    <row r="36" spans="1:26" ht="16" thickBot="1" x14ac:dyDescent="0.25">
      <c r="B36" s="47" t="s">
        <v>5462</v>
      </c>
      <c r="C36" s="58">
        <v>2243</v>
      </c>
      <c r="D36" s="48">
        <v>1</v>
      </c>
      <c r="E36" s="59"/>
      <c r="F36" s="60">
        <v>375</v>
      </c>
      <c r="G36" s="57">
        <v>1</v>
      </c>
      <c r="H36" s="61"/>
      <c r="I36" s="60">
        <v>282</v>
      </c>
      <c r="J36" s="57">
        <v>1</v>
      </c>
      <c r="K36" s="61"/>
      <c r="L36" s="60">
        <v>377</v>
      </c>
      <c r="M36" s="57">
        <v>1</v>
      </c>
      <c r="N36" s="61"/>
      <c r="O36" s="60">
        <v>518</v>
      </c>
      <c r="P36" s="57">
        <v>1</v>
      </c>
      <c r="Q36" s="61"/>
      <c r="R36" s="60">
        <v>323</v>
      </c>
      <c r="S36" s="57">
        <v>1</v>
      </c>
      <c r="T36" s="61"/>
      <c r="U36" s="60">
        <v>310</v>
      </c>
      <c r="V36" s="57">
        <v>1</v>
      </c>
      <c r="W36" s="61"/>
      <c r="X36" s="51">
        <v>59</v>
      </c>
      <c r="Y36" s="57">
        <v>1</v>
      </c>
      <c r="Z36" s="59"/>
    </row>
    <row r="37" spans="1:26" ht="16" thickBot="1" x14ac:dyDescent="0.25">
      <c r="B37" s="70" t="s">
        <v>5463</v>
      </c>
      <c r="C37" s="71">
        <v>7538</v>
      </c>
      <c r="D37" s="72">
        <f>(C36/C37)</f>
        <v>0.29755903422658531</v>
      </c>
      <c r="E37" s="73"/>
      <c r="F37" s="71">
        <v>1968</v>
      </c>
      <c r="G37" s="72">
        <f>(F36/F37)</f>
        <v>0.19054878048780488</v>
      </c>
      <c r="H37" s="73"/>
      <c r="I37" s="71">
        <v>1161</v>
      </c>
      <c r="J37" s="72">
        <f>I36/I37</f>
        <v>0.24289405684754523</v>
      </c>
      <c r="K37" s="73"/>
      <c r="L37" s="71">
        <v>1306</v>
      </c>
      <c r="M37" s="72">
        <f>(L36/L37)</f>
        <v>0.2886676875957121</v>
      </c>
      <c r="N37" s="73"/>
      <c r="O37" s="71">
        <v>1508</v>
      </c>
      <c r="P37" s="72">
        <f>(O36/O37)</f>
        <v>0.34350132625994695</v>
      </c>
      <c r="Q37" s="73"/>
      <c r="R37" s="74">
        <v>737</v>
      </c>
      <c r="S37" s="72">
        <f>(R36/R37)</f>
        <v>0.43826322930800543</v>
      </c>
      <c r="T37" s="73"/>
      <c r="U37" s="74">
        <v>723</v>
      </c>
      <c r="V37" s="72">
        <f>(U36/U37)</f>
        <v>0.42876901798063621</v>
      </c>
      <c r="W37" s="73"/>
      <c r="X37" s="74">
        <v>135</v>
      </c>
      <c r="Y37" s="72">
        <f>(X36/X37)</f>
        <v>0.43703703703703706</v>
      </c>
      <c r="Z37" s="75"/>
    </row>
    <row r="39" spans="1:26" ht="32" x14ac:dyDescent="0.2">
      <c r="A39" s="63" t="s">
        <v>5461</v>
      </c>
    </row>
    <row r="42" spans="1:26" x14ac:dyDescent="0.2">
      <c r="N42" s="62"/>
    </row>
    <row r="43" spans="1:26" x14ac:dyDescent="0.2">
      <c r="N43" s="62"/>
    </row>
    <row r="44" spans="1:26" x14ac:dyDescent="0.2">
      <c r="N44" s="62"/>
    </row>
    <row r="45" spans="1:26" x14ac:dyDescent="0.2">
      <c r="N45" s="62"/>
    </row>
    <row r="46" spans="1:26" x14ac:dyDescent="0.2">
      <c r="N46" s="62"/>
    </row>
    <row r="47" spans="1:26" x14ac:dyDescent="0.2">
      <c r="N47" s="62"/>
    </row>
    <row r="48" spans="1:26" x14ac:dyDescent="0.2">
      <c r="N48" s="62"/>
    </row>
    <row r="55" spans="1:9" ht="16" thickBot="1" x14ac:dyDescent="0.25"/>
    <row r="56" spans="1:9" x14ac:dyDescent="0.2">
      <c r="A56" s="87"/>
      <c r="B56" s="88" t="s">
        <v>5473</v>
      </c>
      <c r="C56" s="88" t="s">
        <v>5474</v>
      </c>
      <c r="D56" s="88" t="s">
        <v>5475</v>
      </c>
      <c r="E56" s="88" t="s">
        <v>5476</v>
      </c>
      <c r="F56" s="88" t="s">
        <v>5477</v>
      </c>
      <c r="G56" s="88" t="s">
        <v>5478</v>
      </c>
      <c r="H56" s="88" t="s">
        <v>5479</v>
      </c>
      <c r="I56" s="89" t="s">
        <v>5482</v>
      </c>
    </row>
    <row r="57" spans="1:9" x14ac:dyDescent="0.2">
      <c r="A57" s="90" t="s">
        <v>5472</v>
      </c>
      <c r="B57" s="86">
        <v>3150</v>
      </c>
      <c r="C57" s="86">
        <v>1159</v>
      </c>
      <c r="D57" s="85">
        <v>774</v>
      </c>
      <c r="E57" s="85">
        <v>542</v>
      </c>
      <c r="F57" s="85">
        <v>173</v>
      </c>
      <c r="G57" s="85">
        <v>124</v>
      </c>
      <c r="H57" s="85">
        <v>12</v>
      </c>
      <c r="I57" s="91">
        <f>SUM(B57:H57)</f>
        <v>5934</v>
      </c>
    </row>
    <row r="58" spans="1:9" x14ac:dyDescent="0.2">
      <c r="A58" s="92" t="s">
        <v>5480</v>
      </c>
      <c r="B58" s="85">
        <v>436</v>
      </c>
      <c r="C58" s="85">
        <v>156</v>
      </c>
      <c r="D58" s="85">
        <v>114</v>
      </c>
      <c r="E58" s="85">
        <v>102</v>
      </c>
      <c r="F58" s="85">
        <v>39</v>
      </c>
      <c r="G58" s="85">
        <v>29</v>
      </c>
      <c r="H58" s="85">
        <v>4</v>
      </c>
      <c r="I58" s="93">
        <f>SUM(B58:H58)</f>
        <v>880</v>
      </c>
    </row>
    <row r="59" spans="1:9" ht="16" thickBot="1" x14ac:dyDescent="0.25">
      <c r="A59" s="94" t="s">
        <v>5481</v>
      </c>
      <c r="B59" s="95">
        <f>B58/B57*100</f>
        <v>13.84126984126984</v>
      </c>
      <c r="C59" s="95">
        <f t="shared" ref="C59:I59" si="0">C58/C57*100</f>
        <v>13.459879206212252</v>
      </c>
      <c r="D59" s="95">
        <f t="shared" si="0"/>
        <v>14.728682170542637</v>
      </c>
      <c r="E59" s="95">
        <f t="shared" si="0"/>
        <v>18.819188191881921</v>
      </c>
      <c r="F59" s="95">
        <f t="shared" si="0"/>
        <v>22.543352601156069</v>
      </c>
      <c r="G59" s="95">
        <f t="shared" si="0"/>
        <v>23.387096774193548</v>
      </c>
      <c r="H59" s="95">
        <f t="shared" si="0"/>
        <v>33.333333333333329</v>
      </c>
      <c r="I59" s="84">
        <f t="shared" si="0"/>
        <v>14.829794405123021</v>
      </c>
    </row>
    <row r="60" spans="1:9" ht="16" thickBot="1" x14ac:dyDescent="0.25"/>
    <row r="61" spans="1:9" ht="32" x14ac:dyDescent="0.2">
      <c r="A61" s="77" t="s">
        <v>5470</v>
      </c>
      <c r="B61" s="78" t="s">
        <v>5471</v>
      </c>
      <c r="C61" s="79" t="s">
        <v>5483</v>
      </c>
    </row>
    <row r="62" spans="1:9" x14ac:dyDescent="0.2">
      <c r="A62" s="80" t="s">
        <v>5464</v>
      </c>
      <c r="B62" s="76" t="s">
        <v>5467</v>
      </c>
      <c r="C62" s="81">
        <f>1086/1577*100</f>
        <v>68.864933417882057</v>
      </c>
    </row>
    <row r="63" spans="1:9" x14ac:dyDescent="0.2">
      <c r="A63" s="80" t="s">
        <v>5465</v>
      </c>
      <c r="B63" s="76" t="s">
        <v>5468</v>
      </c>
      <c r="C63" s="81">
        <f>365/578*100</f>
        <v>63.148788927335644</v>
      </c>
    </row>
    <row r="64" spans="1:9" ht="16" thickBot="1" x14ac:dyDescent="0.25">
      <c r="A64" s="82" t="s">
        <v>5466</v>
      </c>
      <c r="B64" s="83" t="s">
        <v>5469</v>
      </c>
      <c r="C64" s="84">
        <f>260/402*100</f>
        <v>64.676616915422898</v>
      </c>
    </row>
  </sheetData>
  <mergeCells count="27">
    <mergeCell ref="U16:W16"/>
    <mergeCell ref="X16:Z16"/>
    <mergeCell ref="C27:E29"/>
    <mergeCell ref="F27:Z27"/>
    <mergeCell ref="F28:H28"/>
    <mergeCell ref="I28:K28"/>
    <mergeCell ref="L28:N28"/>
    <mergeCell ref="O28:Q28"/>
    <mergeCell ref="R28:T28"/>
    <mergeCell ref="U28:W28"/>
    <mergeCell ref="X28:Z28"/>
    <mergeCell ref="U3:W3"/>
    <mergeCell ref="X3:Z3"/>
    <mergeCell ref="F2:Z2"/>
    <mergeCell ref="C15:E17"/>
    <mergeCell ref="F15:Z15"/>
    <mergeCell ref="F16:H16"/>
    <mergeCell ref="I16:K16"/>
    <mergeCell ref="L16:N16"/>
    <mergeCell ref="O16:Q16"/>
    <mergeCell ref="C2:E4"/>
    <mergeCell ref="F3:H3"/>
    <mergeCell ref="I3:K3"/>
    <mergeCell ref="L3:N3"/>
    <mergeCell ref="O3:Q3"/>
    <mergeCell ref="R3:T3"/>
    <mergeCell ref="R16:T16"/>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DBBE6-0B74-48FE-A478-7287AB606C55}">
  <dimension ref="A1:D39"/>
  <sheetViews>
    <sheetView workbookViewId="0">
      <selection activeCell="A45" sqref="A45"/>
    </sheetView>
  </sheetViews>
  <sheetFormatPr baseColWidth="10" defaultColWidth="8.83203125" defaultRowHeight="15" x14ac:dyDescent="0.2"/>
  <cols>
    <col min="1" max="1" width="25.33203125" bestFit="1" customWidth="1"/>
    <col min="2" max="2" width="7.6640625" bestFit="1" customWidth="1"/>
    <col min="3" max="3" width="63.6640625" bestFit="1" customWidth="1"/>
    <col min="4" max="4" width="109" bestFit="1" customWidth="1"/>
  </cols>
  <sheetData>
    <row r="1" spans="1:4" x14ac:dyDescent="0.2">
      <c r="A1" s="36" t="s">
        <v>5488</v>
      </c>
      <c r="B1" s="36" t="s">
        <v>5485</v>
      </c>
      <c r="C1" s="36" t="s">
        <v>5486</v>
      </c>
      <c r="D1" s="36" t="s">
        <v>5487</v>
      </c>
    </row>
    <row r="2" spans="1:4" x14ac:dyDescent="0.2">
      <c r="A2" t="s">
        <v>5489</v>
      </c>
      <c r="B2" t="s">
        <v>5490</v>
      </c>
      <c r="C2" t="s">
        <v>5436</v>
      </c>
      <c r="D2" t="s">
        <v>5501</v>
      </c>
    </row>
    <row r="3" spans="1:4" x14ac:dyDescent="0.2">
      <c r="A3" t="s">
        <v>5489</v>
      </c>
      <c r="B3" t="s">
        <v>5491</v>
      </c>
      <c r="C3" t="s">
        <v>0</v>
      </c>
      <c r="D3" t="s">
        <v>5502</v>
      </c>
    </row>
    <row r="4" spans="1:4" x14ac:dyDescent="0.2">
      <c r="A4" t="s">
        <v>5489</v>
      </c>
      <c r="B4" t="s">
        <v>5492</v>
      </c>
      <c r="C4" t="s">
        <v>1</v>
      </c>
      <c r="D4" t="s">
        <v>5503</v>
      </c>
    </row>
    <row r="5" spans="1:4" x14ac:dyDescent="0.2">
      <c r="A5" t="s">
        <v>5489</v>
      </c>
      <c r="B5" t="s">
        <v>5493</v>
      </c>
      <c r="C5" t="s">
        <v>2</v>
      </c>
      <c r="D5" t="s">
        <v>5504</v>
      </c>
    </row>
    <row r="6" spans="1:4" x14ac:dyDescent="0.2">
      <c r="A6" t="s">
        <v>5489</v>
      </c>
      <c r="B6" t="s">
        <v>5494</v>
      </c>
      <c r="C6" t="s">
        <v>3</v>
      </c>
      <c r="D6" t="s">
        <v>5505</v>
      </c>
    </row>
    <row r="7" spans="1:4" x14ac:dyDescent="0.2">
      <c r="A7" t="s">
        <v>5489</v>
      </c>
      <c r="B7" t="s">
        <v>5495</v>
      </c>
      <c r="C7" t="s">
        <v>4</v>
      </c>
      <c r="D7" t="s">
        <v>5506</v>
      </c>
    </row>
    <row r="8" spans="1:4" x14ac:dyDescent="0.2">
      <c r="A8" t="s">
        <v>5489</v>
      </c>
      <c r="B8" t="s">
        <v>5496</v>
      </c>
      <c r="C8" t="s">
        <v>5</v>
      </c>
      <c r="D8" t="s">
        <v>5507</v>
      </c>
    </row>
    <row r="9" spans="1:4" x14ac:dyDescent="0.2">
      <c r="A9" t="s">
        <v>5489</v>
      </c>
      <c r="B9" t="s">
        <v>5497</v>
      </c>
      <c r="C9" t="s">
        <v>6</v>
      </c>
      <c r="D9" t="s">
        <v>5508</v>
      </c>
    </row>
    <row r="10" spans="1:4" x14ac:dyDescent="0.2">
      <c r="A10" t="s">
        <v>5489</v>
      </c>
      <c r="B10" t="s">
        <v>5498</v>
      </c>
      <c r="C10" t="s">
        <v>7</v>
      </c>
      <c r="D10" t="s">
        <v>5509</v>
      </c>
    </row>
    <row r="11" spans="1:4" x14ac:dyDescent="0.2">
      <c r="A11" t="s">
        <v>5489</v>
      </c>
      <c r="B11" t="s">
        <v>5499</v>
      </c>
      <c r="C11" t="s">
        <v>8</v>
      </c>
      <c r="D11" t="s">
        <v>5510</v>
      </c>
    </row>
    <row r="12" spans="1:4" ht="16.25" customHeight="1" x14ac:dyDescent="0.2">
      <c r="A12" t="s">
        <v>5511</v>
      </c>
      <c r="B12" t="s">
        <v>5490</v>
      </c>
      <c r="C12" s="100" t="s">
        <v>5513</v>
      </c>
      <c r="D12" t="s">
        <v>5526</v>
      </c>
    </row>
    <row r="13" spans="1:4" x14ac:dyDescent="0.2">
      <c r="A13" t="s">
        <v>5511</v>
      </c>
      <c r="B13" t="s">
        <v>5491</v>
      </c>
      <c r="C13" t="s">
        <v>5274</v>
      </c>
      <c r="D13" t="s">
        <v>5501</v>
      </c>
    </row>
    <row r="14" spans="1:4" x14ac:dyDescent="0.2">
      <c r="A14" t="s">
        <v>5511</v>
      </c>
      <c r="B14" t="s">
        <v>5492</v>
      </c>
      <c r="C14" t="s">
        <v>0</v>
      </c>
      <c r="D14" t="s">
        <v>5502</v>
      </c>
    </row>
    <row r="15" spans="1:4" x14ac:dyDescent="0.2">
      <c r="A15" t="s">
        <v>5511</v>
      </c>
      <c r="B15" t="s">
        <v>5493</v>
      </c>
      <c r="C15" t="s">
        <v>1</v>
      </c>
      <c r="D15" t="s">
        <v>5503</v>
      </c>
    </row>
    <row r="16" spans="1:4" x14ac:dyDescent="0.2">
      <c r="A16" t="s">
        <v>5511</v>
      </c>
      <c r="B16" t="s">
        <v>5494</v>
      </c>
      <c r="C16" t="s">
        <v>2</v>
      </c>
      <c r="D16" t="s">
        <v>5504</v>
      </c>
    </row>
    <row r="17" spans="1:4" x14ac:dyDescent="0.2">
      <c r="A17" t="s">
        <v>5511</v>
      </c>
      <c r="B17" t="s">
        <v>5495</v>
      </c>
      <c r="C17" t="s">
        <v>5275</v>
      </c>
      <c r="D17" t="s">
        <v>5505</v>
      </c>
    </row>
    <row r="18" spans="1:4" x14ac:dyDescent="0.2">
      <c r="A18" t="s">
        <v>5511</v>
      </c>
      <c r="B18" t="s">
        <v>5496</v>
      </c>
      <c r="C18" t="s">
        <v>5276</v>
      </c>
      <c r="D18" t="s">
        <v>5506</v>
      </c>
    </row>
    <row r="19" spans="1:4" x14ac:dyDescent="0.2">
      <c r="A19" t="s">
        <v>5511</v>
      </c>
      <c r="B19" t="s">
        <v>5497</v>
      </c>
      <c r="C19" t="s">
        <v>5</v>
      </c>
      <c r="D19" t="s">
        <v>5507</v>
      </c>
    </row>
    <row r="20" spans="1:4" x14ac:dyDescent="0.2">
      <c r="A20" t="s">
        <v>5511</v>
      </c>
      <c r="B20" t="s">
        <v>5498</v>
      </c>
      <c r="C20" t="s">
        <v>6</v>
      </c>
      <c r="D20" t="s">
        <v>5508</v>
      </c>
    </row>
    <row r="21" spans="1:4" x14ac:dyDescent="0.2">
      <c r="A21" t="s">
        <v>5511</v>
      </c>
      <c r="B21" t="s">
        <v>5499</v>
      </c>
      <c r="C21" t="s">
        <v>5272</v>
      </c>
      <c r="D21" t="s">
        <v>5509</v>
      </c>
    </row>
    <row r="22" spans="1:4" x14ac:dyDescent="0.2">
      <c r="A22" t="s">
        <v>5511</v>
      </c>
      <c r="B22" t="s">
        <v>5500</v>
      </c>
      <c r="C22" t="s">
        <v>5273</v>
      </c>
      <c r="D22" t="s">
        <v>5510</v>
      </c>
    </row>
    <row r="23" spans="1:4" ht="15.5" customHeight="1" x14ac:dyDescent="0.2">
      <c r="A23" t="s">
        <v>5514</v>
      </c>
      <c r="B23" t="s">
        <v>5490</v>
      </c>
      <c r="C23" t="s">
        <v>5513</v>
      </c>
      <c r="D23" t="s">
        <v>5526</v>
      </c>
    </row>
    <row r="24" spans="1:4" x14ac:dyDescent="0.2">
      <c r="A24" t="s">
        <v>5514</v>
      </c>
      <c r="B24" t="s">
        <v>5491</v>
      </c>
      <c r="C24" t="s">
        <v>5522</v>
      </c>
      <c r="D24" t="s">
        <v>5524</v>
      </c>
    </row>
    <row r="25" spans="1:4" x14ac:dyDescent="0.2">
      <c r="A25" t="s">
        <v>5514</v>
      </c>
      <c r="B25" t="s">
        <v>5492</v>
      </c>
      <c r="C25" t="s">
        <v>5484</v>
      </c>
      <c r="D25" t="s">
        <v>5520</v>
      </c>
    </row>
    <row r="26" spans="1:4" x14ac:dyDescent="0.2">
      <c r="A26" t="s">
        <v>5514</v>
      </c>
      <c r="B26" t="s">
        <v>5493</v>
      </c>
      <c r="C26" t="s">
        <v>5523</v>
      </c>
      <c r="D26" t="s">
        <v>5524</v>
      </c>
    </row>
    <row r="27" spans="1:4" x14ac:dyDescent="0.2">
      <c r="A27" t="s">
        <v>5514</v>
      </c>
      <c r="B27" t="s">
        <v>5494</v>
      </c>
      <c r="C27" t="s">
        <v>5259</v>
      </c>
      <c r="D27" t="s">
        <v>5521</v>
      </c>
    </row>
    <row r="28" spans="1:4" x14ac:dyDescent="0.2">
      <c r="A28" t="s">
        <v>5514</v>
      </c>
      <c r="B28" t="s">
        <v>5495</v>
      </c>
      <c r="C28" t="s">
        <v>5260</v>
      </c>
      <c r="D28" t="s">
        <v>5521</v>
      </c>
    </row>
    <row r="29" spans="1:4" x14ac:dyDescent="0.2">
      <c r="A29" t="s">
        <v>5514</v>
      </c>
      <c r="B29" t="s">
        <v>5496</v>
      </c>
      <c r="C29" t="s">
        <v>5261</v>
      </c>
      <c r="D29" t="s">
        <v>5521</v>
      </c>
    </row>
    <row r="30" spans="1:4" x14ac:dyDescent="0.2">
      <c r="A30" t="s">
        <v>5514</v>
      </c>
      <c r="B30" t="s">
        <v>5497</v>
      </c>
      <c r="C30" t="s">
        <v>5262</v>
      </c>
      <c r="D30" t="s">
        <v>5521</v>
      </c>
    </row>
    <row r="31" spans="1:4" x14ac:dyDescent="0.2">
      <c r="A31" t="s">
        <v>5514</v>
      </c>
      <c r="B31" t="s">
        <v>5498</v>
      </c>
      <c r="C31" t="s">
        <v>5263</v>
      </c>
      <c r="D31" t="s">
        <v>5521</v>
      </c>
    </row>
    <row r="32" spans="1:4" x14ac:dyDescent="0.2">
      <c r="A32" t="s">
        <v>5514</v>
      </c>
      <c r="B32" t="s">
        <v>5499</v>
      </c>
      <c r="C32" t="s">
        <v>5264</v>
      </c>
      <c r="D32" t="s">
        <v>5521</v>
      </c>
    </row>
    <row r="33" spans="1:4" x14ac:dyDescent="0.2">
      <c r="A33" t="s">
        <v>5514</v>
      </c>
      <c r="B33" t="s">
        <v>5500</v>
      </c>
      <c r="C33" t="s">
        <v>5265</v>
      </c>
      <c r="D33" t="s">
        <v>5521</v>
      </c>
    </row>
    <row r="34" spans="1:4" x14ac:dyDescent="0.2">
      <c r="A34" t="s">
        <v>5514</v>
      </c>
      <c r="B34" t="s">
        <v>5512</v>
      </c>
      <c r="C34" t="s">
        <v>5266</v>
      </c>
      <c r="D34" t="s">
        <v>5521</v>
      </c>
    </row>
    <row r="35" spans="1:4" x14ac:dyDescent="0.2">
      <c r="A35" t="s">
        <v>5514</v>
      </c>
      <c r="B35" t="s">
        <v>5515</v>
      </c>
      <c r="C35" t="s">
        <v>5267</v>
      </c>
      <c r="D35" t="s">
        <v>5521</v>
      </c>
    </row>
    <row r="36" spans="1:4" x14ac:dyDescent="0.2">
      <c r="A36" t="s">
        <v>5514</v>
      </c>
      <c r="B36" t="s">
        <v>5516</v>
      </c>
      <c r="C36" t="s">
        <v>5268</v>
      </c>
      <c r="D36" t="s">
        <v>5521</v>
      </c>
    </row>
    <row r="37" spans="1:4" x14ac:dyDescent="0.2">
      <c r="A37" t="s">
        <v>5514</v>
      </c>
      <c r="B37" t="s">
        <v>5517</v>
      </c>
      <c r="C37" t="s">
        <v>5269</v>
      </c>
      <c r="D37" t="s">
        <v>5521</v>
      </c>
    </row>
    <row r="38" spans="1:4" x14ac:dyDescent="0.2">
      <c r="A38" t="s">
        <v>5514</v>
      </c>
      <c r="B38" t="s">
        <v>5518</v>
      </c>
      <c r="C38" t="s">
        <v>5270</v>
      </c>
      <c r="D38" t="s">
        <v>5521</v>
      </c>
    </row>
    <row r="39" spans="1:4" x14ac:dyDescent="0.2">
      <c r="A39" t="s">
        <v>5514</v>
      </c>
      <c r="B39" t="s">
        <v>5519</v>
      </c>
      <c r="C39" t="s">
        <v>5271</v>
      </c>
      <c r="D39" t="s">
        <v>5525</v>
      </c>
    </row>
  </sheetData>
  <autoFilter ref="A1:D39" xr:uid="{2B6DBBE6-0B74-48FE-A478-7287AB606C55}"/>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Bruttoudtræk af segmentet</vt:lpstr>
      <vt:lpstr>Baggrundsdata på deltagere</vt:lpstr>
      <vt:lpstr>Medlemmernes Dag besvarelser</vt:lpstr>
      <vt:lpstr>Historiske tilfredshedstal</vt:lpstr>
      <vt:lpstr>Variabelforklaring</vt:lpstr>
    </vt:vector>
  </TitlesOfParts>
  <Company>DI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dc:creator>
  <cp:lastModifiedBy>Microsoft Office User</cp:lastModifiedBy>
  <dcterms:created xsi:type="dcterms:W3CDTF">2021-05-10T10:12:20Z</dcterms:created>
  <dcterms:modified xsi:type="dcterms:W3CDTF">2021-11-22T08:47:46Z</dcterms:modified>
</cp:coreProperties>
</file>