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aty\Proyectos\Plantillas Excel\"/>
    </mc:Choice>
  </mc:AlternateContent>
  <xr:revisionPtr revIDLastSave="0" documentId="8_{BA12F31E-9550-48F5-BB5A-0350ABAD1D9C}" xr6:coauthVersionLast="47" xr6:coauthVersionMax="47" xr10:uidLastSave="{00000000-0000-0000-0000-000000000000}"/>
  <bookViews>
    <workbookView xWindow="-108" yWindow="-108" windowWidth="23256" windowHeight="13176" xr2:uid="{06BDD0EE-D47C-4DBE-9FC4-719252428E67}"/>
  </bookViews>
  <sheets>
    <sheet name="Sheet1" sheetId="1" r:id="rId1"/>
    <sheet name="Sheet2" sheetId="2" r:id="rId2"/>
  </sheets>
  <definedNames>
    <definedName name="_xlchart.v2.0" hidden="1">Sheet2!$O$4:$O$7</definedName>
    <definedName name="_xlchart.v2.1" hidden="1">Sheet2!$P$4:$P$7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5" i="2" l="1"/>
  <c r="N25" i="2" a="1"/>
  <c r="N25" i="2" s="1"/>
  <c r="C28" i="2"/>
  <c r="D28" i="2" s="1"/>
  <c r="G28" i="2" s="1"/>
  <c r="J28" i="2" s="1"/>
  <c r="C29" i="2"/>
  <c r="D29" i="2" s="1"/>
  <c r="G29" i="2" s="1"/>
  <c r="J29" i="2" s="1"/>
  <c r="F26" i="2"/>
  <c r="F27" i="2"/>
  <c r="F28" i="2"/>
  <c r="F29" i="2"/>
  <c r="F30" i="2"/>
  <c r="F31" i="2"/>
  <c r="F32" i="2"/>
  <c r="F33" i="2"/>
  <c r="F34" i="2"/>
  <c r="F35" i="2"/>
  <c r="F36" i="2"/>
  <c r="F37" i="2"/>
  <c r="I26" i="2"/>
  <c r="I27" i="2"/>
  <c r="I28" i="2"/>
  <c r="I29" i="2"/>
  <c r="I30" i="2"/>
  <c r="I31" i="2"/>
  <c r="I32" i="2"/>
  <c r="I33" i="2"/>
  <c r="I34" i="2"/>
  <c r="I35" i="2"/>
  <c r="I36" i="2"/>
  <c r="I37" i="2"/>
  <c r="I25" i="2"/>
  <c r="F25" i="2"/>
  <c r="H26" i="2"/>
  <c r="K26" i="2"/>
  <c r="H27" i="2"/>
  <c r="K27" i="2"/>
  <c r="H28" i="2"/>
  <c r="K28" i="2"/>
  <c r="H29" i="2"/>
  <c r="K29" i="2"/>
  <c r="H30" i="2"/>
  <c r="K30" i="2"/>
  <c r="H31" i="2"/>
  <c r="K31" i="2"/>
  <c r="H32" i="2"/>
  <c r="K32" i="2"/>
  <c r="H33" i="2"/>
  <c r="K33" i="2"/>
  <c r="H34" i="2"/>
  <c r="K34" i="2"/>
  <c r="H35" i="2"/>
  <c r="K35" i="2"/>
  <c r="H36" i="2"/>
  <c r="K36" i="2"/>
  <c r="H37" i="2"/>
  <c r="K37" i="2"/>
  <c r="K25" i="2"/>
  <c r="H25" i="2"/>
  <c r="C26" i="2"/>
  <c r="D26" i="2" s="1"/>
  <c r="G26" i="2" s="1"/>
  <c r="J26" i="2" s="1"/>
  <c r="E26" i="2"/>
  <c r="C27" i="2"/>
  <c r="D27" i="2" s="1"/>
  <c r="G27" i="2" s="1"/>
  <c r="J27" i="2" s="1"/>
  <c r="E27" i="2"/>
  <c r="E28" i="2"/>
  <c r="E29" i="2"/>
  <c r="C30" i="2"/>
  <c r="D30" i="2" s="1"/>
  <c r="G30" i="2" s="1"/>
  <c r="J30" i="2" s="1"/>
  <c r="E30" i="2"/>
  <c r="C31" i="2"/>
  <c r="D31" i="2" s="1"/>
  <c r="G31" i="2" s="1"/>
  <c r="J31" i="2" s="1"/>
  <c r="E31" i="2"/>
  <c r="C32" i="2"/>
  <c r="D32" i="2" s="1"/>
  <c r="G32" i="2" s="1"/>
  <c r="J32" i="2" s="1"/>
  <c r="E32" i="2"/>
  <c r="C33" i="2"/>
  <c r="D33" i="2" s="1"/>
  <c r="G33" i="2" s="1"/>
  <c r="J33" i="2" s="1"/>
  <c r="E33" i="2"/>
  <c r="C34" i="2"/>
  <c r="D34" i="2" s="1"/>
  <c r="G34" i="2" s="1"/>
  <c r="J34" i="2" s="1"/>
  <c r="E34" i="2"/>
  <c r="C35" i="2"/>
  <c r="D35" i="2" s="1"/>
  <c r="G35" i="2" s="1"/>
  <c r="J35" i="2" s="1"/>
  <c r="E35" i="2"/>
  <c r="C36" i="2"/>
  <c r="D36" i="2" s="1"/>
  <c r="G36" i="2" s="1"/>
  <c r="J36" i="2" s="1"/>
  <c r="E36" i="2"/>
  <c r="C37" i="2"/>
  <c r="D37" i="2" s="1"/>
  <c r="G37" i="2" s="1"/>
  <c r="J37" i="2" s="1"/>
  <c r="E37" i="2"/>
  <c r="E25" i="2"/>
  <c r="C25" i="2"/>
  <c r="D25" i="2" s="1"/>
  <c r="G25" i="2" s="1"/>
  <c r="J25" i="2" s="1"/>
  <c r="O23" i="2"/>
  <c r="O22" i="2"/>
  <c r="O20" i="2"/>
  <c r="O21" i="2"/>
  <c r="M4" i="2" a="1"/>
  <c r="M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<sst xmlns="http://schemas.openxmlformats.org/spreadsheetml/2006/main" count="24" uniqueCount="24">
  <si>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Main metric</t>
  </si>
  <si>
    <t>Charge</t>
  </si>
  <si>
    <t>main histogram</t>
  </si>
  <si>
    <t>Columna 1</t>
  </si>
  <si>
    <t>Columna 2</t>
  </si>
  <si>
    <t>$21 969</t>
  </si>
  <si>
    <t>Column1</t>
  </si>
  <si>
    <t>NJJ  ÑKYUN*I^¨HÇ_N</t>
  </si>
  <si>
    <t>people chart</t>
  </si>
  <si>
    <t>Funnel</t>
  </si>
  <si>
    <t>Product Detail Page</t>
  </si>
  <si>
    <t>Add to Cart</t>
  </si>
  <si>
    <t>Begin Checkout</t>
  </si>
  <si>
    <t>Purchases</t>
  </si>
  <si>
    <t>A (Category)</t>
  </si>
  <si>
    <t>B (2018)</t>
  </si>
  <si>
    <t>C (2019)</t>
  </si>
  <si>
    <t>D (Y-Position)</t>
  </si>
  <si>
    <t>E (Difference)</t>
  </si>
  <si>
    <t>Shoes</t>
  </si>
  <si>
    <t>Jackets</t>
  </si>
  <si>
    <t>Wearables</t>
  </si>
  <si>
    <t>Shirts</t>
  </si>
  <si>
    <t>Dumbell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</si>
</sst>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Courier New"/>
      <family val="3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03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/>
    <xf numFmtId="43" fontId="0" fillId="0" borderId="0" xfId="1" applyFont="1"/>
    <xf numFmtId="9" fontId="0" fillId="0" borderId="0" xfId="0" applyNumberFormat="1"/>
    <xf numFmtId="17" fontId="0" fillId="0" borderId="0" xfId="0" applyNumberFormat="1" applyFont="1"/>
    <xf numFmtId="0" fontId="4" fillId="2" borderId="0" xfId="2" applyFill="1"/>
    <xf numFmtId="0" fontId="0" fillId="0" borderId="0" xfId="0" applyBorder="1"/>
  </cellXfs>
  <cellStyles count="3">
    <cellStyle name="Comma" xfId="1" builtinId="3"/>
    <cellStyle name="Hyperlink" xfId="2" builtinId="8"/>
    <cellStyle name="Normal" xfId="0" builtinId="0"/>
  </cellStyles>
  <dxfs count="3">
    <dxf>
      <fill>
        <patternFill patternType="solid">
          <fgColor indexed="64"/>
          <bgColor rgb="FF1E303A"/>
        </patternFill>
      </fill>
    </dxf>
    <dxf>
      <fill>
        <patternFill patternType="solid">
          <fgColor indexed="64"/>
          <bgColor rgb="FF1E303A"/>
        </patternFill>
      </fill>
    </dxf>
    <dxf>
      <fill>
        <patternFill patternType="solid">
          <fgColor indexed="64"/>
          <bgColor rgb="FF1E303A"/>
        </patternFill>
      </fill>
    </dxf>
  </dxfs>
  <tableStyles count="0" defaultTableStyle="TableStyleMedium2" defaultPivotStyle="PivotStyleLight16"/>
  <colors>
    <mruColors>
      <color rgb="FFE0E0E0"/>
      <color rgb="FF306B71"/>
      <color rgb="FF7BBBBC"/>
      <color rgb="FF149288"/>
      <color rgb="FF0AA194"/>
      <color rgb="FF148E84"/>
      <color rgb="FF03857A"/>
      <color rgb="FF8C6A8C"/>
      <color rgb="FF018681"/>
      <color rgb="FF6FF9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728971962616821E-2"/>
          <c:y val="0.11419249592169657"/>
          <c:w val="0.95104583889630623"/>
          <c:h val="0.75598086943862852"/>
        </c:manualLayout>
      </c:layout>
      <c:barChart>
        <c:barDir val="col"/>
        <c:grouping val="stacked"/>
        <c:varyColors val="0"/>
        <c:ser>
          <c:idx val="0"/>
          <c:order val="0"/>
          <c:tx>
            <c:v>Revenue</c:v>
          </c:tx>
          <c:spPr>
            <a:gradFill>
              <a:gsLst>
                <a:gs pos="62000">
                  <a:srgbClr val="0BDFCB">
                    <a:lumMod val="99000"/>
                  </a:srgbClr>
                </a:gs>
                <a:gs pos="26000">
                  <a:srgbClr val="07998E"/>
                </a:gs>
              </a:gsLst>
              <a:lin ang="16200000" scaled="0"/>
            </a:gradFill>
            <a:ln w="25400">
              <a:solidFill>
                <a:srgbClr val="07998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NSimSun" panose="02010609030101010101" pitchFamily="49" charset="-122"/>
                    <a:ea typeface="NSimSun" panose="02010609030101010101" pitchFamily="49" charset="-122"/>
                    <a:cs typeface="+mn-cs"/>
                  </a:defRPr>
                </a:pPr>
                <a:endParaRPr lang="es-E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Sheet2!$G$5:$G$16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Sheet2!$H$5:$H$16</c:f>
              <c:numCache>
                <c:formatCode>General</c:formatCode>
                <c:ptCount val="12"/>
                <c:pt idx="0">
                  <c:v>27976</c:v>
                </c:pt>
                <c:pt idx="1">
                  <c:v>36373</c:v>
                </c:pt>
                <c:pt idx="2">
                  <c:v>40098</c:v>
                </c:pt>
                <c:pt idx="3">
                  <c:v>42759</c:v>
                </c:pt>
                <c:pt idx="4">
                  <c:v>52953</c:v>
                </c:pt>
                <c:pt idx="5">
                  <c:v>43190</c:v>
                </c:pt>
                <c:pt idx="6">
                  <c:v>27716</c:v>
                </c:pt>
                <c:pt idx="7">
                  <c:v>25427</c:v>
                </c:pt>
                <c:pt idx="8">
                  <c:v>27142</c:v>
                </c:pt>
                <c:pt idx="9">
                  <c:v>32043</c:v>
                </c:pt>
                <c:pt idx="10">
                  <c:v>27674</c:v>
                </c:pt>
                <c:pt idx="11">
                  <c:v>21969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46D-B464-E67A5ADAD88F}"/>
            </c:ext>
          </c:extLst>
        </c:ser>
        <c:ser>
          <c:idx val="1"/>
          <c:order val="1"/>
          <c:tx>
            <c:v>Target</c:v>
          </c:tx>
          <c:spPr>
            <a:noFill/>
            <a:ln w="25400">
              <a:solidFill>
                <a:srgbClr val="07998E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NSimSun" panose="02010609030101010101" pitchFamily="49" charset="-122"/>
                    <a:ea typeface="NSimSun" panose="02010609030101010101" pitchFamily="49" charset="-122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Sheet2!$G$5:$G$16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Sheet2!$I$5:$I$16</c:f>
              <c:numCache>
                <c:formatCode>General</c:formatCode>
                <c:ptCount val="12"/>
                <c:pt idx="0">
                  <c:v>123993</c:v>
                </c:pt>
                <c:pt idx="1">
                  <c:v>98792</c:v>
                </c:pt>
                <c:pt idx="2">
                  <c:v>90197</c:v>
                </c:pt>
                <c:pt idx="3">
                  <c:v>83816</c:v>
                </c:pt>
                <c:pt idx="4">
                  <c:v>71159</c:v>
                </c:pt>
                <c:pt idx="5">
                  <c:v>52189</c:v>
                </c:pt>
                <c:pt idx="6">
                  <c:v>59247</c:v>
                </c:pt>
                <c:pt idx="7">
                  <c:v>61064</c:v>
                </c:pt>
                <c:pt idx="8">
                  <c:v>54488</c:v>
                </c:pt>
                <c:pt idx="9">
                  <c:v>49057</c:v>
                </c:pt>
                <c:pt idx="10">
                  <c:v>52095</c:v>
                </c:pt>
                <c:pt idx="11">
                  <c:v>54658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A-446D-B464-E67A5ADAD8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"/>
        <c:overlap val="100"/>
        <c:axId val="608901984"/>
        <c:axId val="604714400"/>
      </c:barChart>
      <c:dateAx>
        <c:axId val="6089019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NSimSun" panose="02010609030101010101" pitchFamily="49" charset="-122"/>
                <a:ea typeface="NSimSun" panose="02010609030101010101" pitchFamily="49" charset="-122"/>
                <a:cs typeface="+mn-cs"/>
              </a:defRPr>
            </a:pPr>
            <a:endParaRPr lang="es-ES"/>
          </a:p>
        </c:txPr>
        <c:crossAx val="604714400"/>
        <c:crosses val="autoZero"/>
        <c:auto val="1"/>
        <c:lblOffset val="100"/>
        <c:baseTimeUnit val="months"/>
      </c:dateAx>
      <c:valAx>
        <c:axId val="6047144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89019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75424075511687805"/>
          <c:y val="9.8895867488704672E-2"/>
          <c:w val="0.22851995613224405"/>
          <c:h val="0.16497294509740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1"/>
              </a:solidFill>
              <a:latin typeface="NSimSun" panose="02010609030101010101" pitchFamily="49" charset="-122"/>
              <a:ea typeface="NSimSun" panose="02010609030101010101" pitchFamily="49" charset="-122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23233341478282E-2"/>
          <c:y val="0.12439156339188522"/>
          <c:w val="0.88756022540852841"/>
          <c:h val="0.79807474210435592"/>
        </c:manualLayout>
      </c:layout>
      <c:barChart>
        <c:barDir val="bar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100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bg1"/>
                    </a:solidFill>
                    <a:latin typeface="NSimSun" panose="02010609030101010101" pitchFamily="49" charset="-122"/>
                    <a:ea typeface="NSimSun" panose="02010609030101010101" pitchFamily="49" charset="-122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Sheet2!$L$4:$L$12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Sheet2!$M$4:$M$12</c:f>
              <c:numCache>
                <c:formatCode>General</c:formatCode>
                <c:ptCount val="9"/>
                <c:pt idx="0">
                  <c:v>3069</c:v>
                </c:pt>
                <c:pt idx="1">
                  <c:v>1545</c:v>
                </c:pt>
                <c:pt idx="2">
                  <c:v>2054</c:v>
                </c:pt>
                <c:pt idx="3">
                  <c:v>3143</c:v>
                </c:pt>
                <c:pt idx="4">
                  <c:v>1664</c:v>
                </c:pt>
                <c:pt idx="5">
                  <c:v>4136</c:v>
                </c:pt>
                <c:pt idx="6">
                  <c:v>2638</c:v>
                </c:pt>
                <c:pt idx="7">
                  <c:v>3472</c:v>
                </c:pt>
                <c:pt idx="8">
                  <c:v>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3-492D-8562-309F39591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"/>
        <c:axId val="615482432"/>
        <c:axId val="615484352"/>
      </c:barChart>
      <c:dateAx>
        <c:axId val="615482432"/>
        <c:scaling>
          <c:orientation val="minMax"/>
        </c:scaling>
        <c:delete val="0"/>
        <c:axPos val="l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NSimSun" panose="02010609030101010101" pitchFamily="49" charset="-122"/>
                <a:ea typeface="NSimSun" panose="02010609030101010101" pitchFamily="49" charset="-122"/>
                <a:cs typeface="+mn-cs"/>
              </a:defRPr>
            </a:pPr>
            <a:endParaRPr lang="es-ES"/>
          </a:p>
        </c:txPr>
        <c:crossAx val="615484352"/>
        <c:crosses val="autoZero"/>
        <c:auto val="1"/>
        <c:lblOffset val="100"/>
        <c:baseTimeUnit val="months"/>
      </c:dateAx>
      <c:valAx>
        <c:axId val="615484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548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436448227926989E-2"/>
          <c:y val="0"/>
          <c:w val="0.9156191625273602"/>
          <c:h val="0.87642250496537677"/>
        </c:manualLayout>
      </c:layout>
      <c:scatterChart>
        <c:scatterStyle val="lineMarker"/>
        <c:varyColors val="0"/>
        <c:ser>
          <c:idx val="0"/>
          <c:order val="0"/>
          <c:tx>
            <c:v>2025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5"/>
            <c:spPr>
              <a:solidFill>
                <a:srgbClr val="018681"/>
              </a:solidFill>
              <a:ln w="25400">
                <a:solidFill>
                  <a:srgbClr val="04181D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Modern No. 20" panose="02070704070505020303" pitchFamily="18" charset="0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Sheet2!$O$20:$O$23</c:f>
                <c:numCache>
                  <c:formatCode>General</c:formatCode>
                  <c:ptCount val="4"/>
                  <c:pt idx="0">
                    <c:v>8294</c:v>
                  </c:pt>
                  <c:pt idx="1">
                    <c:v>13342</c:v>
                  </c:pt>
                  <c:pt idx="2">
                    <c:v>16792</c:v>
                  </c:pt>
                  <c:pt idx="3">
                    <c:v>11993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12700" cap="flat" cmpd="sng" algn="ctr">
                <a:solidFill>
                  <a:schemeClr val="bg1">
                    <a:alpha val="52000"/>
                  </a:schemeClr>
                </a:solidFill>
                <a:prstDash val="dash"/>
                <a:round/>
              </a:ln>
              <a:effectLst/>
            </c:spPr>
          </c:errBars>
          <c:xVal>
            <c:numRef>
              <c:f>Sheet2!$L$20:$L$23</c:f>
              <c:numCache>
                <c:formatCode>General</c:formatCode>
                <c:ptCount val="4"/>
                <c:pt idx="0">
                  <c:v>8854</c:v>
                </c:pt>
                <c:pt idx="1">
                  <c:v>12627</c:v>
                </c:pt>
                <c:pt idx="2">
                  <c:v>9476</c:v>
                </c:pt>
                <c:pt idx="3">
                  <c:v>7690</c:v>
                </c:pt>
              </c:numCache>
            </c:numRef>
          </c:xVal>
          <c:yVal>
            <c:numRef>
              <c:f>Sheet2!$N$20:$N$23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ED-4C40-9A19-44DB13D983FF}"/>
            </c:ext>
          </c:extLst>
        </c:ser>
        <c:ser>
          <c:idx val="1"/>
          <c:order val="1"/>
          <c:tx>
            <c:v>2026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5"/>
            <c:spPr>
              <a:solidFill>
                <a:srgbClr val="8C6A8C"/>
              </a:solidFill>
              <a:ln w="25400">
                <a:solidFill>
                  <a:srgbClr val="04181D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Modern No. 20" panose="02070704070505020303" pitchFamily="18" charset="0"/>
                    <a:ea typeface="+mn-ea"/>
                    <a:cs typeface="+mn-cs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Sheet2!$M$20:$M$23</c:f>
              <c:numCache>
                <c:formatCode>General</c:formatCode>
                <c:ptCount val="4"/>
                <c:pt idx="0">
                  <c:v>17148</c:v>
                </c:pt>
                <c:pt idx="1">
                  <c:v>25969</c:v>
                </c:pt>
                <c:pt idx="2">
                  <c:v>26268</c:v>
                </c:pt>
                <c:pt idx="3">
                  <c:v>19683</c:v>
                </c:pt>
              </c:numCache>
            </c:numRef>
          </c:xVal>
          <c:yVal>
            <c:numRef>
              <c:f>Sheet2!$N$20:$N$23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ED-4C40-9A19-44DB13D983FF}"/>
            </c:ext>
          </c:extLst>
        </c:ser>
        <c:ser>
          <c:idx val="2"/>
          <c:order val="2"/>
          <c:tx>
            <c:v>series3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3024A13-EF4D-4354-B7F2-368091C9060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FED-4C40-9A19-44DB13D983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AB07E0-22F9-416B-8449-6421D88EAB1E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FED-4C40-9A19-44DB13D983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404F38-0E34-471C-AD24-6180A3F6E155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FED-4C40-9A19-44DB13D983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EF3CB3-C835-42D9-82C6-EB33286F659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FED-4C40-9A19-44DB13D98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Modern No. 20" panose="02070704070505020303" pitchFamily="18" charset="0"/>
                    <a:ea typeface="+mn-ea"/>
                    <a:cs typeface="+mn-cs"/>
                  </a:defRPr>
                </a:pPr>
                <a:endParaRPr lang="es-E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Sheet2!$J$20:$J$23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Sheet2!$N$20:$N$23</c:f>
              <c:numCache>
                <c:formatCode>General</c:formatCode>
                <c:ptCount val="4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Sheet2!$K$20:$K$23</c15:f>
                <c15:dlblRangeCache>
                  <c:ptCount val="4"/>
                  <c:pt idx="0">
                    <c:v>Shoes</c:v>
                  </c:pt>
                  <c:pt idx="1">
                    <c:v>Jackets</c:v>
                  </c:pt>
                  <c:pt idx="2">
                    <c:v>Wearables</c:v>
                  </c:pt>
                  <c:pt idx="3">
                    <c:v>Shirts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4FED-4C40-9A19-44DB13D983FF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axId val="603621984"/>
        <c:axId val="603622464"/>
      </c:scatterChart>
      <c:valAx>
        <c:axId val="60362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3622464"/>
        <c:crosses val="autoZero"/>
        <c:crossBetween val="midCat"/>
      </c:valAx>
      <c:valAx>
        <c:axId val="603622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362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4413678506975434"/>
          <c:y val="1.5944629327695013E-4"/>
          <c:w val="0.23632372211498792"/>
          <c:h val="0.15922749408332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Modern No. 20" panose="02070704070505020303" pitchFamily="18" charset="0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920330181132629E-2"/>
          <c:y val="0.10905856447532715"/>
          <c:w val="0.93854203150471105"/>
          <c:h val="0.84481403963527479"/>
        </c:manualLayout>
      </c:layout>
      <c:bubbleChart>
        <c:varyColors val="0"/>
        <c:ser>
          <c:idx val="3"/>
          <c:order val="0"/>
          <c:tx>
            <c:v>Jackets</c:v>
          </c:tx>
          <c:spPr>
            <a:solidFill>
              <a:srgbClr val="0AA194"/>
            </a:solidFill>
            <a:ln>
              <a:solidFill>
                <a:srgbClr val="149288">
                  <a:alpha val="38000"/>
                </a:srgbClr>
              </a:solidFill>
            </a:ln>
          </c:spPr>
          <c:invertIfNegative val="0"/>
          <c:xVal>
            <c:numRef>
              <c:f>Sheet2!$C$25:$C$37</c:f>
              <c:numCache>
                <c:formatCode>General</c:formatCode>
                <c:ptCount val="13"/>
                <c:pt idx="0">
                  <c:v>28334</c:v>
                </c:pt>
                <c:pt idx="1">
                  <c:v>2638</c:v>
                </c:pt>
                <c:pt idx="2">
                  <c:v>9524</c:v>
                </c:pt>
                <c:pt idx="3">
                  <c:v>4720</c:v>
                </c:pt>
                <c:pt idx="4">
                  <c:v>29158</c:v>
                </c:pt>
                <c:pt idx="5">
                  <c:v>22797</c:v>
                </c:pt>
                <c:pt idx="6">
                  <c:v>20339</c:v>
                </c:pt>
                <c:pt idx="7">
                  <c:v>41646</c:v>
                </c:pt>
                <c:pt idx="8">
                  <c:v>5221</c:v>
                </c:pt>
                <c:pt idx="9">
                  <c:v>4625</c:v>
                </c:pt>
                <c:pt idx="10">
                  <c:v>43988</c:v>
                </c:pt>
                <c:pt idx="11">
                  <c:v>7606</c:v>
                </c:pt>
                <c:pt idx="12">
                  <c:v>37329</c:v>
                </c:pt>
              </c:numCache>
            </c:numRef>
          </c:xVal>
          <c:yVal>
            <c:numRef>
              <c:f>Sheet2!$D$25:$D$37</c:f>
              <c:numCache>
                <c:formatCode>General</c:formatCode>
                <c:ptCount val="13"/>
                <c:pt idx="0">
                  <c:v>31994.799999999996</c:v>
                </c:pt>
                <c:pt idx="1">
                  <c:v>2407.6</c:v>
                </c:pt>
                <c:pt idx="2">
                  <c:v>8003.7999999999993</c:v>
                </c:pt>
                <c:pt idx="3">
                  <c:v>7796</c:v>
                </c:pt>
                <c:pt idx="4">
                  <c:v>33967.599999999999</c:v>
                </c:pt>
                <c:pt idx="5">
                  <c:v>22753.399999999998</c:v>
                </c:pt>
                <c:pt idx="6">
                  <c:v>27373.8</c:v>
                </c:pt>
                <c:pt idx="7">
                  <c:v>48465.2</c:v>
                </c:pt>
                <c:pt idx="8">
                  <c:v>2253.1999999999998</c:v>
                </c:pt>
                <c:pt idx="9">
                  <c:v>1791</c:v>
                </c:pt>
                <c:pt idx="10">
                  <c:v>52189.599999999999</c:v>
                </c:pt>
                <c:pt idx="11">
                  <c:v>4320.1999999999989</c:v>
                </c:pt>
                <c:pt idx="12">
                  <c:v>40044.799999999996</c:v>
                </c:pt>
              </c:numCache>
            </c:numRef>
          </c:yVal>
          <c:bubbleSize>
            <c:numRef>
              <c:f>Sheet2!$E$25:$E$37</c:f>
              <c:numCache>
                <c:formatCode>General</c:formatCode>
                <c:ptCount val="13"/>
                <c:pt idx="0">
                  <c:v>0.17</c:v>
                </c:pt>
                <c:pt idx="1">
                  <c:v>0.17</c:v>
                </c:pt>
                <c:pt idx="2">
                  <c:v>0.05</c:v>
                </c:pt>
                <c:pt idx="3">
                  <c:v>0.05</c:v>
                </c:pt>
                <c:pt idx="4">
                  <c:v>0.09</c:v>
                </c:pt>
                <c:pt idx="5">
                  <c:v>0.1</c:v>
                </c:pt>
                <c:pt idx="6">
                  <c:v>0.03</c:v>
                </c:pt>
                <c:pt idx="7">
                  <c:v>0.15</c:v>
                </c:pt>
                <c:pt idx="8">
                  <c:v>0.1</c:v>
                </c:pt>
                <c:pt idx="9">
                  <c:v>7.0000000000000007E-2</c:v>
                </c:pt>
                <c:pt idx="10">
                  <c:v>0.15</c:v>
                </c:pt>
                <c:pt idx="11">
                  <c:v>0.01</c:v>
                </c:pt>
                <c:pt idx="12">
                  <c:v>0.16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1291-44DF-9E86-1C86B841DACE}"/>
            </c:ext>
          </c:extLst>
        </c:ser>
        <c:ser>
          <c:idx val="4"/>
          <c:order val="1"/>
          <c:tx>
            <c:v>Pants</c:v>
          </c:tx>
          <c:spPr>
            <a:solidFill>
              <a:srgbClr val="306B71"/>
            </a:solidFill>
            <a:ln w="25400">
              <a:solidFill>
                <a:srgbClr val="7BBBBC">
                  <a:alpha val="38000"/>
                </a:srgbClr>
              </a:solidFill>
            </a:ln>
          </c:spPr>
          <c:invertIfNegative val="0"/>
          <c:xVal>
            <c:numRef>
              <c:f>Sheet2!$F$25:$F$37</c:f>
              <c:numCache>
                <c:formatCode>General</c:formatCode>
                <c:ptCount val="13"/>
                <c:pt idx="0">
                  <c:v>45723</c:v>
                </c:pt>
                <c:pt idx="1">
                  <c:v>5246</c:v>
                </c:pt>
                <c:pt idx="2">
                  <c:v>37370</c:v>
                </c:pt>
                <c:pt idx="3">
                  <c:v>16977</c:v>
                </c:pt>
                <c:pt idx="4">
                  <c:v>12920</c:v>
                </c:pt>
                <c:pt idx="5">
                  <c:v>21964</c:v>
                </c:pt>
                <c:pt idx="6">
                  <c:v>42012</c:v>
                </c:pt>
                <c:pt idx="7">
                  <c:v>29333</c:v>
                </c:pt>
                <c:pt idx="8">
                  <c:v>28836</c:v>
                </c:pt>
                <c:pt idx="9">
                  <c:v>7724</c:v>
                </c:pt>
                <c:pt idx="10">
                  <c:v>15582</c:v>
                </c:pt>
                <c:pt idx="11">
                  <c:v>47738</c:v>
                </c:pt>
                <c:pt idx="12">
                  <c:v>29858</c:v>
                </c:pt>
              </c:numCache>
            </c:numRef>
          </c:xVal>
          <c:yVal>
            <c:numRef>
              <c:f>Sheet2!$G$25:$G$37</c:f>
              <c:numCache>
                <c:formatCode>General</c:formatCode>
                <c:ptCount val="13"/>
                <c:pt idx="0">
                  <c:v>39073.759999999995</c:v>
                </c:pt>
                <c:pt idx="1">
                  <c:v>1126.1199999999999</c:v>
                </c:pt>
                <c:pt idx="2">
                  <c:v>11601.56</c:v>
                </c:pt>
                <c:pt idx="3">
                  <c:v>11545.199999999999</c:v>
                </c:pt>
                <c:pt idx="4">
                  <c:v>39778.119999999995</c:v>
                </c:pt>
                <c:pt idx="5">
                  <c:v>26844.079999999998</c:v>
                </c:pt>
                <c:pt idx="6">
                  <c:v>37388.559999999998</c:v>
                </c:pt>
                <c:pt idx="7">
                  <c:v>59553.24</c:v>
                </c:pt>
                <c:pt idx="8">
                  <c:v>5047.84</c:v>
                </c:pt>
                <c:pt idx="9">
                  <c:v>5201.2</c:v>
                </c:pt>
                <c:pt idx="10">
                  <c:v>66128.51999999999</c:v>
                </c:pt>
                <c:pt idx="11">
                  <c:v>9102.239999999998</c:v>
                </c:pt>
                <c:pt idx="12">
                  <c:v>46441.759999999995</c:v>
                </c:pt>
              </c:numCache>
            </c:numRef>
          </c:yVal>
          <c:bubbleSize>
            <c:numRef>
              <c:f>Sheet2!$H$25:$H$37</c:f>
              <c:numCache>
                <c:formatCode>General</c:formatCode>
                <c:ptCount val="13"/>
                <c:pt idx="0">
                  <c:v>0.18</c:v>
                </c:pt>
                <c:pt idx="1">
                  <c:v>0.13</c:v>
                </c:pt>
                <c:pt idx="2">
                  <c:v>0.16</c:v>
                </c:pt>
                <c:pt idx="3">
                  <c:v>0.08</c:v>
                </c:pt>
                <c:pt idx="4">
                  <c:v>0.08</c:v>
                </c:pt>
                <c:pt idx="5">
                  <c:v>0.06</c:v>
                </c:pt>
                <c:pt idx="6">
                  <c:v>0.02</c:v>
                </c:pt>
                <c:pt idx="7">
                  <c:v>0.14000000000000001</c:v>
                </c:pt>
                <c:pt idx="8">
                  <c:v>0.01</c:v>
                </c:pt>
                <c:pt idx="9">
                  <c:v>0.15</c:v>
                </c:pt>
                <c:pt idx="10">
                  <c:v>0.09</c:v>
                </c:pt>
                <c:pt idx="11">
                  <c:v>0.13</c:v>
                </c:pt>
                <c:pt idx="12">
                  <c:v>0.04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1291-44DF-9E86-1C86B841DACE}"/>
            </c:ext>
          </c:extLst>
        </c:ser>
        <c:ser>
          <c:idx val="5"/>
          <c:order val="2"/>
          <c:tx>
            <c:v>Shoes</c:v>
          </c:tx>
          <c:spPr>
            <a:solidFill>
              <a:srgbClr val="0AA194">
                <a:alpha val="30000"/>
              </a:srgbClr>
            </a:solidFill>
            <a:ln w="25400">
              <a:solidFill>
                <a:srgbClr val="148E84">
                  <a:alpha val="38000"/>
                </a:srgbClr>
              </a:solidFill>
            </a:ln>
          </c:spPr>
          <c:invertIfNegative val="0"/>
          <c:xVal>
            <c:numRef>
              <c:f>Sheet2!$I$25:$I$37</c:f>
              <c:numCache>
                <c:formatCode>General</c:formatCode>
                <c:ptCount val="13"/>
                <c:pt idx="0">
                  <c:v>18696</c:v>
                </c:pt>
                <c:pt idx="1">
                  <c:v>23659</c:v>
                </c:pt>
                <c:pt idx="2">
                  <c:v>30823</c:v>
                </c:pt>
                <c:pt idx="3">
                  <c:v>20286</c:v>
                </c:pt>
                <c:pt idx="4">
                  <c:v>9854</c:v>
                </c:pt>
                <c:pt idx="5">
                  <c:v>3678</c:v>
                </c:pt>
                <c:pt idx="6">
                  <c:v>43719</c:v>
                </c:pt>
                <c:pt idx="7">
                  <c:v>27838</c:v>
                </c:pt>
                <c:pt idx="8">
                  <c:v>48563</c:v>
                </c:pt>
                <c:pt idx="9">
                  <c:v>50653</c:v>
                </c:pt>
                <c:pt idx="10">
                  <c:v>37004</c:v>
                </c:pt>
                <c:pt idx="11">
                  <c:v>22140</c:v>
                </c:pt>
                <c:pt idx="12">
                  <c:v>48395</c:v>
                </c:pt>
              </c:numCache>
            </c:numRef>
          </c:xVal>
          <c:yVal>
            <c:numRef>
              <c:f>Sheet2!$J$25:$J$37</c:f>
              <c:numCache>
                <c:formatCode>General</c:formatCode>
                <c:ptCount val="13"/>
                <c:pt idx="0">
                  <c:v>51069.511999999995</c:v>
                </c:pt>
                <c:pt idx="1">
                  <c:v>3687.3440000000001</c:v>
                </c:pt>
                <c:pt idx="2">
                  <c:v>17093.871999999999</c:v>
                </c:pt>
                <c:pt idx="3">
                  <c:v>18556.239999999998</c:v>
                </c:pt>
                <c:pt idx="4">
                  <c:v>48221.743999999992</c:v>
                </c:pt>
                <c:pt idx="5">
                  <c:v>31476.895999999997</c:v>
                </c:pt>
                <c:pt idx="6">
                  <c:v>42904.271999999997</c:v>
                </c:pt>
                <c:pt idx="7">
                  <c:v>75563.887999999992</c:v>
                </c:pt>
                <c:pt idx="8">
                  <c:v>4561.4080000000004</c:v>
                </c:pt>
                <c:pt idx="9">
                  <c:v>4768.4399999999996</c:v>
                </c:pt>
                <c:pt idx="10">
                  <c:v>79538.223999999987</c:v>
                </c:pt>
                <c:pt idx="11">
                  <c:v>15873.687999999996</c:v>
                </c:pt>
                <c:pt idx="12">
                  <c:v>59140.111999999994</c:v>
                </c:pt>
              </c:numCache>
            </c:numRef>
          </c:yVal>
          <c:bubbleSize>
            <c:numRef>
              <c:f>Sheet2!$K$25:$K$37</c:f>
              <c:numCache>
                <c:formatCode>General</c:formatCode>
                <c:ptCount val="13"/>
                <c:pt idx="0">
                  <c:v>0.15</c:v>
                </c:pt>
                <c:pt idx="1">
                  <c:v>0.03</c:v>
                </c:pt>
                <c:pt idx="2">
                  <c:v>0.09</c:v>
                </c:pt>
                <c:pt idx="3">
                  <c:v>7.0000000000000007E-2</c:v>
                </c:pt>
                <c:pt idx="4">
                  <c:v>0.15</c:v>
                </c:pt>
                <c:pt idx="5">
                  <c:v>0.03</c:v>
                </c:pt>
                <c:pt idx="6">
                  <c:v>0.04</c:v>
                </c:pt>
                <c:pt idx="7">
                  <c:v>0.02</c:v>
                </c:pt>
                <c:pt idx="8">
                  <c:v>0.18</c:v>
                </c:pt>
                <c:pt idx="9">
                  <c:v>7.0000000000000007E-2</c:v>
                </c:pt>
                <c:pt idx="10">
                  <c:v>0.18</c:v>
                </c:pt>
                <c:pt idx="11">
                  <c:v>0.16</c:v>
                </c:pt>
                <c:pt idx="12">
                  <c:v>0.04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B-1291-44DF-9E86-1C86B841DACE}"/>
            </c:ext>
          </c:extLst>
        </c:ser>
        <c:ser>
          <c:idx val="0"/>
          <c:order val="3"/>
          <c:tx>
            <c:v>Jackets</c:v>
          </c:tx>
          <c:spPr>
            <a:solidFill>
              <a:srgbClr val="0AA194">
                <a:alpha val="26000"/>
              </a:srgbClr>
            </a:solidFill>
            <a:ln>
              <a:solidFill>
                <a:srgbClr val="149288">
                  <a:alpha val="38000"/>
                </a:srgbClr>
              </a:solidFill>
            </a:ln>
            <a:effectLst/>
          </c:spPr>
          <c:invertIfNegative val="0"/>
          <c:xVal>
            <c:numRef>
              <c:f>Sheet2!$C$25:$C$37</c:f>
              <c:numCache>
                <c:formatCode>General</c:formatCode>
                <c:ptCount val="13"/>
                <c:pt idx="0">
                  <c:v>28334</c:v>
                </c:pt>
                <c:pt idx="1">
                  <c:v>2638</c:v>
                </c:pt>
                <c:pt idx="2">
                  <c:v>9524</c:v>
                </c:pt>
                <c:pt idx="3">
                  <c:v>4720</c:v>
                </c:pt>
                <c:pt idx="4">
                  <c:v>29158</c:v>
                </c:pt>
                <c:pt idx="5">
                  <c:v>22797</c:v>
                </c:pt>
                <c:pt idx="6">
                  <c:v>20339</c:v>
                </c:pt>
                <c:pt idx="7">
                  <c:v>41646</c:v>
                </c:pt>
                <c:pt idx="8">
                  <c:v>5221</c:v>
                </c:pt>
                <c:pt idx="9">
                  <c:v>4625</c:v>
                </c:pt>
                <c:pt idx="10">
                  <c:v>43988</c:v>
                </c:pt>
                <c:pt idx="11">
                  <c:v>7606</c:v>
                </c:pt>
                <c:pt idx="12">
                  <c:v>37329</c:v>
                </c:pt>
              </c:numCache>
            </c:numRef>
          </c:xVal>
          <c:yVal>
            <c:numRef>
              <c:f>Sheet2!$D$25:$D$37</c:f>
              <c:numCache>
                <c:formatCode>General</c:formatCode>
                <c:ptCount val="13"/>
                <c:pt idx="0">
                  <c:v>31994.799999999996</c:v>
                </c:pt>
                <c:pt idx="1">
                  <c:v>2407.6</c:v>
                </c:pt>
                <c:pt idx="2">
                  <c:v>8003.7999999999993</c:v>
                </c:pt>
                <c:pt idx="3">
                  <c:v>7796</c:v>
                </c:pt>
                <c:pt idx="4">
                  <c:v>33967.599999999999</c:v>
                </c:pt>
                <c:pt idx="5">
                  <c:v>22753.399999999998</c:v>
                </c:pt>
                <c:pt idx="6">
                  <c:v>27373.8</c:v>
                </c:pt>
                <c:pt idx="7">
                  <c:v>48465.2</c:v>
                </c:pt>
                <c:pt idx="8">
                  <c:v>2253.1999999999998</c:v>
                </c:pt>
                <c:pt idx="9">
                  <c:v>1791</c:v>
                </c:pt>
                <c:pt idx="10">
                  <c:v>52189.599999999999</c:v>
                </c:pt>
                <c:pt idx="11">
                  <c:v>4320.1999999999989</c:v>
                </c:pt>
                <c:pt idx="12">
                  <c:v>40044.799999999996</c:v>
                </c:pt>
              </c:numCache>
            </c:numRef>
          </c:yVal>
          <c:bubbleSize>
            <c:numRef>
              <c:f>Sheet2!$E$25:$E$37</c:f>
              <c:numCache>
                <c:formatCode>General</c:formatCode>
                <c:ptCount val="13"/>
                <c:pt idx="0">
                  <c:v>0.17</c:v>
                </c:pt>
                <c:pt idx="1">
                  <c:v>0.17</c:v>
                </c:pt>
                <c:pt idx="2">
                  <c:v>0.05</c:v>
                </c:pt>
                <c:pt idx="3">
                  <c:v>0.05</c:v>
                </c:pt>
                <c:pt idx="4">
                  <c:v>0.09</c:v>
                </c:pt>
                <c:pt idx="5">
                  <c:v>0.1</c:v>
                </c:pt>
                <c:pt idx="6">
                  <c:v>0.03</c:v>
                </c:pt>
                <c:pt idx="7">
                  <c:v>0.15</c:v>
                </c:pt>
                <c:pt idx="8">
                  <c:v>0.1</c:v>
                </c:pt>
                <c:pt idx="9">
                  <c:v>7.0000000000000007E-2</c:v>
                </c:pt>
                <c:pt idx="10">
                  <c:v>0.15</c:v>
                </c:pt>
                <c:pt idx="11">
                  <c:v>0.01</c:v>
                </c:pt>
                <c:pt idx="12">
                  <c:v>0.16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1291-44DF-9E86-1C86B841DACE}"/>
            </c:ext>
          </c:extLst>
        </c:ser>
        <c:ser>
          <c:idx val="1"/>
          <c:order val="4"/>
          <c:tx>
            <c:v>Pants</c:v>
          </c:tx>
          <c:spPr>
            <a:solidFill>
              <a:srgbClr val="306B71">
                <a:alpha val="20000"/>
              </a:srgbClr>
            </a:solidFill>
            <a:ln w="25400">
              <a:solidFill>
                <a:srgbClr val="7BBBBC">
                  <a:alpha val="38000"/>
                </a:srgbClr>
              </a:solidFill>
            </a:ln>
            <a:effectLst/>
          </c:spPr>
          <c:invertIfNegative val="0"/>
          <c:xVal>
            <c:numRef>
              <c:f>Sheet2!$F$25:$F$37</c:f>
              <c:numCache>
                <c:formatCode>General</c:formatCode>
                <c:ptCount val="13"/>
                <c:pt idx="0">
                  <c:v>45723</c:v>
                </c:pt>
                <c:pt idx="1">
                  <c:v>5246</c:v>
                </c:pt>
                <c:pt idx="2">
                  <c:v>37370</c:v>
                </c:pt>
                <c:pt idx="3">
                  <c:v>16977</c:v>
                </c:pt>
                <c:pt idx="4">
                  <c:v>12920</c:v>
                </c:pt>
                <c:pt idx="5">
                  <c:v>21964</c:v>
                </c:pt>
                <c:pt idx="6">
                  <c:v>42012</c:v>
                </c:pt>
                <c:pt idx="7">
                  <c:v>29333</c:v>
                </c:pt>
                <c:pt idx="8">
                  <c:v>28836</c:v>
                </c:pt>
                <c:pt idx="9">
                  <c:v>7724</c:v>
                </c:pt>
                <c:pt idx="10">
                  <c:v>15582</c:v>
                </c:pt>
                <c:pt idx="11">
                  <c:v>47738</c:v>
                </c:pt>
                <c:pt idx="12">
                  <c:v>29858</c:v>
                </c:pt>
              </c:numCache>
            </c:numRef>
          </c:xVal>
          <c:yVal>
            <c:numRef>
              <c:f>Sheet2!$G$25:$G$37</c:f>
              <c:numCache>
                <c:formatCode>General</c:formatCode>
                <c:ptCount val="13"/>
                <c:pt idx="0">
                  <c:v>39073.759999999995</c:v>
                </c:pt>
                <c:pt idx="1">
                  <c:v>1126.1199999999999</c:v>
                </c:pt>
                <c:pt idx="2">
                  <c:v>11601.56</c:v>
                </c:pt>
                <c:pt idx="3">
                  <c:v>11545.199999999999</c:v>
                </c:pt>
                <c:pt idx="4">
                  <c:v>39778.119999999995</c:v>
                </c:pt>
                <c:pt idx="5">
                  <c:v>26844.079999999998</c:v>
                </c:pt>
                <c:pt idx="6">
                  <c:v>37388.559999999998</c:v>
                </c:pt>
                <c:pt idx="7">
                  <c:v>59553.24</c:v>
                </c:pt>
                <c:pt idx="8">
                  <c:v>5047.84</c:v>
                </c:pt>
                <c:pt idx="9">
                  <c:v>5201.2</c:v>
                </c:pt>
                <c:pt idx="10">
                  <c:v>66128.51999999999</c:v>
                </c:pt>
                <c:pt idx="11">
                  <c:v>9102.239999999998</c:v>
                </c:pt>
                <c:pt idx="12">
                  <c:v>46441.759999999995</c:v>
                </c:pt>
              </c:numCache>
            </c:numRef>
          </c:yVal>
          <c:bubbleSize>
            <c:numRef>
              <c:f>Sheet2!$H$25:$H$37</c:f>
              <c:numCache>
                <c:formatCode>General</c:formatCode>
                <c:ptCount val="13"/>
                <c:pt idx="0">
                  <c:v>0.18</c:v>
                </c:pt>
                <c:pt idx="1">
                  <c:v>0.13</c:v>
                </c:pt>
                <c:pt idx="2">
                  <c:v>0.16</c:v>
                </c:pt>
                <c:pt idx="3">
                  <c:v>0.08</c:v>
                </c:pt>
                <c:pt idx="4">
                  <c:v>0.08</c:v>
                </c:pt>
                <c:pt idx="5">
                  <c:v>0.06</c:v>
                </c:pt>
                <c:pt idx="6">
                  <c:v>0.02</c:v>
                </c:pt>
                <c:pt idx="7">
                  <c:v>0.14000000000000001</c:v>
                </c:pt>
                <c:pt idx="8">
                  <c:v>0.01</c:v>
                </c:pt>
                <c:pt idx="9">
                  <c:v>0.15</c:v>
                </c:pt>
                <c:pt idx="10">
                  <c:v>0.09</c:v>
                </c:pt>
                <c:pt idx="11">
                  <c:v>0.13</c:v>
                </c:pt>
                <c:pt idx="12">
                  <c:v>0.04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1291-44DF-9E86-1C86B841DACE}"/>
            </c:ext>
          </c:extLst>
        </c:ser>
        <c:ser>
          <c:idx val="2"/>
          <c:order val="5"/>
          <c:tx>
            <c:v>Shoes</c:v>
          </c:tx>
          <c:spPr>
            <a:solidFill>
              <a:srgbClr val="0AA194">
                <a:alpha val="29000"/>
              </a:srgbClr>
            </a:solidFill>
            <a:ln w="25400">
              <a:solidFill>
                <a:srgbClr val="148E84">
                  <a:alpha val="38000"/>
                </a:srgbClr>
              </a:solidFill>
            </a:ln>
            <a:effectLst/>
          </c:spPr>
          <c:invertIfNegative val="0"/>
          <c:xVal>
            <c:numRef>
              <c:f>Sheet2!$I$25:$I$37</c:f>
              <c:numCache>
                <c:formatCode>General</c:formatCode>
                <c:ptCount val="13"/>
                <c:pt idx="0">
                  <c:v>18696</c:v>
                </c:pt>
                <c:pt idx="1">
                  <c:v>23659</c:v>
                </c:pt>
                <c:pt idx="2">
                  <c:v>30823</c:v>
                </c:pt>
                <c:pt idx="3">
                  <c:v>20286</c:v>
                </c:pt>
                <c:pt idx="4">
                  <c:v>9854</c:v>
                </c:pt>
                <c:pt idx="5">
                  <c:v>3678</c:v>
                </c:pt>
                <c:pt idx="6">
                  <c:v>43719</c:v>
                </c:pt>
                <c:pt idx="7">
                  <c:v>27838</c:v>
                </c:pt>
                <c:pt idx="8">
                  <c:v>48563</c:v>
                </c:pt>
                <c:pt idx="9">
                  <c:v>50653</c:v>
                </c:pt>
                <c:pt idx="10">
                  <c:v>37004</c:v>
                </c:pt>
                <c:pt idx="11">
                  <c:v>22140</c:v>
                </c:pt>
                <c:pt idx="12">
                  <c:v>48395</c:v>
                </c:pt>
              </c:numCache>
            </c:numRef>
          </c:xVal>
          <c:yVal>
            <c:numRef>
              <c:f>Sheet2!$J$25:$J$37</c:f>
              <c:numCache>
                <c:formatCode>General</c:formatCode>
                <c:ptCount val="13"/>
                <c:pt idx="0">
                  <c:v>51069.511999999995</c:v>
                </c:pt>
                <c:pt idx="1">
                  <c:v>3687.3440000000001</c:v>
                </c:pt>
                <c:pt idx="2">
                  <c:v>17093.871999999999</c:v>
                </c:pt>
                <c:pt idx="3">
                  <c:v>18556.239999999998</c:v>
                </c:pt>
                <c:pt idx="4">
                  <c:v>48221.743999999992</c:v>
                </c:pt>
                <c:pt idx="5">
                  <c:v>31476.895999999997</c:v>
                </c:pt>
                <c:pt idx="6">
                  <c:v>42904.271999999997</c:v>
                </c:pt>
                <c:pt idx="7">
                  <c:v>75563.887999999992</c:v>
                </c:pt>
                <c:pt idx="8">
                  <c:v>4561.4080000000004</c:v>
                </c:pt>
                <c:pt idx="9">
                  <c:v>4768.4399999999996</c:v>
                </c:pt>
                <c:pt idx="10">
                  <c:v>79538.223999999987</c:v>
                </c:pt>
                <c:pt idx="11">
                  <c:v>15873.687999999996</c:v>
                </c:pt>
                <c:pt idx="12">
                  <c:v>59140.111999999994</c:v>
                </c:pt>
              </c:numCache>
            </c:numRef>
          </c:yVal>
          <c:bubbleSize>
            <c:numRef>
              <c:f>Sheet2!$K$25:$K$37</c:f>
              <c:numCache>
                <c:formatCode>General</c:formatCode>
                <c:ptCount val="13"/>
                <c:pt idx="0">
                  <c:v>0.15</c:v>
                </c:pt>
                <c:pt idx="1">
                  <c:v>0.03</c:v>
                </c:pt>
                <c:pt idx="2">
                  <c:v>0.09</c:v>
                </c:pt>
                <c:pt idx="3">
                  <c:v>7.0000000000000007E-2</c:v>
                </c:pt>
                <c:pt idx="4">
                  <c:v>0.15</c:v>
                </c:pt>
                <c:pt idx="5">
                  <c:v>0.03</c:v>
                </c:pt>
                <c:pt idx="6">
                  <c:v>0.04</c:v>
                </c:pt>
                <c:pt idx="7">
                  <c:v>0.02</c:v>
                </c:pt>
                <c:pt idx="8">
                  <c:v>0.18</c:v>
                </c:pt>
                <c:pt idx="9">
                  <c:v>7.0000000000000007E-2</c:v>
                </c:pt>
                <c:pt idx="10">
                  <c:v>0.18</c:v>
                </c:pt>
                <c:pt idx="11">
                  <c:v>0.16</c:v>
                </c:pt>
                <c:pt idx="12">
                  <c:v>0.04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1291-44DF-9E86-1C86B841DA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51695456"/>
        <c:axId val="451694976"/>
      </c:bubbleChart>
      <c:valAx>
        <c:axId val="45169545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Modern No. 20" panose="02070704070505020303" pitchFamily="18" charset="0"/>
                <a:ea typeface="+mn-ea"/>
                <a:cs typeface="+mn-cs"/>
              </a:defRPr>
            </a:pPr>
            <a:endParaRPr lang="es-ES"/>
          </a:p>
        </c:txPr>
        <c:crossAx val="451694976"/>
        <c:crosses val="autoZero"/>
        <c:crossBetween val="midCat"/>
      </c:valAx>
      <c:valAx>
        <c:axId val="4516949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Modern No. 20" panose="02070704070505020303" pitchFamily="18" charset="0"/>
                <a:ea typeface="+mn-ea"/>
                <a:cs typeface="+mn-cs"/>
              </a:defRPr>
            </a:pPr>
            <a:endParaRPr lang="es-ES"/>
          </a:p>
        </c:txPr>
        <c:crossAx val="451695456"/>
        <c:crosses val="autoZero"/>
        <c:crossBetween val="midCat"/>
      </c:valAx>
      <c:spPr>
        <a:noFill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38169025412185908"/>
          <c:y val="5.7147384892077364E-3"/>
          <c:w val="0.26575620386825616"/>
          <c:h val="8.8743884716136867E-2"/>
        </c:manualLayout>
      </c:layout>
      <c:overlay val="0"/>
      <c:txPr>
        <a:bodyPr/>
        <a:lstStyle/>
        <a:p>
          <a:pPr>
            <a:defRPr sz="1600">
              <a:solidFill>
                <a:schemeClr val="bg1"/>
              </a:solidFill>
              <a:latin typeface="Modern No. 20" panose="02070704070505020303" pitchFamily="18" charset="0"/>
            </a:defRPr>
          </a:pPr>
          <a:endParaRPr lang="es-ES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Sheet2!$O$25:$O$34</c:f>
              <c:numCache>
                <c:formatCode>General</c:formatCode>
                <c:ptCount val="10"/>
                <c:pt idx="0">
                  <c:v>1008</c:v>
                </c:pt>
                <c:pt idx="1">
                  <c:v>1193</c:v>
                </c:pt>
                <c:pt idx="2">
                  <c:v>1156</c:v>
                </c:pt>
                <c:pt idx="3">
                  <c:v>1070</c:v>
                </c:pt>
                <c:pt idx="4">
                  <c:v>1023</c:v>
                </c:pt>
                <c:pt idx="5">
                  <c:v>1250</c:v>
                </c:pt>
                <c:pt idx="6">
                  <c:v>1392</c:v>
                </c:pt>
                <c:pt idx="7">
                  <c:v>1295</c:v>
                </c:pt>
                <c:pt idx="8">
                  <c:v>1477</c:v>
                </c:pt>
                <c:pt idx="9">
                  <c:v>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9-4058-A967-50A7F44B3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56000">
                    <a:srgbClr val="E0E0E0">
                      <a:alpha val="0"/>
                    </a:srgbClr>
                  </a:gs>
                  <a:gs pos="0">
                    <a:srgbClr val="E0E0E0"/>
                  </a:gs>
                </a:gsLst>
                <a:lin ang="5400000" scaled="1"/>
              </a:gradFill>
              <a:round/>
            </a:ln>
            <a:effectLst>
              <a:softEdge rad="0"/>
            </a:effectLst>
          </c:spPr>
        </c:dropLines>
        <c:smooth val="0"/>
        <c:axId val="608905824"/>
        <c:axId val="608908224"/>
      </c:lineChart>
      <c:catAx>
        <c:axId val="608905824"/>
        <c:scaling>
          <c:orientation val="minMax"/>
        </c:scaling>
        <c:delete val="1"/>
        <c:axPos val="b"/>
        <c:majorTickMark val="none"/>
        <c:minorTickMark val="none"/>
        <c:tickLblPos val="nextTo"/>
        <c:crossAx val="608908224"/>
        <c:crosses val="autoZero"/>
        <c:auto val="1"/>
        <c:lblAlgn val="ctr"/>
        <c:lblOffset val="100"/>
        <c:noMultiLvlLbl val="0"/>
      </c:catAx>
      <c:valAx>
        <c:axId val="608908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890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A240FF98-5642-4C3D-82B2-53339D7B6179}">
          <cx:spPr>
            <a:gradFill>
              <a:gsLst>
                <a:gs pos="0">
                  <a:srgbClr val="0D897D"/>
                </a:gs>
                <a:gs pos="19000">
                  <a:srgbClr val="0B756B"/>
                </a:gs>
                <a:gs pos="49000">
                  <a:srgbClr val="067E74"/>
                </a:gs>
                <a:gs pos="89000">
                  <a:srgbClr val="07998E"/>
                </a:gs>
              </a:gsLst>
              <a:lin ang="2700000" scaled="0"/>
            </a:gradFill>
            <a:effectLst>
              <a:outerShdw blurRad="127000" dist="50800" dir="5400000" sx="105000" sy="105000" algn="ctr" rotWithShape="0">
                <a:srgbClr val="000000">
                  <a:alpha val="29000"/>
                </a:srgb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800" b="1">
                    <a:solidFill>
                      <a:schemeClr val="bg1"/>
                    </a:solidFill>
                    <a:latin typeface="NSimSun" panose="02010609030101010101" pitchFamily="49" charset="-122"/>
                    <a:ea typeface="NSimSun" panose="02010609030101010101" pitchFamily="49" charset="-122"/>
                    <a:cs typeface="NSimSun" panose="02010609030101010101" pitchFamily="49" charset="-122"/>
                  </a:defRPr>
                </a:pPr>
                <a:endParaRPr lang="en-US" sz="2800" b="1" i="0" u="none" strike="noStrike" baseline="0">
                  <a:solidFill>
                    <a:schemeClr val="bg1"/>
                  </a:solidFill>
                  <a:latin typeface="NSimSun" panose="02010609030101010101" pitchFamily="49" charset="-122"/>
                  <a:ea typeface="NSimSun" panose="02010609030101010101" pitchFamily="49" charset="-122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 b="0">
                <a:solidFill>
                  <a:schemeClr val="bg1"/>
                </a:solidFill>
                <a:latin typeface="Garamond" panose="02020404030301010803" pitchFamily="18" charset="0"/>
                <a:ea typeface="Garamond" panose="02020404030301010803" pitchFamily="18" charset="0"/>
                <a:cs typeface="Garamond" panose="02020404030301010803" pitchFamily="18" charset="0"/>
              </a:defRPr>
            </a:pPr>
            <a:endParaRPr lang="en-US" sz="2000" b="0" i="0" u="none" strike="noStrike" baseline="0">
              <a:solidFill>
                <a:schemeClr val="bg1"/>
              </a:solidFill>
              <a:latin typeface="Garamond" panose="02020404030301010803" pitchFamily="18" charset="0"/>
              <a:ea typeface="NSimSun" panose="02010609030101010101" pitchFamily="49" charset="-122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hyperlink" Target="https://pxhere.com/de/photo/1633063" TargetMode="External"/><Relationship Id="rId7" Type="http://schemas.openxmlformats.org/officeDocument/2006/relationships/chart" Target="../charts/chart3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5" Type="http://schemas.openxmlformats.org/officeDocument/2006/relationships/chart" Target="../charts/chart2.xml"/><Relationship Id="rId10" Type="http://schemas.openxmlformats.org/officeDocument/2006/relationships/image" Target="../media/image3.png"/><Relationship Id="rId4" Type="http://schemas.openxmlformats.org/officeDocument/2006/relationships/chart" Target="../charts/chart1.xml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226359</xdr:colOff>
      <xdr:row>11</xdr:row>
      <xdr:rowOff>173129</xdr:rowOff>
    </xdr:from>
    <xdr:to>
      <xdr:col>17</xdr:col>
      <xdr:colOff>285750</xdr:colOff>
      <xdr:row>47</xdr:row>
      <xdr:rowOff>158577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0699300-FAF1-E2A7-F6A2-140436FEBE52}"/>
            </a:ext>
          </a:extLst>
        </xdr:cNvPr>
        <xdr:cNvSpPr/>
      </xdr:nvSpPr>
      <xdr:spPr>
        <a:xfrm>
          <a:off x="1445559" y="2401979"/>
          <a:ext cx="9203391" cy="6843448"/>
        </a:xfrm>
        <a:prstGeom prst="roundRect">
          <a:avLst>
            <a:gd name="adj" fmla="val 6581"/>
          </a:avLst>
        </a:prstGeom>
        <a:gradFill>
          <a:gsLst>
            <a:gs pos="0">
              <a:srgbClr val="0B756B"/>
            </a:gs>
            <a:gs pos="51000">
              <a:srgbClr val="0B756B"/>
            </a:gs>
            <a:gs pos="72000">
              <a:srgbClr val="067E74"/>
            </a:gs>
            <a:gs pos="89000">
              <a:srgbClr val="07998E"/>
            </a:gs>
          </a:gsLst>
          <a:lin ang="162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38</xdr:col>
      <xdr:colOff>463924</xdr:colOff>
      <xdr:row>51</xdr:row>
      <xdr:rowOff>47065</xdr:rowOff>
    </xdr:from>
    <xdr:to>
      <xdr:col>55</xdr:col>
      <xdr:colOff>268942</xdr:colOff>
      <xdr:row>85</xdr:row>
      <xdr:rowOff>169209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02B248C-C19E-4819-B385-071D1A79168E}"/>
            </a:ext>
          </a:extLst>
        </xdr:cNvPr>
        <xdr:cNvSpPr/>
      </xdr:nvSpPr>
      <xdr:spPr>
        <a:xfrm>
          <a:off x="23876374" y="9895915"/>
          <a:ext cx="10168218" cy="6599144"/>
        </a:xfrm>
        <a:prstGeom prst="roundRect">
          <a:avLst>
            <a:gd name="adj" fmla="val 6581"/>
          </a:avLst>
        </a:prstGeom>
        <a:gradFill>
          <a:gsLst>
            <a:gs pos="0">
              <a:srgbClr val="0B756B"/>
            </a:gs>
            <a:gs pos="51000">
              <a:srgbClr val="0B756B"/>
            </a:gs>
            <a:gs pos="72000">
              <a:srgbClr val="067E74"/>
            </a:gs>
            <a:gs pos="89000">
              <a:srgbClr val="07998E"/>
            </a:gs>
          </a:gsLst>
          <a:lin ang="162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238685</xdr:colOff>
      <xdr:row>51</xdr:row>
      <xdr:rowOff>47065</xdr:rowOff>
    </xdr:from>
    <xdr:to>
      <xdr:col>23</xdr:col>
      <xdr:colOff>179294</xdr:colOff>
      <xdr:row>85</xdr:row>
      <xdr:rowOff>169209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31CD224-8552-4283-938E-B7FD4CDA05E6}"/>
            </a:ext>
          </a:extLst>
        </xdr:cNvPr>
        <xdr:cNvSpPr/>
      </xdr:nvSpPr>
      <xdr:spPr>
        <a:xfrm>
          <a:off x="1448920" y="9191065"/>
          <a:ext cx="12648080" cy="6218144"/>
        </a:xfrm>
        <a:prstGeom prst="roundRect">
          <a:avLst>
            <a:gd name="adj" fmla="val 6581"/>
          </a:avLst>
        </a:prstGeom>
        <a:gradFill>
          <a:gsLst>
            <a:gs pos="0">
              <a:srgbClr val="0B756B"/>
            </a:gs>
            <a:gs pos="51000">
              <a:srgbClr val="0B756B"/>
            </a:gs>
            <a:gs pos="72000">
              <a:srgbClr val="067E74"/>
            </a:gs>
            <a:gs pos="89000">
              <a:srgbClr val="07998E"/>
            </a:gs>
          </a:gsLst>
          <a:lin ang="162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38</xdr:col>
      <xdr:colOff>207309</xdr:colOff>
      <xdr:row>11</xdr:row>
      <xdr:rowOff>174810</xdr:rowOff>
    </xdr:from>
    <xdr:to>
      <xdr:col>55</xdr:col>
      <xdr:colOff>150159</xdr:colOff>
      <xdr:row>48</xdr:row>
      <xdr:rowOff>112058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B072D0E-4311-4C5A-B82E-5A1ED632C954}"/>
            </a:ext>
          </a:extLst>
        </xdr:cNvPr>
        <xdr:cNvSpPr/>
      </xdr:nvSpPr>
      <xdr:spPr>
        <a:xfrm>
          <a:off x="23621491" y="2308410"/>
          <a:ext cx="10306050" cy="6601284"/>
        </a:xfrm>
        <a:prstGeom prst="roundRect">
          <a:avLst>
            <a:gd name="adj" fmla="val 6581"/>
          </a:avLst>
        </a:prstGeom>
        <a:gradFill>
          <a:gsLst>
            <a:gs pos="0">
              <a:srgbClr val="0B756B"/>
            </a:gs>
            <a:gs pos="51000">
              <a:srgbClr val="0B756B"/>
            </a:gs>
            <a:gs pos="72000">
              <a:srgbClr val="067E74"/>
            </a:gs>
            <a:gs pos="89000">
              <a:srgbClr val="07998E"/>
            </a:gs>
          </a:gsLst>
          <a:lin ang="162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24</xdr:col>
      <xdr:colOff>102533</xdr:colOff>
      <xdr:row>51</xdr:row>
      <xdr:rowOff>47065</xdr:rowOff>
    </xdr:from>
    <xdr:to>
      <xdr:col>37</xdr:col>
      <xdr:colOff>540684</xdr:colOff>
      <xdr:row>85</xdr:row>
      <xdr:rowOff>169209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4B120F3-8CD6-4287-B492-5834F2FEC200}"/>
            </a:ext>
          </a:extLst>
        </xdr:cNvPr>
        <xdr:cNvSpPr/>
      </xdr:nvSpPr>
      <xdr:spPr>
        <a:xfrm>
          <a:off x="14982315" y="9385029"/>
          <a:ext cx="8362951" cy="6245853"/>
        </a:xfrm>
        <a:prstGeom prst="roundRect">
          <a:avLst>
            <a:gd name="adj" fmla="val 6581"/>
          </a:avLst>
        </a:prstGeom>
        <a:gradFill>
          <a:gsLst>
            <a:gs pos="0">
              <a:srgbClr val="0B756B"/>
            </a:gs>
            <a:gs pos="51000">
              <a:srgbClr val="0B756B"/>
            </a:gs>
            <a:gs pos="72000">
              <a:srgbClr val="067E74"/>
            </a:gs>
            <a:gs pos="89000">
              <a:srgbClr val="07998E"/>
            </a:gs>
          </a:gsLst>
          <a:lin ang="162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18</xdr:col>
      <xdr:colOff>64434</xdr:colOff>
      <xdr:row>11</xdr:row>
      <xdr:rowOff>174810</xdr:rowOff>
    </xdr:from>
    <xdr:to>
      <xdr:col>37</xdr:col>
      <xdr:colOff>196051</xdr:colOff>
      <xdr:row>48</xdr:row>
      <xdr:rowOff>21468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07FA5F-38C6-1EAF-23DB-E6B4A3D32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 flipH="1">
          <a:off x="11037234" y="2308410"/>
          <a:ext cx="11963399" cy="6510694"/>
        </a:xfrm>
        <a:prstGeom prst="roundRect">
          <a:avLst>
            <a:gd name="adj" fmla="val 4610"/>
          </a:avLst>
        </a:prstGeom>
        <a:noFill/>
        <a:ln>
          <a:noFill/>
        </a:ln>
      </xdr:spPr>
    </xdr:pic>
    <xdr:clientData/>
  </xdr:twoCellAnchor>
  <xdr:twoCellAnchor>
    <xdr:from>
      <xdr:col>13</xdr:col>
      <xdr:colOff>30078</xdr:colOff>
      <xdr:row>22</xdr:row>
      <xdr:rowOff>17618</xdr:rowOff>
    </xdr:from>
    <xdr:to>
      <xdr:col>17</xdr:col>
      <xdr:colOff>294057</xdr:colOff>
      <xdr:row>30</xdr:row>
      <xdr:rowOff>156410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EFEF9AA-92A4-3F9F-81A1-A33985BA2759}"/>
            </a:ext>
          </a:extLst>
        </xdr:cNvPr>
        <xdr:cNvSpPr/>
      </xdr:nvSpPr>
      <xdr:spPr>
        <a:xfrm>
          <a:off x="7954878" y="4076271"/>
          <a:ext cx="2702379" cy="1614665"/>
        </a:xfrm>
        <a:prstGeom prst="rect">
          <a:avLst/>
        </a:prstGeom>
        <a:solidFill>
          <a:srgbClr val="003C38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244642</xdr:colOff>
      <xdr:row>22</xdr:row>
      <xdr:rowOff>12031</xdr:rowOff>
    </xdr:from>
    <xdr:to>
      <xdr:col>17</xdr:col>
      <xdr:colOff>294968</xdr:colOff>
      <xdr:row>30</xdr:row>
      <xdr:rowOff>157316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00965B8-E67D-392B-4234-C301AF3B2294}"/>
            </a:ext>
          </a:extLst>
        </xdr:cNvPr>
        <xdr:cNvSpPr/>
      </xdr:nvSpPr>
      <xdr:spPr>
        <a:xfrm>
          <a:off x="9998242" y="4013760"/>
          <a:ext cx="659926" cy="1600459"/>
        </a:xfrm>
        <a:prstGeom prst="rect">
          <a:avLst/>
        </a:prstGeom>
        <a:solidFill>
          <a:srgbClr val="04181D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152400</xdr:colOff>
      <xdr:row>13</xdr:row>
      <xdr:rowOff>133350</xdr:rowOff>
    </xdr:from>
    <xdr:to>
      <xdr:col>16</xdr:col>
      <xdr:colOff>590550</xdr:colOff>
      <xdr:row>18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CB2DBE-8486-0AE3-3528-B11810FB0955}"/>
            </a:ext>
          </a:extLst>
        </xdr:cNvPr>
        <xdr:cNvSpPr txBox="1"/>
      </xdr:nvSpPr>
      <xdr:spPr>
        <a:xfrm>
          <a:off x="1981200" y="2743200"/>
          <a:ext cx="83629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800" b="1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Quarter</a:t>
          </a:r>
          <a:r>
            <a:rPr lang="es-ES" sz="4800" b="1" baseline="0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 Sales vs Target</a:t>
          </a:r>
          <a:endParaRPr lang="es-ES" sz="4800" b="1">
            <a:solidFill>
              <a:schemeClr val="bg1"/>
            </a:solidFill>
            <a:latin typeface="Modern No. 20" panose="02070704070505020303" pitchFamily="18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3</xdr:col>
      <xdr:colOff>228600</xdr:colOff>
      <xdr:row>22</xdr:row>
      <xdr:rowOff>152400</xdr:rowOff>
    </xdr:from>
    <xdr:to>
      <xdr:col>8</xdr:col>
      <xdr:colOff>342900</xdr:colOff>
      <xdr:row>26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27F09AC-05AF-4E85-A8B8-B7D77F819918}"/>
            </a:ext>
          </a:extLst>
        </xdr:cNvPr>
        <xdr:cNvSpPr txBox="1"/>
      </xdr:nvSpPr>
      <xdr:spPr>
        <a:xfrm>
          <a:off x="2057400" y="4476750"/>
          <a:ext cx="3162300" cy="609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3200" b="0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Total</a:t>
          </a:r>
          <a:r>
            <a:rPr lang="es-ES" sz="3200" b="0" baseline="0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 l</a:t>
          </a:r>
          <a:r>
            <a:rPr lang="es-ES" sz="3200" b="0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ast month</a:t>
          </a:r>
        </a:p>
      </xdr:txBody>
    </xdr:sp>
    <xdr:clientData/>
  </xdr:twoCellAnchor>
  <xdr:twoCellAnchor>
    <xdr:from>
      <xdr:col>39</xdr:col>
      <xdr:colOff>247650</xdr:colOff>
      <xdr:row>52</xdr:row>
      <xdr:rowOff>57150</xdr:rowOff>
    </xdr:from>
    <xdr:to>
      <xdr:col>53</xdr:col>
      <xdr:colOff>76200</xdr:colOff>
      <xdr:row>56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FAEA9DE-B046-4A30-A017-6CD3852B3D4E}"/>
            </a:ext>
          </a:extLst>
        </xdr:cNvPr>
        <xdr:cNvSpPr txBox="1"/>
      </xdr:nvSpPr>
      <xdr:spPr>
        <a:xfrm>
          <a:off x="24022050" y="10096500"/>
          <a:ext cx="83629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800" b="1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Funnel</a:t>
          </a:r>
        </a:p>
      </xdr:txBody>
    </xdr:sp>
    <xdr:clientData/>
  </xdr:twoCellAnchor>
  <xdr:twoCellAnchor>
    <xdr:from>
      <xdr:col>39</xdr:col>
      <xdr:colOff>38100</xdr:colOff>
      <xdr:row>13</xdr:row>
      <xdr:rowOff>0</xdr:rowOff>
    </xdr:from>
    <xdr:to>
      <xdr:col>52</xdr:col>
      <xdr:colOff>476250</xdr:colOff>
      <xdr:row>17</xdr:row>
      <xdr:rowOff>57150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842B4DF-D0C2-4B04-B2FA-074FFC94C0AD}"/>
            </a:ext>
          </a:extLst>
        </xdr:cNvPr>
        <xdr:cNvSpPr txBox="1"/>
      </xdr:nvSpPr>
      <xdr:spPr>
        <a:xfrm>
          <a:off x="23812500" y="2609850"/>
          <a:ext cx="83629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800" b="1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Web Transit</a:t>
          </a:r>
        </a:p>
      </xdr:txBody>
    </xdr:sp>
    <xdr:clientData/>
  </xdr:twoCellAnchor>
  <xdr:twoCellAnchor>
    <xdr:from>
      <xdr:col>24</xdr:col>
      <xdr:colOff>419100</xdr:colOff>
      <xdr:row>52</xdr:row>
      <xdr:rowOff>121920</xdr:rowOff>
    </xdr:from>
    <xdr:to>
      <xdr:col>38</xdr:col>
      <xdr:colOff>247650</xdr:colOff>
      <xdr:row>56</xdr:row>
      <xdr:rowOff>171450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8115BA9-BBD2-46EA-B737-4807CC24980B}"/>
            </a:ext>
          </a:extLst>
        </xdr:cNvPr>
        <xdr:cNvSpPr txBox="1"/>
      </xdr:nvSpPr>
      <xdr:spPr>
        <a:xfrm>
          <a:off x="15293340" y="9784080"/>
          <a:ext cx="8362950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800" b="1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Product Mix 2025-2026</a:t>
          </a:r>
        </a:p>
        <a:p>
          <a:endParaRPr lang="es-ES" sz="4800" b="1">
            <a:solidFill>
              <a:schemeClr val="bg1"/>
            </a:solidFill>
            <a:latin typeface="Modern No. 20" panose="02070704070505020303" pitchFamily="18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3</xdr:col>
      <xdr:colOff>247650</xdr:colOff>
      <xdr:row>52</xdr:row>
      <xdr:rowOff>152400</xdr:rowOff>
    </xdr:from>
    <xdr:to>
      <xdr:col>17</xdr:col>
      <xdr:colOff>76200</xdr:colOff>
      <xdr:row>57</xdr:row>
      <xdr:rowOff>19050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1A2092E-BB7B-4EF7-8638-49296245F129}"/>
            </a:ext>
          </a:extLst>
        </xdr:cNvPr>
        <xdr:cNvSpPr txBox="1"/>
      </xdr:nvSpPr>
      <xdr:spPr>
        <a:xfrm>
          <a:off x="2076450" y="10191750"/>
          <a:ext cx="83629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4800" b="1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Ad spend vs sales</a:t>
          </a:r>
        </a:p>
        <a:p>
          <a:endParaRPr lang="es-ES" sz="4800" b="1">
            <a:solidFill>
              <a:schemeClr val="bg1"/>
            </a:solidFill>
            <a:latin typeface="Modern No. 20" panose="02070704070505020303" pitchFamily="18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3</xdr:col>
      <xdr:colOff>457200</xdr:colOff>
      <xdr:row>26</xdr:row>
      <xdr:rowOff>57150</xdr:rowOff>
    </xdr:from>
    <xdr:to>
      <xdr:col>7</xdr:col>
      <xdr:colOff>419100</xdr:colOff>
      <xdr:row>30</xdr:row>
      <xdr:rowOff>114300</xdr:rowOff>
    </xdr:to>
    <xdr:sp macro="" textlink="Sheet2!B4">
      <xdr:nvSpPr>
        <xdr:cNvPr id="18" name="TextBox 17">
          <a:extLst>
            <a:ext uri="{FF2B5EF4-FFF2-40B4-BE49-F238E27FC236}">
              <a16:creationId xmlns:a16="http://schemas.microsoft.com/office/drawing/2014/main" id="{C7A074F8-2571-4E38-BF09-2A04510FC418}"/>
            </a:ext>
          </a:extLst>
        </xdr:cNvPr>
        <xdr:cNvSpPr txBox="1"/>
      </xdr:nvSpPr>
      <xdr:spPr>
        <a:xfrm>
          <a:off x="2286000" y="5143500"/>
          <a:ext cx="240030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45E051C-0BBD-4A14-A34A-F717086B74C3}" type="TxLink">
            <a:rPr lang="en-US" sz="4400" b="0" i="0" u="none" strike="noStrike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pPr algn="ctr"/>
            <a:t>$21 969</a:t>
          </a:fld>
          <a:endParaRPr lang="es-ES" sz="4400" b="1">
            <a:solidFill>
              <a:schemeClr val="bg1"/>
            </a:solidFill>
            <a:latin typeface="Modern No. 20" panose="02070704070505020303" pitchFamily="18" charset="0"/>
            <a:cs typeface="Courier New" panose="02070309020205020404" pitchFamily="49" charset="0"/>
          </a:endParaRPr>
        </a:p>
      </xdr:txBody>
    </xdr:sp>
    <xdr:clientData/>
  </xdr:twoCellAnchor>
  <xdr:twoCellAnchor>
    <xdr:from>
      <xdr:col>13</xdr:col>
      <xdr:colOff>400050</xdr:colOff>
      <xdr:row>26</xdr:row>
      <xdr:rowOff>0</xdr:rowOff>
    </xdr:from>
    <xdr:to>
      <xdr:col>15</xdr:col>
      <xdr:colOff>514350</xdr:colOff>
      <xdr:row>30</xdr:row>
      <xdr:rowOff>19050</xdr:rowOff>
    </xdr:to>
    <xdr:sp macro="" textlink="Sheet2!D4">
      <xdr:nvSpPr>
        <xdr:cNvPr id="19" name="TextBox 18">
          <a:extLst>
            <a:ext uri="{FF2B5EF4-FFF2-40B4-BE49-F238E27FC236}">
              <a16:creationId xmlns:a16="http://schemas.microsoft.com/office/drawing/2014/main" id="{7E0F4BF4-1D7C-46EE-9323-677BAD08DECF}"/>
            </a:ext>
          </a:extLst>
        </xdr:cNvPr>
        <xdr:cNvSpPr txBox="1"/>
      </xdr:nvSpPr>
      <xdr:spPr>
        <a:xfrm>
          <a:off x="8324850" y="5086350"/>
          <a:ext cx="1333500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DB394B7-5CEA-4302-BB89-F9A7C6AA52F7}" type="TxLink">
            <a:rPr lang="en-US" sz="3600" b="0" i="0" u="none" strike="noStrike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ea typeface="+mn-ea"/>
              <a:cs typeface="Courier New" panose="02070309020205020404" pitchFamily="49" charset="0"/>
            </a:rPr>
            <a:pPr marL="0" indent="0" algn="ctr"/>
            <a:t>-16%</a:t>
          </a:fld>
          <a:endParaRPr lang="es-ES" sz="3600" b="0" i="0" u="none" strike="noStrike">
            <a:solidFill>
              <a:schemeClr val="bg1">
                <a:lumMod val="75000"/>
              </a:schemeClr>
            </a:solidFill>
            <a:latin typeface="Modern No. 20" panose="02070704070505020303" pitchFamily="18" charset="0"/>
            <a:ea typeface="+mn-ea"/>
            <a:cs typeface="Courier New" panose="02070309020205020404" pitchFamily="49" charset="0"/>
          </a:endParaRPr>
        </a:p>
      </xdr:txBody>
    </xdr:sp>
    <xdr:clientData/>
  </xdr:twoCellAnchor>
  <xdr:twoCellAnchor>
    <xdr:from>
      <xdr:col>13</xdr:col>
      <xdr:colOff>114300</xdr:colOff>
      <xdr:row>23</xdr:row>
      <xdr:rowOff>57150</xdr:rowOff>
    </xdr:from>
    <xdr:to>
      <xdr:col>18</xdr:col>
      <xdr:colOff>361950</xdr:colOff>
      <xdr:row>26</xdr:row>
      <xdr:rowOff>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A77D5D2-6E70-47FD-B2BC-DCEF28D3E071}"/>
            </a:ext>
          </a:extLst>
        </xdr:cNvPr>
        <xdr:cNvSpPr txBox="1"/>
      </xdr:nvSpPr>
      <xdr:spPr>
        <a:xfrm>
          <a:off x="8039100" y="4572000"/>
          <a:ext cx="329565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400" b="0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Montly</a:t>
          </a:r>
          <a:r>
            <a:rPr lang="es-ES" sz="2400" b="0" baseline="0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 c</a:t>
          </a:r>
          <a:r>
            <a:rPr lang="es-ES" sz="2400" b="0">
              <a:solidFill>
                <a:schemeClr val="bg1">
                  <a:lumMod val="7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harge</a:t>
          </a:r>
        </a:p>
      </xdr:txBody>
    </xdr:sp>
    <xdr:clientData/>
  </xdr:twoCellAnchor>
  <xdr:twoCellAnchor>
    <xdr:from>
      <xdr:col>3</xdr:col>
      <xdr:colOff>71005</xdr:colOff>
      <xdr:row>32</xdr:row>
      <xdr:rowOff>38100</xdr:rowOff>
    </xdr:from>
    <xdr:to>
      <xdr:col>16</xdr:col>
      <xdr:colOff>261505</xdr:colOff>
      <xdr:row>46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20B5D4E-EB55-4AB5-AD38-44320DAE9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243840</xdr:colOff>
      <xdr:row>16</xdr:row>
      <xdr:rowOff>81709</xdr:rowOff>
    </xdr:from>
    <xdr:to>
      <xdr:col>55</xdr:col>
      <xdr:colOff>30480</xdr:colOff>
      <xdr:row>47</xdr:row>
      <xdr:rowOff>119496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4FDF9D1-28F8-4FDE-B249-FDBFCDC8B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57150</xdr:colOff>
      <xdr:row>57</xdr:row>
      <xdr:rowOff>114300</xdr:rowOff>
    </xdr:from>
    <xdr:to>
      <xdr:col>53</xdr:col>
      <xdr:colOff>533400</xdr:colOff>
      <xdr:row>84</xdr:row>
      <xdr:rowOff>76200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4" name="Chart 23">
              <a:extLst>
                <a:ext uri="{FF2B5EF4-FFF2-40B4-BE49-F238E27FC236}">
                  <a16:creationId xmlns:a16="http://schemas.microsoft.com/office/drawing/2014/main" id="{14725AC5-0AA5-41CF-887B-DFA1461A39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79200" y="11106150"/>
              <a:ext cx="9010650" cy="510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467590</xdr:colOff>
      <xdr:row>57</xdr:row>
      <xdr:rowOff>166254</xdr:rowOff>
    </xdr:from>
    <xdr:to>
      <xdr:col>36</xdr:col>
      <xdr:colOff>576943</xdr:colOff>
      <xdr:row>84</xdr:row>
      <xdr:rowOff>5195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8C9C369-78B7-4989-B1E4-A91FC2368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247650</xdr:colOff>
      <xdr:row>57</xdr:row>
      <xdr:rowOff>116541</xdr:rowOff>
    </xdr:from>
    <xdr:to>
      <xdr:col>22</xdr:col>
      <xdr:colOff>228600</xdr:colOff>
      <xdr:row>84</xdr:row>
      <xdr:rowOff>84044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669009E-4519-4DDA-A06A-2A3CED2B4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290945</xdr:colOff>
      <xdr:row>20</xdr:row>
      <xdr:rowOff>13854</xdr:rowOff>
    </xdr:from>
    <xdr:to>
      <xdr:col>28</xdr:col>
      <xdr:colOff>249381</xdr:colOff>
      <xdr:row>29</xdr:row>
      <xdr:rowOff>124690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FF910C5-829D-4323-B150-EC5253950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34637</xdr:colOff>
      <xdr:row>14</xdr:row>
      <xdr:rowOff>55418</xdr:rowOff>
    </xdr:from>
    <xdr:to>
      <xdr:col>30</xdr:col>
      <xdr:colOff>325582</xdr:colOff>
      <xdr:row>17</xdr:row>
      <xdr:rowOff>83126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600192C-E248-43BE-A5C7-874316A4C99B}"/>
            </a:ext>
          </a:extLst>
        </xdr:cNvPr>
        <xdr:cNvSpPr txBox="1"/>
      </xdr:nvSpPr>
      <xdr:spPr>
        <a:xfrm>
          <a:off x="11617037" y="2729345"/>
          <a:ext cx="7245927" cy="568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800" b="0">
              <a:solidFill>
                <a:schemeClr val="bg1">
                  <a:lumMod val="85000"/>
                </a:schemeClr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t>Mendoza Regional average sale cost</a:t>
          </a:r>
        </a:p>
      </xdr:txBody>
    </xdr:sp>
    <xdr:clientData/>
  </xdr:twoCellAnchor>
  <xdr:twoCellAnchor>
    <xdr:from>
      <xdr:col>19</xdr:col>
      <xdr:colOff>6927</xdr:colOff>
      <xdr:row>18</xdr:row>
      <xdr:rowOff>15585</xdr:rowOff>
    </xdr:from>
    <xdr:to>
      <xdr:col>22</xdr:col>
      <xdr:colOff>152400</xdr:colOff>
      <xdr:row>22</xdr:row>
      <xdr:rowOff>72736</xdr:rowOff>
    </xdr:to>
    <xdr:sp macro="" textlink="Sheet2!B4">
      <xdr:nvSpPr>
        <xdr:cNvPr id="31" name="TextBox 30">
          <a:extLst>
            <a:ext uri="{FF2B5EF4-FFF2-40B4-BE49-F238E27FC236}">
              <a16:creationId xmlns:a16="http://schemas.microsoft.com/office/drawing/2014/main" id="{03556987-C720-45B0-A560-FE181223E908}"/>
            </a:ext>
          </a:extLst>
        </xdr:cNvPr>
        <xdr:cNvSpPr txBox="1"/>
      </xdr:nvSpPr>
      <xdr:spPr>
        <a:xfrm>
          <a:off x="11589327" y="3409949"/>
          <a:ext cx="1974273" cy="777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45E051C-0BBD-4A14-A34A-F717086B74C3}" type="TxLink">
            <a:rPr lang="en-US" sz="4400" b="0" i="0" u="none" strike="noStrike">
              <a:solidFill>
                <a:schemeClr val="bg1"/>
              </a:solidFill>
              <a:latin typeface="Modern No. 20" panose="02070704070505020303" pitchFamily="18" charset="0"/>
              <a:cs typeface="Courier New" panose="02070309020205020404" pitchFamily="49" charset="0"/>
            </a:rPr>
            <a:pPr algn="ctr"/>
            <a:t>$21 969</a:t>
          </a:fld>
          <a:endParaRPr lang="es-ES" sz="4400" b="1">
            <a:solidFill>
              <a:schemeClr val="bg1"/>
            </a:solidFill>
            <a:latin typeface="Modern No. 20" panose="02070704070505020303" pitchFamily="18" charset="0"/>
            <a:cs typeface="Courier New" panose="02070309020205020404" pitchFamily="49" charset="0"/>
          </a:endParaRPr>
        </a:p>
      </xdr:txBody>
    </xdr:sp>
    <xdr:clientData/>
  </xdr:twoCellAnchor>
  <xdr:twoCellAnchor editAs="oneCell">
    <xdr:from>
      <xdr:col>34</xdr:col>
      <xdr:colOff>535422</xdr:colOff>
      <xdr:row>13</xdr:row>
      <xdr:rowOff>89799</xdr:rowOff>
    </xdr:from>
    <xdr:to>
      <xdr:col>36</xdr:col>
      <xdr:colOff>435429</xdr:colOff>
      <xdr:row>19</xdr:row>
      <xdr:rowOff>65313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5C88A33D-5647-F43E-97CF-999E2C61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512193" y="2637056"/>
          <a:ext cx="1119207" cy="10858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6A60B-BB9C-4CBB-9536-AA158F86F16F}" name="Table1" displayName="Table1" ref="W43:W44" totalsRowShown="0" headerRowDxfId="0" dataDxfId="1" headerRowCellStyle="Hyperlink" dataCellStyle="Hyperlink">
  <autoFilter ref="W43:W44" xr:uid="{43B6A60B-BB9C-4CBB-9536-AA158F86F16F}"/>
  <tableColumns count="1">
    <tableColumn id="1" xr3:uid="{7E242997-01CC-4572-87CD-80B2EF35EDDC}" name="Column1" dataDxfId="2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ui'%207%20n'0pbvijgb%60pp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EEDB-43EE-4C05-BF24-6DF22C71DAD2}">
  <dimension ref="R5:W44"/>
  <sheetViews>
    <sheetView tabSelected="1" zoomScale="25" zoomScaleNormal="25" workbookViewId="0">
      <selection activeCell="BK61" sqref="BK61"/>
    </sheetView>
  </sheetViews>
  <sheetFormatPr defaultRowHeight="14.4" x14ac:dyDescent="0.3"/>
  <cols>
    <col min="1" max="22" width="8.88671875" style="1"/>
    <col min="23" max="23" width="12.5546875" style="1" customWidth="1"/>
    <col min="24" max="16384" width="8.88671875" style="1"/>
  </cols>
  <sheetData>
    <row r="5" spans="23:23" ht="25.8" x14ac:dyDescent="0.5">
      <c r="W5" s="2"/>
    </row>
    <row r="42" spans="18:23" x14ac:dyDescent="0.3">
      <c r="R42" s="1">
        <v>544</v>
      </c>
    </row>
    <row r="43" spans="18:23" x14ac:dyDescent="0.3">
      <c r="R43" s="1">
        <v>45</v>
      </c>
      <c r="W43" s="6" t="s">
        <v>6</v>
      </c>
    </row>
    <row r="44" spans="18:23" x14ac:dyDescent="0.3">
      <c r="W44" s="6" t="s">
        <v>7</v>
      </c>
    </row>
  </sheetData>
  <hyperlinks>
    <hyperlink ref="W43:W44" r:id="rId1" display="Column1" xr:uid="{8C1B9B5C-AC69-4240-B367-6257B7F1BEA0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B900-600E-4828-83A8-1464A20586F8}">
  <dimension ref="B3:Q37"/>
  <sheetViews>
    <sheetView topLeftCell="B20" zoomScaleNormal="100" workbookViewId="0">
      <selection activeCell="N45" sqref="N45"/>
    </sheetView>
  </sheetViews>
  <sheetFormatPr defaultRowHeight="14.4" x14ac:dyDescent="0.3"/>
  <cols>
    <col min="11" max="11" width="10.6640625" bestFit="1" customWidth="1"/>
    <col min="12" max="12" width="11" bestFit="1" customWidth="1"/>
    <col min="14" max="14" width="11.77734375" bestFit="1" customWidth="1"/>
    <col min="15" max="15" width="16.77734375" bestFit="1" customWidth="1"/>
  </cols>
  <sheetData>
    <row r="3" spans="2:16" x14ac:dyDescent="0.3">
      <c r="B3" t="s">
        <v>0</v>
      </c>
      <c r="D3" t="s">
        <v>1</v>
      </c>
      <c r="H3" t="s">
        <v>2</v>
      </c>
      <c r="L3" t="s">
        <v>8</v>
      </c>
      <c r="O3" t="s">
        <v>9</v>
      </c>
    </row>
    <row r="4" spans="2:16" x14ac:dyDescent="0.3">
      <c r="B4" s="3" t="s">
        <v>5</v>
      </c>
      <c r="D4" s="4">
        <v>-0.16</v>
      </c>
      <c r="H4" t="s">
        <v>3</v>
      </c>
      <c r="I4" t="s">
        <v>4</v>
      </c>
      <c r="L4" s="5">
        <v>45658</v>
      </c>
      <c r="M4" cm="1">
        <f t="array" aca="1" ref="M4:M12" ca="1">_xlfn.RANDARRAY(9,1,1000,5000,TRUE)</f>
        <v>3069</v>
      </c>
      <c r="O4" t="s">
        <v>10</v>
      </c>
      <c r="P4">
        <v>10684</v>
      </c>
    </row>
    <row r="5" spans="2:16" x14ac:dyDescent="0.3">
      <c r="G5" s="5">
        <v>45658</v>
      </c>
      <c r="H5">
        <v>27976</v>
      </c>
      <c r="I5">
        <v>123993</v>
      </c>
      <c r="L5" s="5">
        <v>45689</v>
      </c>
      <c r="M5">
        <f ca="1"/>
        <v>1545</v>
      </c>
      <c r="O5" t="s">
        <v>11</v>
      </c>
      <c r="P5">
        <v>3008</v>
      </c>
    </row>
    <row r="6" spans="2:16" x14ac:dyDescent="0.3">
      <c r="G6" s="5">
        <v>45689</v>
      </c>
      <c r="H6">
        <v>36373</v>
      </c>
      <c r="I6">
        <v>98792</v>
      </c>
      <c r="L6" s="5">
        <v>45717</v>
      </c>
      <c r="M6">
        <f ca="1"/>
        <v>2054</v>
      </c>
      <c r="O6" t="s">
        <v>12</v>
      </c>
      <c r="P6">
        <v>1809</v>
      </c>
    </row>
    <row r="7" spans="2:16" x14ac:dyDescent="0.3">
      <c r="G7" s="5">
        <v>45717</v>
      </c>
      <c r="H7">
        <v>40098</v>
      </c>
      <c r="I7">
        <v>90197</v>
      </c>
      <c r="L7" s="5">
        <v>45748</v>
      </c>
      <c r="M7">
        <f ca="1"/>
        <v>3143</v>
      </c>
      <c r="O7" t="s">
        <v>13</v>
      </c>
      <c r="P7">
        <v>1212</v>
      </c>
    </row>
    <row r="8" spans="2:16" x14ac:dyDescent="0.3">
      <c r="G8" s="5">
        <v>45748</v>
      </c>
      <c r="H8">
        <v>42759</v>
      </c>
      <c r="I8">
        <v>83816</v>
      </c>
      <c r="L8" s="5">
        <v>45778</v>
      </c>
      <c r="M8">
        <f ca="1"/>
        <v>1664</v>
      </c>
    </row>
    <row r="9" spans="2:16" x14ac:dyDescent="0.3">
      <c r="G9" s="5">
        <v>45778</v>
      </c>
      <c r="H9">
        <v>52953</v>
      </c>
      <c r="I9">
        <v>71159</v>
      </c>
      <c r="L9" s="5">
        <v>45809</v>
      </c>
      <c r="M9">
        <f ca="1"/>
        <v>4136</v>
      </c>
    </row>
    <row r="10" spans="2:16" x14ac:dyDescent="0.3">
      <c r="G10" s="5">
        <v>45809</v>
      </c>
      <c r="H10">
        <v>43190</v>
      </c>
      <c r="I10">
        <v>52189</v>
      </c>
      <c r="L10" s="5">
        <v>45839</v>
      </c>
      <c r="M10">
        <f ca="1"/>
        <v>2638</v>
      </c>
    </row>
    <row r="11" spans="2:16" x14ac:dyDescent="0.3">
      <c r="G11" s="5">
        <v>45839</v>
      </c>
      <c r="H11">
        <v>27716</v>
      </c>
      <c r="I11">
        <v>59247</v>
      </c>
      <c r="L11" s="5">
        <v>45870</v>
      </c>
      <c r="M11">
        <f ca="1"/>
        <v>3472</v>
      </c>
    </row>
    <row r="12" spans="2:16" x14ac:dyDescent="0.3">
      <c r="G12" s="5">
        <v>45870</v>
      </c>
      <c r="H12">
        <v>25427</v>
      </c>
      <c r="I12">
        <v>61064</v>
      </c>
      <c r="L12" s="5">
        <v>45901</v>
      </c>
      <c r="M12">
        <f ca="1"/>
        <v>3174</v>
      </c>
    </row>
    <row r="13" spans="2:16" x14ac:dyDescent="0.3">
      <c r="G13" s="5">
        <v>45901</v>
      </c>
      <c r="H13">
        <v>27142</v>
      </c>
      <c r="I13">
        <v>54488</v>
      </c>
    </row>
    <row r="14" spans="2:16" x14ac:dyDescent="0.3">
      <c r="G14" s="5">
        <v>45931</v>
      </c>
      <c r="H14">
        <v>32043</v>
      </c>
      <c r="I14">
        <v>49057</v>
      </c>
    </row>
    <row r="15" spans="2:16" x14ac:dyDescent="0.3">
      <c r="G15" s="5">
        <v>45962</v>
      </c>
      <c r="H15">
        <v>27674</v>
      </c>
      <c r="I15">
        <v>52095</v>
      </c>
    </row>
    <row r="16" spans="2:16" x14ac:dyDescent="0.3">
      <c r="G16" s="5">
        <v>45992</v>
      </c>
      <c r="H16">
        <v>21969</v>
      </c>
      <c r="I16">
        <v>54658</v>
      </c>
    </row>
    <row r="17" spans="3:17" x14ac:dyDescent="0.3">
      <c r="K17" t="s">
        <v>23</v>
      </c>
    </row>
    <row r="19" spans="3:17" x14ac:dyDescent="0.3">
      <c r="K19" t="s">
        <v>14</v>
      </c>
      <c r="L19" t="s">
        <v>15</v>
      </c>
      <c r="M19" t="s">
        <v>16</v>
      </c>
      <c r="N19" t="s">
        <v>17</v>
      </c>
      <c r="O19" t="s">
        <v>18</v>
      </c>
    </row>
    <row r="20" spans="3:17" x14ac:dyDescent="0.3">
      <c r="J20">
        <v>0</v>
      </c>
      <c r="K20" t="s">
        <v>19</v>
      </c>
      <c r="L20">
        <v>8854</v>
      </c>
      <c r="M20">
        <v>17148</v>
      </c>
      <c r="N20">
        <v>7</v>
      </c>
      <c r="O20">
        <f>M20-L20</f>
        <v>8294</v>
      </c>
    </row>
    <row r="21" spans="3:17" x14ac:dyDescent="0.3">
      <c r="J21">
        <v>0</v>
      </c>
      <c r="K21" t="s">
        <v>20</v>
      </c>
      <c r="L21">
        <v>12627</v>
      </c>
      <c r="M21">
        <v>25969</v>
      </c>
      <c r="N21">
        <v>5</v>
      </c>
      <c r="O21">
        <f>M21-L21</f>
        <v>13342</v>
      </c>
    </row>
    <row r="22" spans="3:17" x14ac:dyDescent="0.3">
      <c r="J22">
        <v>0</v>
      </c>
      <c r="K22" t="s">
        <v>21</v>
      </c>
      <c r="L22">
        <v>9476</v>
      </c>
      <c r="M22">
        <v>26268</v>
      </c>
      <c r="N22">
        <v>3</v>
      </c>
      <c r="O22">
        <f>M22-L22</f>
        <v>16792</v>
      </c>
    </row>
    <row r="23" spans="3:17" x14ac:dyDescent="0.3">
      <c r="J23">
        <v>0</v>
      </c>
      <c r="K23" t="s">
        <v>22</v>
      </c>
      <c r="L23">
        <v>7690</v>
      </c>
      <c r="M23">
        <v>19683</v>
      </c>
      <c r="N23">
        <v>1</v>
      </c>
      <c r="O23">
        <f>M23-L23</f>
        <v>11993</v>
      </c>
    </row>
    <row r="24" spans="3:17" x14ac:dyDescent="0.3">
      <c r="J24" s="7"/>
      <c r="K24" s="7"/>
      <c r="L24" s="7"/>
      <c r="M24" s="7"/>
      <c r="N24" s="7"/>
      <c r="O24" s="7"/>
    </row>
    <row r="25" spans="3:17" x14ac:dyDescent="0.3">
      <c r="C25">
        <f ca="1">RANDBETWEEN(2000, 55000)</f>
        <v>28334</v>
      </c>
      <c r="D25">
        <f ca="1">C25 * 1.2 + RANDBETWEEN(-5000, 5000)</f>
        <v>31994.799999999996</v>
      </c>
      <c r="E25">
        <f ca="1">RANDBETWEEN(1, 18) / 100</f>
        <v>0.17</v>
      </c>
      <c r="F25">
        <f ca="1">RANDBETWEEN(2000, 55000)</f>
        <v>45723</v>
      </c>
      <c r="G25">
        <f ca="1">D25 * 1.2 + RANDBETWEEN(-2000, 5000)</f>
        <v>39073.759999999995</v>
      </c>
      <c r="H25">
        <f ca="1">RANDBETWEEN(1, 18) / 100</f>
        <v>0.18</v>
      </c>
      <c r="I25">
        <f ca="1">RANDBETWEEN(2000, 55000)</f>
        <v>18696</v>
      </c>
      <c r="J25">
        <f ca="1">G25 * 1.2 + RANDBETWEEN(-2000, 5000)</f>
        <v>51069.511999999995</v>
      </c>
      <c r="K25">
        <f ca="1">RANDBETWEEN(1, 18) / 100</f>
        <v>0.15</v>
      </c>
      <c r="L25" s="7"/>
      <c r="M25" s="7"/>
      <c r="N25" s="7" cm="1">
        <f t="array" aca="1" ref="N25:N34" ca="1">_xlfn.RANDARRAY(10,1,1000,1600,TRUE)</f>
        <v>1509</v>
      </c>
      <c r="O25" s="7">
        <v>1008</v>
      </c>
      <c r="Q25">
        <f>AVERAGE(O25:O34)</f>
        <v>1239.5999999999999</v>
      </c>
    </row>
    <row r="26" spans="3:17" x14ac:dyDescent="0.3">
      <c r="C26">
        <f t="shared" ref="C26:C50" ca="1" si="0">RANDBETWEEN(2000, 55000)</f>
        <v>2638</v>
      </c>
      <c r="D26">
        <f t="shared" ref="D26:D50" ca="1" si="1">C26 * 1.2 + RANDBETWEEN(-5000, 5000)</f>
        <v>2407.6</v>
      </c>
      <c r="E26">
        <f t="shared" ref="E26:E50" ca="1" si="2">RANDBETWEEN(1, 18) / 100</f>
        <v>0.17</v>
      </c>
      <c r="F26">
        <f t="shared" ref="F26:F37" ca="1" si="3">RANDBETWEEN(2000, 55000)</f>
        <v>5246</v>
      </c>
      <c r="G26">
        <f ca="1">D26 * 1.2 + RANDBETWEEN(-2000, 5000)</f>
        <v>1126.1199999999999</v>
      </c>
      <c r="H26">
        <f t="shared" ref="H26:H37" ca="1" si="4">RANDBETWEEN(1, 18) / 100</f>
        <v>0.13</v>
      </c>
      <c r="I26">
        <f t="shared" ref="I26:I37" ca="1" si="5">RANDBETWEEN(2000, 55000)</f>
        <v>23659</v>
      </c>
      <c r="J26">
        <f ca="1">G26 * 1.2 + RANDBETWEEN(-2000, 5000)</f>
        <v>3687.3440000000001</v>
      </c>
      <c r="K26">
        <f t="shared" ref="K26:K37" ca="1" si="6">RANDBETWEEN(1, 18) / 100</f>
        <v>0.03</v>
      </c>
      <c r="N26">
        <f ca="1"/>
        <v>1417</v>
      </c>
      <c r="O26">
        <v>1193</v>
      </c>
    </row>
    <row r="27" spans="3:17" x14ac:dyDescent="0.3">
      <c r="C27">
        <f t="shared" ca="1" si="0"/>
        <v>9524</v>
      </c>
      <c r="D27">
        <f t="shared" ca="1" si="1"/>
        <v>8003.7999999999993</v>
      </c>
      <c r="E27">
        <f t="shared" ca="1" si="2"/>
        <v>0.05</v>
      </c>
      <c r="F27">
        <f t="shared" ca="1" si="3"/>
        <v>37370</v>
      </c>
      <c r="G27">
        <f ca="1">D27 * 1.2 + RANDBETWEEN(-2000, 5000)</f>
        <v>11601.56</v>
      </c>
      <c r="H27">
        <f t="shared" ca="1" si="4"/>
        <v>0.16</v>
      </c>
      <c r="I27">
        <f t="shared" ca="1" si="5"/>
        <v>30823</v>
      </c>
      <c r="J27">
        <f ca="1">G27 * 1.2 + RANDBETWEEN(-2000, 5000)</f>
        <v>17093.871999999999</v>
      </c>
      <c r="K27">
        <f t="shared" ca="1" si="6"/>
        <v>0.09</v>
      </c>
      <c r="N27">
        <f ca="1"/>
        <v>1062</v>
      </c>
      <c r="O27">
        <v>1156</v>
      </c>
    </row>
    <row r="28" spans="3:17" x14ac:dyDescent="0.3">
      <c r="C28">
        <f ca="1">RANDBETWEEN(2000, 55000)</f>
        <v>4720</v>
      </c>
      <c r="D28">
        <f t="shared" ca="1" si="1"/>
        <v>7796</v>
      </c>
      <c r="E28">
        <f t="shared" ca="1" si="2"/>
        <v>0.05</v>
      </c>
      <c r="F28">
        <f t="shared" ca="1" si="3"/>
        <v>16977</v>
      </c>
      <c r="G28">
        <f ca="1">D28 * 1.2 + RANDBETWEEN(-2000, 5000)</f>
        <v>11545.199999999999</v>
      </c>
      <c r="H28">
        <f t="shared" ca="1" si="4"/>
        <v>0.08</v>
      </c>
      <c r="I28">
        <f t="shared" ca="1" si="5"/>
        <v>20286</v>
      </c>
      <c r="J28">
        <f ca="1">G28 * 1.2 + RANDBETWEEN(-2000, 5000)</f>
        <v>18556.239999999998</v>
      </c>
      <c r="K28">
        <f t="shared" ca="1" si="6"/>
        <v>7.0000000000000007E-2</v>
      </c>
      <c r="N28">
        <f ca="1"/>
        <v>1418</v>
      </c>
      <c r="O28">
        <v>1070</v>
      </c>
    </row>
    <row r="29" spans="3:17" x14ac:dyDescent="0.3">
      <c r="C29">
        <f ca="1">RANDBETWEEN(2000, 55000)</f>
        <v>29158</v>
      </c>
      <c r="D29">
        <f t="shared" ca="1" si="1"/>
        <v>33967.599999999999</v>
      </c>
      <c r="E29">
        <f t="shared" ca="1" si="2"/>
        <v>0.09</v>
      </c>
      <c r="F29">
        <f t="shared" ca="1" si="3"/>
        <v>12920</v>
      </c>
      <c r="G29">
        <f ca="1">D29 * 1.2 + RANDBETWEEN(-2000, 5000)</f>
        <v>39778.119999999995</v>
      </c>
      <c r="H29">
        <f t="shared" ca="1" si="4"/>
        <v>0.08</v>
      </c>
      <c r="I29">
        <f t="shared" ca="1" si="5"/>
        <v>9854</v>
      </c>
      <c r="J29">
        <f ca="1">G29 * 1.2 + RANDBETWEEN(-2000, 5000)</f>
        <v>48221.743999999992</v>
      </c>
      <c r="K29">
        <f t="shared" ca="1" si="6"/>
        <v>0.15</v>
      </c>
      <c r="N29">
        <f ca="1"/>
        <v>1098</v>
      </c>
      <c r="O29">
        <v>1023</v>
      </c>
    </row>
    <row r="30" spans="3:17" x14ac:dyDescent="0.3">
      <c r="C30">
        <f t="shared" ca="1" si="0"/>
        <v>22797</v>
      </c>
      <c r="D30">
        <f t="shared" ca="1" si="1"/>
        <v>22753.399999999998</v>
      </c>
      <c r="E30">
        <f t="shared" ca="1" si="2"/>
        <v>0.1</v>
      </c>
      <c r="F30">
        <f t="shared" ca="1" si="3"/>
        <v>21964</v>
      </c>
      <c r="G30">
        <f ca="1">D30 * 1.2 + RANDBETWEEN(-2000, 5000)</f>
        <v>26844.079999999998</v>
      </c>
      <c r="H30">
        <f t="shared" ca="1" si="4"/>
        <v>0.06</v>
      </c>
      <c r="I30">
        <f t="shared" ca="1" si="5"/>
        <v>3678</v>
      </c>
      <c r="J30">
        <f ca="1">G30 * 1.2 + RANDBETWEEN(-2000, 5000)</f>
        <v>31476.895999999997</v>
      </c>
      <c r="K30">
        <f t="shared" ca="1" si="6"/>
        <v>0.03</v>
      </c>
      <c r="N30">
        <f ca="1"/>
        <v>1148</v>
      </c>
      <c r="O30">
        <v>1250</v>
      </c>
    </row>
    <row r="31" spans="3:17" x14ac:dyDescent="0.3">
      <c r="C31">
        <f t="shared" ca="1" si="0"/>
        <v>20339</v>
      </c>
      <c r="D31">
        <f t="shared" ca="1" si="1"/>
        <v>27373.8</v>
      </c>
      <c r="E31">
        <f t="shared" ca="1" si="2"/>
        <v>0.03</v>
      </c>
      <c r="F31">
        <f t="shared" ca="1" si="3"/>
        <v>42012</v>
      </c>
      <c r="G31">
        <f ca="1">D31 * 1.2 + RANDBETWEEN(-2000, 5000)</f>
        <v>37388.559999999998</v>
      </c>
      <c r="H31">
        <f t="shared" ca="1" si="4"/>
        <v>0.02</v>
      </c>
      <c r="I31">
        <f t="shared" ca="1" si="5"/>
        <v>43719</v>
      </c>
      <c r="J31">
        <f ca="1">G31 * 1.2 + RANDBETWEEN(-2000, 5000)</f>
        <v>42904.271999999997</v>
      </c>
      <c r="K31">
        <f t="shared" ca="1" si="6"/>
        <v>0.04</v>
      </c>
      <c r="N31">
        <f ca="1"/>
        <v>1485</v>
      </c>
      <c r="O31">
        <v>1392</v>
      </c>
    </row>
    <row r="32" spans="3:17" x14ac:dyDescent="0.3">
      <c r="C32">
        <f t="shared" ca="1" si="0"/>
        <v>41646</v>
      </c>
      <c r="D32">
        <f t="shared" ca="1" si="1"/>
        <v>48465.2</v>
      </c>
      <c r="E32">
        <f t="shared" ca="1" si="2"/>
        <v>0.15</v>
      </c>
      <c r="F32">
        <f t="shared" ca="1" si="3"/>
        <v>29333</v>
      </c>
      <c r="G32">
        <f ca="1">D32 * 1.2 + RANDBETWEEN(-2000, 5000)</f>
        <v>59553.24</v>
      </c>
      <c r="H32">
        <f t="shared" ca="1" si="4"/>
        <v>0.14000000000000001</v>
      </c>
      <c r="I32">
        <f t="shared" ca="1" si="5"/>
        <v>27838</v>
      </c>
      <c r="J32">
        <f ca="1">G32 * 1.2 + RANDBETWEEN(-2000, 5000)</f>
        <v>75563.887999999992</v>
      </c>
      <c r="K32">
        <f t="shared" ca="1" si="6"/>
        <v>0.02</v>
      </c>
      <c r="N32">
        <f ca="1"/>
        <v>1505</v>
      </c>
      <c r="O32">
        <v>1295</v>
      </c>
    </row>
    <row r="33" spans="3:15" x14ac:dyDescent="0.3">
      <c r="C33">
        <f t="shared" ca="1" si="0"/>
        <v>5221</v>
      </c>
      <c r="D33">
        <f t="shared" ca="1" si="1"/>
        <v>2253.1999999999998</v>
      </c>
      <c r="E33">
        <f t="shared" ca="1" si="2"/>
        <v>0.1</v>
      </c>
      <c r="F33">
        <f t="shared" ca="1" si="3"/>
        <v>28836</v>
      </c>
      <c r="G33">
        <f ca="1">D33 * 1.2 + RANDBETWEEN(-2000, 5000)</f>
        <v>5047.84</v>
      </c>
      <c r="H33">
        <f t="shared" ca="1" si="4"/>
        <v>0.01</v>
      </c>
      <c r="I33">
        <f t="shared" ca="1" si="5"/>
        <v>48563</v>
      </c>
      <c r="J33">
        <f ca="1">G33 * 1.2 + RANDBETWEEN(-2000, 5000)</f>
        <v>4561.4080000000004</v>
      </c>
      <c r="K33">
        <f t="shared" ca="1" si="6"/>
        <v>0.18</v>
      </c>
      <c r="N33">
        <f ca="1"/>
        <v>1288</v>
      </c>
      <c r="O33">
        <v>1477</v>
      </c>
    </row>
    <row r="34" spans="3:15" x14ac:dyDescent="0.3">
      <c r="C34">
        <f t="shared" ca="1" si="0"/>
        <v>4625</v>
      </c>
      <c r="D34">
        <f t="shared" ca="1" si="1"/>
        <v>1791</v>
      </c>
      <c r="E34">
        <f t="shared" ca="1" si="2"/>
        <v>7.0000000000000007E-2</v>
      </c>
      <c r="F34">
        <f t="shared" ca="1" si="3"/>
        <v>7724</v>
      </c>
      <c r="G34">
        <f ca="1">D34 * 1.2 + RANDBETWEEN(-2000, 5000)</f>
        <v>5201.2</v>
      </c>
      <c r="H34">
        <f t="shared" ca="1" si="4"/>
        <v>0.15</v>
      </c>
      <c r="I34">
        <f t="shared" ca="1" si="5"/>
        <v>50653</v>
      </c>
      <c r="J34">
        <f ca="1">G34 * 1.2 + RANDBETWEEN(-2000, 5000)</f>
        <v>4768.4399999999996</v>
      </c>
      <c r="K34">
        <f t="shared" ca="1" si="6"/>
        <v>7.0000000000000007E-2</v>
      </c>
      <c r="N34">
        <f ca="1"/>
        <v>1527</v>
      </c>
      <c r="O34">
        <v>1532</v>
      </c>
    </row>
    <row r="35" spans="3:15" x14ac:dyDescent="0.3">
      <c r="C35">
        <f t="shared" ca="1" si="0"/>
        <v>43988</v>
      </c>
      <c r="D35">
        <f t="shared" ca="1" si="1"/>
        <v>52189.599999999999</v>
      </c>
      <c r="E35">
        <f t="shared" ca="1" si="2"/>
        <v>0.15</v>
      </c>
      <c r="F35">
        <f t="shared" ca="1" si="3"/>
        <v>15582</v>
      </c>
      <c r="G35">
        <f ca="1">D35 * 1.2 + RANDBETWEEN(-2000, 5000)</f>
        <v>66128.51999999999</v>
      </c>
      <c r="H35">
        <f t="shared" ca="1" si="4"/>
        <v>0.09</v>
      </c>
      <c r="I35">
        <f t="shared" ca="1" si="5"/>
        <v>37004</v>
      </c>
      <c r="J35">
        <f ca="1">G35 * 1.2 + RANDBETWEEN(-2000, 5000)</f>
        <v>79538.223999999987</v>
      </c>
      <c r="K35">
        <f t="shared" ca="1" si="6"/>
        <v>0.18</v>
      </c>
    </row>
    <row r="36" spans="3:15" x14ac:dyDescent="0.3">
      <c r="C36">
        <f t="shared" ca="1" si="0"/>
        <v>7606</v>
      </c>
      <c r="D36">
        <f t="shared" ca="1" si="1"/>
        <v>4320.1999999999989</v>
      </c>
      <c r="E36">
        <f t="shared" ca="1" si="2"/>
        <v>0.01</v>
      </c>
      <c r="F36">
        <f t="shared" ca="1" si="3"/>
        <v>47738</v>
      </c>
      <c r="G36">
        <f ca="1">D36 * 1.2 + RANDBETWEEN(-2000, 5000)</f>
        <v>9102.239999999998</v>
      </c>
      <c r="H36">
        <f t="shared" ca="1" si="4"/>
        <v>0.13</v>
      </c>
      <c r="I36">
        <f t="shared" ca="1" si="5"/>
        <v>22140</v>
      </c>
      <c r="J36">
        <f ca="1">G36 * 1.2 + RANDBETWEEN(-2000, 5000)</f>
        <v>15873.687999999996</v>
      </c>
      <c r="K36">
        <f t="shared" ca="1" si="6"/>
        <v>0.16</v>
      </c>
    </row>
    <row r="37" spans="3:15" x14ac:dyDescent="0.3">
      <c r="C37">
        <f t="shared" ca="1" si="0"/>
        <v>37329</v>
      </c>
      <c r="D37">
        <f t="shared" ca="1" si="1"/>
        <v>40044.799999999996</v>
      </c>
      <c r="E37">
        <f t="shared" ca="1" si="2"/>
        <v>0.16</v>
      </c>
      <c r="F37">
        <f t="shared" ca="1" si="3"/>
        <v>29858</v>
      </c>
      <c r="G37">
        <f ca="1">D37 * 1.2 + RANDBETWEEN(-2000, 5000)</f>
        <v>46441.759999999995</v>
      </c>
      <c r="H37">
        <f t="shared" ca="1" si="4"/>
        <v>0.04</v>
      </c>
      <c r="I37">
        <f t="shared" ca="1" si="5"/>
        <v>48395</v>
      </c>
      <c r="J37">
        <f ca="1">G37 * 1.2 + RANDBETWEEN(-2000, 5000)</f>
        <v>59140.111999999994</v>
      </c>
      <c r="K37">
        <f t="shared" ca="1" si="6"/>
        <v>0.04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val</dc:creator>
  <cp:lastModifiedBy>marcos val</cp:lastModifiedBy>
  <dcterms:created xsi:type="dcterms:W3CDTF">2026-05-26T14:34:55Z</dcterms:created>
  <dcterms:modified xsi:type="dcterms:W3CDTF">2026-05-26T18:54:30Z</dcterms:modified>
</cp:coreProperties>
</file>