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uario\Desktop\Articulo Ball and beam\Ball and beam\"/>
    </mc:Choice>
  </mc:AlternateContent>
  <xr:revisionPtr revIDLastSave="0" documentId="13_ncr:1_{09220903-1D62-4776-9414-7F51B76AB1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kCp" sheetId="1" r:id="rId1"/>
    <sheet name="Po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I8" i="2"/>
  <c r="I4" i="2"/>
  <c r="G8" i="2"/>
  <c r="H4" i="2"/>
  <c r="I4" i="1"/>
  <c r="K8" i="1"/>
  <c r="F4" i="1"/>
  <c r="D4" i="2"/>
  <c r="E4" i="2" s="1"/>
  <c r="C8" i="2"/>
  <c r="D8" i="2" s="1"/>
  <c r="F4" i="2" l="1"/>
  <c r="G4" i="2" s="1"/>
  <c r="E8" i="2" l="1"/>
  <c r="F8" i="2" s="1"/>
  <c r="G4" i="1"/>
  <c r="H4" i="1" s="1"/>
  <c r="C8" i="1"/>
  <c r="D8" i="1" s="1"/>
  <c r="J4" i="1" l="1"/>
  <c r="E8" i="1"/>
  <c r="F8" i="1" s="1"/>
  <c r="G8" i="1" l="1"/>
  <c r="K4" i="1" s="1"/>
  <c r="L4" i="1" l="1"/>
  <c r="M4" i="1" l="1"/>
  <c r="I8" i="1"/>
  <c r="N4" i="1"/>
</calcChain>
</file>

<file path=xl/sharedStrings.xml><?xml version="1.0" encoding="utf-8"?>
<sst xmlns="http://schemas.openxmlformats.org/spreadsheetml/2006/main" count="35" uniqueCount="20">
  <si>
    <t>Vp</t>
  </si>
  <si>
    <t>Vf</t>
  </si>
  <si>
    <t>tr</t>
  </si>
  <si>
    <t>ζ</t>
  </si>
  <si>
    <t>mp</t>
  </si>
  <si>
    <t>C</t>
  </si>
  <si>
    <t>wd</t>
  </si>
  <si>
    <t>wn</t>
  </si>
  <si>
    <t>Ck</t>
  </si>
  <si>
    <t>Cp</t>
  </si>
  <si>
    <t>ln(mp)</t>
  </si>
  <si>
    <t>ζ^2</t>
  </si>
  <si>
    <t>PI</t>
  </si>
  <si>
    <t>PI^2</t>
  </si>
  <si>
    <t>1-ζ^2</t>
  </si>
  <si>
    <t>SRT(1-ζ^2)</t>
  </si>
  <si>
    <t>SRT(1-ζ^2)/ζ</t>
  </si>
  <si>
    <t>Kp</t>
  </si>
  <si>
    <t>Polos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</si>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</sst>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Calibri"/>
      <family val="2"/>
    </font>
    <font>
      <sz val="24"/>
      <color theme="1"/>
      <name val="Calibri"/>
      <family val="2"/>
      <scheme val="minor"/>
    </font>
    <font>
      <sz val="24"/>
      <color theme="1"/>
      <name val="Calibri"/>
      <family val="2"/>
    </font>
    <font>
      <sz val="16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4338"/>
        <bgColor indexed="64"/>
      </patternFill>
    </fill>
    <fill>
      <patternFill patternType="solid">
        <fgColor rgb="FF6131A1"/>
        <bgColor indexed="64"/>
      </patternFill>
    </fill>
    <fill>
      <patternFill patternType="solid">
        <fgColor rgb="FF9B6CCA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4" fillId="0" borderId="0" xfId="0" applyFont="1"/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6CCA"/>
      <color rgb="FF6131A1"/>
      <color rgb="FFD84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8"/>
  <sheetViews>
    <sheetView zoomScale="70" zoomScaleNormal="70" workbookViewId="0">
      <selection activeCell="I4" sqref="I4"/>
    </sheetView>
  </sheetViews>
  <sheetFormatPr baseColWidth="10" defaultRowHeight="21" x14ac:dyDescent="0.3"/>
  <cols>
    <col min="1" max="1" width="4" customWidth="1"/>
    <col min="2" max="2" width="7.5546875" style="26" bestFit="1" customWidth="1"/>
    <col min="3" max="5" width="18.6640625" style="26" bestFit="1" customWidth="1"/>
    <col min="6" max="6" width="19.6640625" style="26" bestFit="1" customWidth="1"/>
    <col min="7" max="7" width="23" style="26" bestFit="1" customWidth="1"/>
    <col min="8" max="14" width="18.6640625" style="26" bestFit="1" customWidth="1"/>
    <col min="15" max="15" width="11.44140625" style="1"/>
  </cols>
  <sheetData>
    <row r="2" spans="2:15" ht="21.6" thickBot="1" x14ac:dyDescent="0.35"/>
    <row r="3" spans="2:15" s="21" customFormat="1" ht="31.2" x14ac:dyDescent="0.6">
      <c r="B3" s="13" t="s">
        <v>17</v>
      </c>
      <c r="C3" s="14" t="s">
        <v>0</v>
      </c>
      <c r="D3" s="14" t="s">
        <v>1</v>
      </c>
      <c r="E3" s="14" t="s">
        <v>2</v>
      </c>
      <c r="F3" s="15" t="s">
        <v>4</v>
      </c>
      <c r="G3" s="15" t="s">
        <v>10</v>
      </c>
      <c r="H3" s="15" t="s">
        <v>5</v>
      </c>
      <c r="I3" s="16" t="s">
        <v>11</v>
      </c>
      <c r="J3" s="16" t="s">
        <v>3</v>
      </c>
      <c r="K3" s="17" t="s">
        <v>6</v>
      </c>
      <c r="L3" s="18" t="s">
        <v>7</v>
      </c>
      <c r="M3" s="19" t="s">
        <v>8</v>
      </c>
      <c r="N3" s="20" t="s">
        <v>9</v>
      </c>
      <c r="O3" s="27"/>
    </row>
    <row r="4" spans="2:15" ht="33.75" customHeight="1" thickBot="1" x14ac:dyDescent="0.35">
      <c r="B4" s="2">
        <v>30.5</v>
      </c>
      <c r="C4" s="3">
        <v>0.50660000000000005</v>
      </c>
      <c r="D4" s="4">
        <v>0.39269999999999999</v>
      </c>
      <c r="E4" s="4">
        <v>0.16400000000000001</v>
      </c>
      <c r="F4" s="5">
        <f>(C4-D4)/D4</f>
        <v>0.29004329004329021</v>
      </c>
      <c r="G4" s="5">
        <f>LN(F4)</f>
        <v>-1.2377250911308268</v>
      </c>
      <c r="H4" s="5">
        <f>G4^2</f>
        <v>1.5319634012148136</v>
      </c>
      <c r="I4" s="6">
        <f>H4/(H4+D8)</f>
        <v>0.13436427584153954</v>
      </c>
      <c r="J4" s="6">
        <f>SQRT(I4)</f>
        <v>0.36655732954278725</v>
      </c>
      <c r="K4" s="7">
        <f>(1/E4)*(C8-ATAN(G8))</f>
        <v>11.866478141629331</v>
      </c>
      <c r="L4" s="8">
        <f>K4/F8</f>
        <v>12.754230398130673</v>
      </c>
      <c r="M4" s="9">
        <f>(L4^2)/B4</f>
        <v>5.3334555097901806</v>
      </c>
      <c r="N4" s="10">
        <f>2*J4*L4</f>
        <v>9.35031327022444</v>
      </c>
    </row>
    <row r="6" spans="2:15" ht="21.6" thickBot="1" x14ac:dyDescent="0.35">
      <c r="H6" s="28"/>
    </row>
    <row r="7" spans="2:15" ht="28.8" x14ac:dyDescent="0.3">
      <c r="C7" s="22" t="s">
        <v>12</v>
      </c>
      <c r="D7" s="23" t="s">
        <v>13</v>
      </c>
      <c r="E7" s="24" t="s">
        <v>14</v>
      </c>
      <c r="F7" s="24" t="s">
        <v>15</v>
      </c>
      <c r="G7" s="25" t="s">
        <v>16</v>
      </c>
      <c r="I7" s="32" t="s">
        <v>18</v>
      </c>
      <c r="J7" s="32"/>
      <c r="K7" s="32"/>
    </row>
    <row r="8" spans="2:15" ht="37.5" customHeight="1" thickBot="1" x14ac:dyDescent="0.35">
      <c r="C8" s="11">
        <f>PI()</f>
        <v>3.1415926535897931</v>
      </c>
      <c r="D8" s="12">
        <f>C8^2</f>
        <v>9.869604401089358</v>
      </c>
      <c r="E8" s="12">
        <f>1-I4</f>
        <v>0.86563572415846046</v>
      </c>
      <c r="F8" s="12">
        <f>SQRT(E8)</f>
        <v>0.93039546654014849</v>
      </c>
      <c r="G8" s="29">
        <f>F8/J4</f>
        <v>2.5381990525210489</v>
      </c>
      <c r="I8" s="30">
        <f>-J4*L4</f>
        <v>-4.67515663511222</v>
      </c>
      <c r="J8" s="31" t="s">
        <v>19</v>
      </c>
      <c r="K8" s="30">
        <f>K4</f>
        <v>11.866478141629331</v>
      </c>
    </row>
  </sheetData>
  <mergeCells count="1">
    <mergeCell ref="I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D081-7499-426B-85BB-0C484CCB4E4B}">
  <dimension ref="A2:L8"/>
  <sheetViews>
    <sheetView tabSelected="1" zoomScale="80" zoomScaleNormal="80" workbookViewId="0">
      <selection activeCell="J18" sqref="J18"/>
    </sheetView>
  </sheetViews>
  <sheetFormatPr baseColWidth="10" defaultRowHeight="21" x14ac:dyDescent="0.3"/>
  <cols>
    <col min="1" max="1" width="4" customWidth="1"/>
    <col min="2" max="2" width="7.5546875" style="26" bestFit="1" customWidth="1"/>
    <col min="3" max="5" width="18.6640625" style="26" bestFit="1" customWidth="1"/>
    <col min="6" max="6" width="19.6640625" style="26" bestFit="1" customWidth="1"/>
    <col min="7" max="7" width="23" style="26" bestFit="1" customWidth="1"/>
    <col min="8" max="12" width="18.6640625" style="26" bestFit="1" customWidth="1"/>
  </cols>
  <sheetData>
    <row r="2" spans="1:12" ht="21.6" thickBot="1" x14ac:dyDescent="0.35"/>
    <row r="3" spans="1:12" ht="31.2" x14ac:dyDescent="0.6">
      <c r="A3" s="21"/>
      <c r="B3" s="15" t="s">
        <v>2</v>
      </c>
      <c r="C3" s="15" t="s">
        <v>4</v>
      </c>
      <c r="D3" s="15" t="s">
        <v>10</v>
      </c>
      <c r="E3" s="15" t="s">
        <v>5</v>
      </c>
      <c r="F3" s="16" t="s">
        <v>11</v>
      </c>
      <c r="G3" s="16" t="s">
        <v>3</v>
      </c>
      <c r="H3" s="17" t="s">
        <v>6</v>
      </c>
      <c r="I3" s="18" t="s">
        <v>7</v>
      </c>
      <c r="J3"/>
      <c r="K3"/>
      <c r="L3"/>
    </row>
    <row r="4" spans="1:12" ht="21.6" thickBot="1" x14ac:dyDescent="0.35">
      <c r="B4" s="5">
        <v>0.1</v>
      </c>
      <c r="C4" s="5">
        <v>0.3</v>
      </c>
      <c r="D4" s="5">
        <f>LN(C4)</f>
        <v>-1.2039728043259361</v>
      </c>
      <c r="E4" s="5">
        <f>D4^2</f>
        <v>1.4495505135564588</v>
      </c>
      <c r="F4" s="6">
        <f>E4/(E4+D8)</f>
        <v>0.12806172585206785</v>
      </c>
      <c r="G4" s="6">
        <f>SQRT(F4)</f>
        <v>0.35785713050331669</v>
      </c>
      <c r="H4" s="7">
        <f>(1/B4)*(C8-ATAN(G8))</f>
        <v>19.367683658765277</v>
      </c>
      <c r="I4" s="8">
        <f>H4/F8</f>
        <v>20.741244552727732</v>
      </c>
      <c r="J4"/>
      <c r="K4"/>
      <c r="L4"/>
    </row>
    <row r="6" spans="1:12" ht="21.6" thickBot="1" x14ac:dyDescent="0.35">
      <c r="H6" s="28"/>
    </row>
    <row r="7" spans="1:12" ht="28.8" x14ac:dyDescent="0.3">
      <c r="C7" s="22" t="s">
        <v>12</v>
      </c>
      <c r="D7" s="23" t="s">
        <v>13</v>
      </c>
      <c r="E7" s="24" t="s">
        <v>14</v>
      </c>
      <c r="F7" s="24" t="s">
        <v>15</v>
      </c>
      <c r="G7" s="25" t="s">
        <v>16</v>
      </c>
      <c r="I7" s="32" t="s">
        <v>18</v>
      </c>
      <c r="J7" s="32"/>
      <c r="K7" s="32"/>
    </row>
    <row r="8" spans="1:12" ht="21.6" thickBot="1" x14ac:dyDescent="0.35">
      <c r="C8" s="11">
        <f>PI()</f>
        <v>3.1415926535897931</v>
      </c>
      <c r="D8" s="12">
        <f>C8^2</f>
        <v>9.869604401089358</v>
      </c>
      <c r="E8" s="12">
        <f>1-F4</f>
        <v>0.87193827414793212</v>
      </c>
      <c r="F8" s="12">
        <f>SQRT(E8)</f>
        <v>0.93377635124687763</v>
      </c>
      <c r="G8" s="29">
        <f>F8/G4</f>
        <v>2.6093551634238659</v>
      </c>
      <c r="I8" s="30">
        <f>-G4*I4</f>
        <v>-7.4224022587066942</v>
      </c>
      <c r="J8" s="31" t="s">
        <v>19</v>
      </c>
      <c r="K8" s="30">
        <f>H4</f>
        <v>19.367683658765277</v>
      </c>
    </row>
  </sheetData>
  <mergeCells count="1">
    <mergeCell ref="I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CkCp</vt:lpstr>
      <vt:lpstr>Polos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Mondragón</dc:creator>
  <cp:lastModifiedBy>Usuario</cp:lastModifiedBy>
  <dcterms:created xsi:type="dcterms:W3CDTF">2020-09-15T15:44:07Z</dcterms:created>
  <dcterms:modified xsi:type="dcterms:W3CDTF">2022-10-26T03:29:28Z</dcterms:modified>
</cp:coreProperties>
</file>