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Desktop/Mestrado/mestrado-mineracao-de-dados/Lista Exercicios/"/>
    </mc:Choice>
  </mc:AlternateContent>
  <xr:revisionPtr revIDLastSave="0" documentId="8_{AD1208C2-110E-0849-8099-50828ECB0CEE}" xr6:coauthVersionLast="45" xr6:coauthVersionMax="45" xr10:uidLastSave="{00000000-0000-0000-0000-000000000000}"/>
  <bookViews>
    <workbookView xWindow="1960" yWindow="1400" windowWidth="25600" windowHeight="14600" activeTab="2" xr2:uid="{BF5D90AF-6642-054F-B890-03922B32DEFD}"/>
  </bookViews>
  <sheets>
    <sheet name="Sheet1" sheetId="1" r:id="rId1"/>
    <sheet name="Sheet2" sheetId="2" r:id="rId2"/>
    <sheet name="Sheet3" sheetId="3" r:id="rId3"/>
  </sheets>
  <definedNames>
    <definedName name="_xlchart.v1.0" hidden="1">Sheet3!$H$2:$H$7</definedName>
    <definedName name="_xlchart.v1.1" hidden="1">Sheet3!$I$1</definedName>
    <definedName name="_xlchart.v1.10" hidden="1">Sheet3!$I$1</definedName>
    <definedName name="_xlchart.v1.11" hidden="1">Sheet3!$I$2:$I$7</definedName>
    <definedName name="_xlchart.v1.12" hidden="1">Sheet3!$J$1</definedName>
    <definedName name="_xlchart.v1.13" hidden="1">Sheet3!$J$2:$J$7</definedName>
    <definedName name="_xlchart.v1.14" hidden="1">Sheet3!$K$1</definedName>
    <definedName name="_xlchart.v1.15" hidden="1">Sheet3!$K$2:$K$7</definedName>
    <definedName name="_xlchart.v1.16" hidden="1">Sheet3!$L$1</definedName>
    <definedName name="_xlchart.v1.17" hidden="1">Sheet3!$L$2:$L$7</definedName>
    <definedName name="_xlchart.v1.2" hidden="1">Sheet3!$I$2:$I$7</definedName>
    <definedName name="_xlchart.v1.3" hidden="1">Sheet3!$J$1</definedName>
    <definedName name="_xlchart.v1.4" hidden="1">Sheet3!$J$2:$J$7</definedName>
    <definedName name="_xlchart.v1.5" hidden="1">Sheet3!$K$1</definedName>
    <definedName name="_xlchart.v1.6" hidden="1">Sheet3!$K$2:$K$7</definedName>
    <definedName name="_xlchart.v1.7" hidden="1">Sheet3!$L$1</definedName>
    <definedName name="_xlchart.v1.8" hidden="1">Sheet3!$L$2:$L$7</definedName>
    <definedName name="_xlchart.v1.9" hidden="1">Sheet3!$H$2:$H$7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3" l="1"/>
  <c r="K4" i="3"/>
  <c r="J4" i="3"/>
  <c r="I4" i="3"/>
  <c r="I7" i="3"/>
  <c r="L7" i="3"/>
  <c r="K7" i="3"/>
  <c r="J7" i="3"/>
  <c r="L5" i="3"/>
  <c r="K5" i="3"/>
  <c r="J5" i="3"/>
  <c r="I5" i="3"/>
  <c r="L3" i="3"/>
  <c r="K3" i="3"/>
  <c r="J3" i="3"/>
  <c r="I3" i="3"/>
  <c r="K6" i="3"/>
  <c r="J6" i="3"/>
  <c r="L6" i="3"/>
  <c r="I6" i="3"/>
  <c r="K2" i="3"/>
  <c r="J2" i="3"/>
  <c r="L2" i="3"/>
  <c r="I2" i="3"/>
  <c r="E21" i="3"/>
  <c r="E22" i="3" s="1"/>
  <c r="D21" i="3"/>
  <c r="D22" i="3" s="1"/>
  <c r="C21" i="3"/>
  <c r="C22" i="3" s="1"/>
  <c r="B21" i="3"/>
  <c r="B22" i="3" s="1"/>
  <c r="E9" i="2"/>
  <c r="C20" i="1"/>
  <c r="C15" i="1"/>
  <c r="C11" i="1"/>
  <c r="C5" i="1"/>
</calcChain>
</file>

<file path=xl/sharedStrings.xml><?xml version="1.0" encoding="utf-8"?>
<sst xmlns="http://schemas.openxmlformats.org/spreadsheetml/2006/main" count="102" uniqueCount="65">
  <si>
    <t>ID</t>
  </si>
  <si>
    <t>BI-RADS</t>
  </si>
  <si>
    <t>Idade</t>
  </si>
  <si>
    <t>Forma</t>
  </si>
  <si>
    <t>Contorno</t>
  </si>
  <si>
    <t>Densidade</t>
  </si>
  <si>
    <t>Severidade</t>
  </si>
  <si>
    <t>Lobular</t>
  </si>
  <si>
    <t>Especulada</t>
  </si>
  <si>
    <t>Baixa</t>
  </si>
  <si>
    <t>Maligno</t>
  </si>
  <si>
    <t>Redonda</t>
  </si>
  <si>
    <t>Circusnscrita</t>
  </si>
  <si>
    <t>?</t>
  </si>
  <si>
    <t>Irregular</t>
  </si>
  <si>
    <t>Circunscrita</t>
  </si>
  <si>
    <t>Benigno</t>
  </si>
  <si>
    <t>Alta</t>
  </si>
  <si>
    <t xml:space="preserve">X = </t>
  </si>
  <si>
    <t>min</t>
  </si>
  <si>
    <t>max</t>
  </si>
  <si>
    <t xml:space="preserve">X' = </t>
  </si>
  <si>
    <t>0.8</t>
  </si>
  <si>
    <t>0.4</t>
  </si>
  <si>
    <t>0.65</t>
  </si>
  <si>
    <t>0.55</t>
  </si>
  <si>
    <t>media</t>
  </si>
  <si>
    <t>desvio padrao</t>
  </si>
  <si>
    <t>a'</t>
  </si>
  <si>
    <t>a</t>
  </si>
  <si>
    <t>0.23</t>
  </si>
  <si>
    <t>10^2</t>
  </si>
  <si>
    <t>0.19</t>
  </si>
  <si>
    <t>0.11</t>
  </si>
  <si>
    <t>0.16</t>
  </si>
  <si>
    <t>0.03</t>
  </si>
  <si>
    <t>0.14</t>
  </si>
  <si>
    <t>IQR</t>
  </si>
  <si>
    <t>m</t>
  </si>
  <si>
    <t>0.5</t>
  </si>
  <si>
    <t>0.12</t>
  </si>
  <si>
    <t>score z</t>
  </si>
  <si>
    <t>interquartil</t>
  </si>
  <si>
    <t>decimal</t>
  </si>
  <si>
    <t>6, 7, 1, 9, 8, 2, 6, 4, 6, 4, 5, 2, 3, 1, 10, 7, 10, 2, 10, 8, 6, 5, 3, 8,</t>
  </si>
  <si>
    <t>3, 1, 8, 7, 8, 7</t>
  </si>
  <si>
    <t>Value</t>
  </si>
  <si>
    <t>n=30</t>
  </si>
  <si>
    <t>k=5</t>
  </si>
  <si>
    <t>amplitude</t>
  </si>
  <si>
    <t>10-1</t>
  </si>
  <si>
    <t>amplitude classe</t>
  </si>
  <si>
    <t>9/5</t>
  </si>
  <si>
    <t>h = 1,8</t>
  </si>
  <si>
    <t>Atributo A</t>
  </si>
  <si>
    <t>Atributo C</t>
  </si>
  <si>
    <t>Atributo D</t>
  </si>
  <si>
    <t>Q1</t>
  </si>
  <si>
    <t>Q2</t>
  </si>
  <si>
    <t>Q3</t>
  </si>
  <si>
    <t>Min</t>
  </si>
  <si>
    <t>Max</t>
  </si>
  <si>
    <t>Mediana</t>
  </si>
  <si>
    <t>Média</t>
  </si>
  <si>
    <t>Atributo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</si>
</sst>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em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Sheet3!$I$2:$L$2</c:f>
              <c:numCache>
                <c:formatCode>General</c:formatCode>
                <c:ptCount val="4"/>
                <c:pt idx="0">
                  <c:v>0.22420000000000001</c:v>
                </c:pt>
                <c:pt idx="1">
                  <c:v>4.5100000000000001E-2</c:v>
                </c:pt>
                <c:pt idx="2">
                  <c:v>0.03</c:v>
                </c:pt>
                <c:pt idx="3">
                  <c:v>4.1799999999999997E-2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5-994F-9B1D-015D2E4EE400}"/>
            </c:ext>
          </c:extLst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Sheet3!$I$3:$L$3</c:f>
              <c:numCache>
                <c:formatCode>General</c:formatCode>
                <c:ptCount val="4"/>
                <c:pt idx="0">
                  <c:v>0.38719999999999999</c:v>
                </c:pt>
                <c:pt idx="1">
                  <c:v>0.1769</c:v>
                </c:pt>
                <c:pt idx="2">
                  <c:v>0.27510000000000001</c:v>
                </c:pt>
                <c:pt idx="3">
                  <c:v>0.1069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5-994F-9B1D-015D2E4EE400}"/>
            </c:ext>
          </c:extLst>
        </c:ser>
        <c:ser>
          <c:idx val="2"/>
          <c:order val="2"/>
          <c:tx>
            <c:strRef>
              <c:f>Sheet3!$H$4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Sheet3!$I$4:$L$4</c:f>
              <c:numCache>
                <c:formatCode>General</c:formatCode>
                <c:ptCount val="4"/>
                <c:pt idx="0">
                  <c:v>0.58571499999999999</c:v>
                </c:pt>
                <c:pt idx="1">
                  <c:v>0.4306799999999999</c:v>
                </c:pt>
                <c:pt idx="2">
                  <c:v>0.52203000000000011</c:v>
                </c:pt>
                <c:pt idx="3">
                  <c:v>0.50465000000000004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5-994F-9B1D-015D2E4EE400}"/>
            </c:ext>
          </c:extLst>
        </c:ser>
        <c:ser>
          <c:idx val="3"/>
          <c:order val="3"/>
          <c:tx>
            <c:strRef>
              <c:f>Sheet3!$H$5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Sheet3!$I$5:$L$5</c:f>
              <c:numCache>
                <c:formatCode>General</c:formatCode>
                <c:ptCount val="4"/>
                <c:pt idx="0">
                  <c:v>0.81610000000000005</c:v>
                </c:pt>
                <c:pt idx="1">
                  <c:v>0.7258</c:v>
                </c:pt>
                <c:pt idx="2">
                  <c:v>0.80059999999999998</c:v>
                </c:pt>
                <c:pt idx="3">
                  <c:v>0.88539999999999996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5-994F-9B1D-015D2E4EE400}"/>
            </c:ext>
          </c:extLst>
        </c:ser>
        <c:ser>
          <c:idx val="4"/>
          <c:order val="4"/>
          <c:tx>
            <c:strRef>
              <c:f>Sheet3!$H$6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Sheet3!$I$6:$L$6</c:f>
              <c:numCache>
                <c:formatCode>General</c:formatCode>
                <c:ptCount val="4"/>
                <c:pt idx="0">
                  <c:v>0.997</c:v>
                </c:pt>
                <c:pt idx="1">
                  <c:v>0.95740000000000003</c:v>
                </c:pt>
                <c:pt idx="2">
                  <c:v>0.98609999999999998</c:v>
                </c:pt>
                <c:pt idx="3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5-994F-9B1D-015D2E4EE400}"/>
            </c:ext>
          </c:extLst>
        </c:ser>
        <c:ser>
          <c:idx val="5"/>
          <c:order val="5"/>
          <c:tx>
            <c:strRef>
              <c:f>Sheet3!$H$7</c:f>
              <c:strCache>
                <c:ptCount val="1"/>
                <c:pt idx="0">
                  <c:v>Mediana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Sheet3!$I$1:$L$1</c:f>
              <c:strCache>
                <c:ptCount val="4"/>
                <c:pt idx="0">
                  <c:v>Atributo A</c:v>
                </c:pt>
                <c:pt idx="1">
                  <c:v>Atributo B</c:v>
                </c:pt>
                <c:pt idx="2">
                  <c:v>Atributo C</c:v>
                </c:pt>
                <c:pt idx="3">
                  <c:v>Atributo D</c:v>
                </c:pt>
              </c:strCache>
            </c:strRef>
          </c:cat>
          <c:val>
            <c:numRef>
              <c:f>Sheet3!$I$7:$L$7</c:f>
              <c:numCache>
                <c:formatCode>General</c:formatCode>
                <c:ptCount val="4"/>
                <c:pt idx="0">
                  <c:v>0.61809999999999998</c:v>
                </c:pt>
                <c:pt idx="1">
                  <c:v>0.372</c:v>
                </c:pt>
                <c:pt idx="2">
                  <c:v>0.55279999999999996</c:v>
                </c:pt>
                <c:pt idx="3">
                  <c:v>0.57604999999999995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5-994F-9B1D-015D2E4E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779135"/>
        <c:axId val="1756818975"/>
      </c:barChart>
      <c:catAx>
        <c:axId val="17977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18975"/>
        <c:crosses val="autoZero"/>
        <c:auto val="1"/>
        <c:lblAlgn val="ctr"/>
        <c:lblOffset val="100"/>
        <c:noMultiLvlLbl val="0"/>
      </c:catAx>
      <c:valAx>
        <c:axId val="1756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8</xdr:row>
      <xdr:rowOff>0</xdr:rowOff>
    </xdr:from>
    <xdr:to>
      <xdr:col>16</xdr:col>
      <xdr:colOff>342900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C539C-D17C-B247-A2FC-2A56A177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4389-4A8E-BB49-87ED-A6FFD746A6FE}">
  <dimension ref="B2:O24"/>
  <sheetViews>
    <sheetView workbookViewId="0">
      <selection activeCell="O12" sqref="O12"/>
    </sheetView>
  </sheetViews>
  <sheetFormatPr baseColWidth="10" defaultRowHeight="16" x14ac:dyDescent="0.2"/>
  <cols>
    <col min="2" max="2" width="15.83203125" customWidth="1"/>
  </cols>
  <sheetData>
    <row r="2" spans="2:15" x14ac:dyDescent="0.2">
      <c r="B2" t="s">
        <v>19</v>
      </c>
      <c r="C2">
        <v>5</v>
      </c>
      <c r="F2">
        <v>3</v>
      </c>
      <c r="G2">
        <v>11</v>
      </c>
      <c r="H2">
        <v>14</v>
      </c>
      <c r="I2">
        <v>16</v>
      </c>
      <c r="J2" s="1">
        <v>19</v>
      </c>
      <c r="K2">
        <v>23</v>
      </c>
    </row>
    <row r="3" spans="2:15" x14ac:dyDescent="0.2">
      <c r="B3" t="s">
        <v>20</v>
      </c>
      <c r="C3">
        <v>200</v>
      </c>
      <c r="F3">
        <v>0</v>
      </c>
      <c r="G3" t="s">
        <v>23</v>
      </c>
      <c r="H3" t="s">
        <v>25</v>
      </c>
      <c r="I3" t="s">
        <v>24</v>
      </c>
      <c r="J3" t="s">
        <v>22</v>
      </c>
      <c r="K3">
        <v>1</v>
      </c>
    </row>
    <row r="4" spans="2:15" x14ac:dyDescent="0.2">
      <c r="B4" t="s">
        <v>18</v>
      </c>
      <c r="C4">
        <v>14</v>
      </c>
      <c r="F4">
        <v>201.64</v>
      </c>
      <c r="G4">
        <v>38.44</v>
      </c>
      <c r="H4">
        <v>10.24</v>
      </c>
      <c r="I4">
        <v>1.44</v>
      </c>
      <c r="J4">
        <v>3.24</v>
      </c>
      <c r="K4">
        <v>33.64</v>
      </c>
    </row>
    <row r="5" spans="2:15" x14ac:dyDescent="0.2">
      <c r="B5" t="s">
        <v>21</v>
      </c>
      <c r="C5">
        <f>(C4-MIN(G2:K2))/(MAX(G2:K2)-MIN(G2:K2))</f>
        <v>0.25</v>
      </c>
      <c r="E5" t="s">
        <v>41</v>
      </c>
      <c r="F5">
        <v>-1.87</v>
      </c>
      <c r="G5">
        <v>-0.81</v>
      </c>
      <c r="H5">
        <v>-0.42</v>
      </c>
      <c r="I5">
        <v>-0.16</v>
      </c>
      <c r="J5" t="s">
        <v>30</v>
      </c>
      <c r="K5">
        <v>0.76</v>
      </c>
    </row>
    <row r="6" spans="2:15" x14ac:dyDescent="0.2">
      <c r="E6" t="s">
        <v>43</v>
      </c>
      <c r="F6" t="s">
        <v>35</v>
      </c>
      <c r="G6" t="s">
        <v>33</v>
      </c>
      <c r="H6" t="s">
        <v>36</v>
      </c>
      <c r="I6" t="s">
        <v>34</v>
      </c>
      <c r="J6" t="s">
        <v>32</v>
      </c>
      <c r="K6" t="s">
        <v>30</v>
      </c>
    </row>
    <row r="7" spans="2:15" x14ac:dyDescent="0.2">
      <c r="E7" t="s">
        <v>42</v>
      </c>
      <c r="F7">
        <v>-1.5</v>
      </c>
      <c r="G7">
        <v>-0.5</v>
      </c>
      <c r="H7">
        <v>-0.12</v>
      </c>
      <c r="I7" t="s">
        <v>40</v>
      </c>
      <c r="J7" t="s">
        <v>39</v>
      </c>
      <c r="K7">
        <v>1</v>
      </c>
    </row>
    <row r="8" spans="2:15" x14ac:dyDescent="0.2">
      <c r="B8" t="s">
        <v>26</v>
      </c>
      <c r="C8">
        <v>17.2</v>
      </c>
      <c r="O8" s="2" t="s">
        <v>44</v>
      </c>
    </row>
    <row r="9" spans="2:15" x14ac:dyDescent="0.2">
      <c r="B9" t="s">
        <v>27</v>
      </c>
      <c r="C9">
        <v>7.6</v>
      </c>
      <c r="O9" s="2" t="s">
        <v>45</v>
      </c>
    </row>
    <row r="10" spans="2:15" x14ac:dyDescent="0.2">
      <c r="B10" t="s">
        <v>29</v>
      </c>
      <c r="C10">
        <v>3</v>
      </c>
    </row>
    <row r="11" spans="2:15" x14ac:dyDescent="0.2">
      <c r="B11" t="s">
        <v>28</v>
      </c>
      <c r="C11">
        <f>(C10-C8)/C9</f>
        <v>-1.868421052631579</v>
      </c>
    </row>
    <row r="13" spans="2:15" x14ac:dyDescent="0.2">
      <c r="B13" t="s">
        <v>29</v>
      </c>
      <c r="C13">
        <v>14</v>
      </c>
    </row>
    <row r="14" spans="2:15" x14ac:dyDescent="0.2">
      <c r="B14" t="s">
        <v>31</v>
      </c>
      <c r="C14">
        <v>100</v>
      </c>
      <c r="G14" t="s">
        <v>0</v>
      </c>
      <c r="H14" t="s">
        <v>1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2:15" x14ac:dyDescent="0.2">
      <c r="B15" t="s">
        <v>28</v>
      </c>
      <c r="C15">
        <f xml:space="preserve"> C13 /C14</f>
        <v>0.14000000000000001</v>
      </c>
      <c r="G15">
        <v>4</v>
      </c>
      <c r="H15">
        <v>4</v>
      </c>
      <c r="I15">
        <v>28</v>
      </c>
      <c r="J15" t="s">
        <v>11</v>
      </c>
      <c r="K15" t="s">
        <v>15</v>
      </c>
      <c r="L15" t="s">
        <v>9</v>
      </c>
      <c r="M15" t="s">
        <v>16</v>
      </c>
    </row>
    <row r="16" spans="2:15" x14ac:dyDescent="0.2">
      <c r="G16">
        <v>8</v>
      </c>
      <c r="H16">
        <v>5</v>
      </c>
      <c r="I16">
        <v>42</v>
      </c>
      <c r="J16" t="s">
        <v>11</v>
      </c>
      <c r="K16" t="s">
        <v>13</v>
      </c>
      <c r="L16" t="s">
        <v>9</v>
      </c>
      <c r="M16" t="s">
        <v>16</v>
      </c>
    </row>
    <row r="17" spans="2:13" x14ac:dyDescent="0.2">
      <c r="B17" t="s">
        <v>37</v>
      </c>
      <c r="C17">
        <v>8</v>
      </c>
      <c r="G17">
        <v>2</v>
      </c>
      <c r="H17">
        <v>4</v>
      </c>
      <c r="I17">
        <v>43</v>
      </c>
      <c r="J17" t="s">
        <v>11</v>
      </c>
      <c r="K17" t="s">
        <v>12</v>
      </c>
      <c r="L17" t="s">
        <v>13</v>
      </c>
      <c r="M17" t="s">
        <v>10</v>
      </c>
    </row>
    <row r="18" spans="2:13" x14ac:dyDescent="0.2">
      <c r="B18" t="s">
        <v>38</v>
      </c>
      <c r="C18">
        <v>15</v>
      </c>
      <c r="G18">
        <v>9</v>
      </c>
      <c r="H18">
        <v>5</v>
      </c>
      <c r="I18">
        <v>57</v>
      </c>
      <c r="J18" t="s">
        <v>11</v>
      </c>
      <c r="K18" t="s">
        <v>8</v>
      </c>
      <c r="L18" t="s">
        <v>9</v>
      </c>
      <c r="M18" t="s">
        <v>10</v>
      </c>
    </row>
    <row r="19" spans="2:13" x14ac:dyDescent="0.2">
      <c r="B19" t="s">
        <v>29</v>
      </c>
      <c r="C19">
        <v>23</v>
      </c>
      <c r="G19">
        <v>3</v>
      </c>
      <c r="H19">
        <v>5</v>
      </c>
      <c r="I19">
        <v>58</v>
      </c>
      <c r="J19" t="s">
        <v>14</v>
      </c>
      <c r="K19" t="s">
        <v>8</v>
      </c>
      <c r="L19" t="s">
        <v>9</v>
      </c>
      <c r="M19" t="s">
        <v>10</v>
      </c>
    </row>
    <row r="20" spans="2:13" x14ac:dyDescent="0.2">
      <c r="B20" t="s">
        <v>28</v>
      </c>
      <c r="C20">
        <f>(C19-C18)/C17</f>
        <v>1</v>
      </c>
      <c r="G20">
        <v>10</v>
      </c>
      <c r="H20">
        <v>5</v>
      </c>
      <c r="I20">
        <v>60</v>
      </c>
      <c r="J20" t="s">
        <v>13</v>
      </c>
      <c r="K20" t="s">
        <v>8</v>
      </c>
      <c r="L20" t="s">
        <v>17</v>
      </c>
      <c r="M20" t="s">
        <v>10</v>
      </c>
    </row>
    <row r="21" spans="2:13" x14ac:dyDescent="0.2">
      <c r="G21">
        <v>6</v>
      </c>
      <c r="H21">
        <v>4</v>
      </c>
      <c r="I21">
        <v>65</v>
      </c>
      <c r="J21" t="s">
        <v>11</v>
      </c>
      <c r="K21" t="s">
        <v>13</v>
      </c>
      <c r="L21" t="s">
        <v>9</v>
      </c>
      <c r="M21" t="s">
        <v>16</v>
      </c>
    </row>
    <row r="22" spans="2:13" x14ac:dyDescent="0.2">
      <c r="G22">
        <v>1</v>
      </c>
      <c r="H22">
        <v>5</v>
      </c>
      <c r="I22">
        <v>67</v>
      </c>
      <c r="J22" t="s">
        <v>7</v>
      </c>
      <c r="K22" t="s">
        <v>8</v>
      </c>
      <c r="L22" t="s">
        <v>9</v>
      </c>
      <c r="M22" t="s">
        <v>10</v>
      </c>
    </row>
    <row r="23" spans="2:13" x14ac:dyDescent="0.2">
      <c r="G23">
        <v>7</v>
      </c>
      <c r="H23">
        <v>4</v>
      </c>
      <c r="I23">
        <v>70</v>
      </c>
      <c r="J23" t="s">
        <v>13</v>
      </c>
      <c r="K23" t="s">
        <v>13</v>
      </c>
      <c r="L23" t="s">
        <v>9</v>
      </c>
      <c r="M23" t="s">
        <v>16</v>
      </c>
    </row>
    <row r="24" spans="2:13" x14ac:dyDescent="0.2">
      <c r="G24">
        <v>5</v>
      </c>
      <c r="H24">
        <v>5</v>
      </c>
      <c r="I24">
        <v>74</v>
      </c>
      <c r="J24" t="s">
        <v>11</v>
      </c>
      <c r="K24" t="s">
        <v>8</v>
      </c>
      <c r="L24" t="s">
        <v>13</v>
      </c>
      <c r="M24" t="s">
        <v>10</v>
      </c>
    </row>
  </sheetData>
  <sortState ref="G15:M24">
    <sortCondition ref="I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2AF-175E-7E48-A606-71EC075CB013}">
  <dimension ref="B2:Z33"/>
  <sheetViews>
    <sheetView topLeftCell="A5" workbookViewId="0">
      <selection activeCell="E9" sqref="E9"/>
    </sheetView>
  </sheetViews>
  <sheetFormatPr baseColWidth="10" defaultRowHeight="16" x14ac:dyDescent="0.2"/>
  <cols>
    <col min="2" max="2" width="10.83203125" style="4"/>
    <col min="5" max="5" width="18.83203125" customWidth="1"/>
    <col min="6" max="6" width="10.83203125" style="5"/>
  </cols>
  <sheetData>
    <row r="2" spans="2:26" x14ac:dyDescent="0.2">
      <c r="B2" s="3"/>
      <c r="Z2" s="2"/>
    </row>
    <row r="3" spans="2:26" x14ac:dyDescent="0.2">
      <c r="B3" s="4" t="s">
        <v>0</v>
      </c>
      <c r="C3" t="s">
        <v>46</v>
      </c>
      <c r="E3" t="s">
        <v>47</v>
      </c>
    </row>
    <row r="4" spans="2:26" x14ac:dyDescent="0.2">
      <c r="B4" s="4">
        <v>3</v>
      </c>
      <c r="C4" s="4">
        <v>1</v>
      </c>
      <c r="E4" t="s">
        <v>48</v>
      </c>
    </row>
    <row r="5" spans="2:26" x14ac:dyDescent="0.2">
      <c r="B5" s="4">
        <v>14</v>
      </c>
      <c r="C5" s="4">
        <v>1</v>
      </c>
    </row>
    <row r="6" spans="2:26" x14ac:dyDescent="0.2">
      <c r="B6" s="4">
        <v>26</v>
      </c>
      <c r="C6" s="4">
        <v>1</v>
      </c>
      <c r="E6" t="s">
        <v>49</v>
      </c>
      <c r="F6" s="5" t="s">
        <v>50</v>
      </c>
      <c r="G6">
        <v>9</v>
      </c>
    </row>
    <row r="7" spans="2:26" x14ac:dyDescent="0.2">
      <c r="B7" s="4">
        <v>6</v>
      </c>
      <c r="C7" s="4">
        <v>2</v>
      </c>
      <c r="E7" t="s">
        <v>51</v>
      </c>
      <c r="F7" s="5" t="s">
        <v>52</v>
      </c>
      <c r="G7" t="s">
        <v>53</v>
      </c>
    </row>
    <row r="8" spans="2:26" x14ac:dyDescent="0.2">
      <c r="B8" s="4">
        <v>12</v>
      </c>
      <c r="C8" s="4">
        <v>2</v>
      </c>
    </row>
    <row r="9" spans="2:26" x14ac:dyDescent="0.2">
      <c r="B9" s="4">
        <v>18</v>
      </c>
      <c r="C9" s="4">
        <v>2</v>
      </c>
      <c r="E9">
        <f>FREQUENCY(C4:C33,F12:F32)</f>
        <v>0</v>
      </c>
    </row>
    <row r="10" spans="2:26" x14ac:dyDescent="0.2">
      <c r="B10" s="4">
        <v>13</v>
      </c>
      <c r="C10" s="4">
        <v>3</v>
      </c>
    </row>
    <row r="11" spans="2:26" x14ac:dyDescent="0.2">
      <c r="B11" s="4">
        <v>23</v>
      </c>
      <c r="C11" s="4">
        <v>3</v>
      </c>
    </row>
    <row r="12" spans="2:26" x14ac:dyDescent="0.2">
      <c r="B12" s="4">
        <v>25</v>
      </c>
      <c r="C12" s="3">
        <v>3</v>
      </c>
    </row>
    <row r="13" spans="2:26" x14ac:dyDescent="0.2">
      <c r="B13" s="4">
        <v>8</v>
      </c>
      <c r="C13" s="4">
        <v>4</v>
      </c>
    </row>
    <row r="14" spans="2:26" x14ac:dyDescent="0.2">
      <c r="B14" s="4">
        <v>10</v>
      </c>
      <c r="C14" s="4">
        <v>4</v>
      </c>
    </row>
    <row r="15" spans="2:26" x14ac:dyDescent="0.2">
      <c r="B15" s="4">
        <v>11</v>
      </c>
      <c r="C15" s="4">
        <v>5</v>
      </c>
    </row>
    <row r="16" spans="2:26" x14ac:dyDescent="0.2">
      <c r="B16" s="4">
        <v>22</v>
      </c>
      <c r="C16" s="4">
        <v>5</v>
      </c>
    </row>
    <row r="17" spans="2:3" x14ac:dyDescent="0.2">
      <c r="B17" s="4">
        <v>1</v>
      </c>
      <c r="C17" s="3">
        <v>6</v>
      </c>
    </row>
    <row r="18" spans="2:3" x14ac:dyDescent="0.2">
      <c r="B18" s="4">
        <v>7</v>
      </c>
      <c r="C18" s="4">
        <v>6</v>
      </c>
    </row>
    <row r="19" spans="2:3" x14ac:dyDescent="0.2">
      <c r="B19" s="4">
        <v>9</v>
      </c>
      <c r="C19" s="4">
        <v>6</v>
      </c>
    </row>
    <row r="20" spans="2:3" x14ac:dyDescent="0.2">
      <c r="B20" s="4">
        <v>21</v>
      </c>
      <c r="C20" s="4">
        <v>6</v>
      </c>
    </row>
    <row r="21" spans="2:3" x14ac:dyDescent="0.2">
      <c r="B21" s="4">
        <v>2</v>
      </c>
      <c r="C21" s="4">
        <v>7</v>
      </c>
    </row>
    <row r="22" spans="2:3" x14ac:dyDescent="0.2">
      <c r="B22" s="4">
        <v>16</v>
      </c>
      <c r="C22" s="4">
        <v>7</v>
      </c>
    </row>
    <row r="23" spans="2:3" x14ac:dyDescent="0.2">
      <c r="B23" s="4">
        <v>28</v>
      </c>
      <c r="C23" s="4">
        <v>7</v>
      </c>
    </row>
    <row r="24" spans="2:3" x14ac:dyDescent="0.2">
      <c r="B24" s="4">
        <v>30</v>
      </c>
      <c r="C24" s="4">
        <v>7</v>
      </c>
    </row>
    <row r="25" spans="2:3" x14ac:dyDescent="0.2">
      <c r="B25" s="4">
        <v>5</v>
      </c>
      <c r="C25" s="4">
        <v>8</v>
      </c>
    </row>
    <row r="26" spans="2:3" x14ac:dyDescent="0.2">
      <c r="B26" s="4">
        <v>20</v>
      </c>
      <c r="C26" s="4">
        <v>8</v>
      </c>
    </row>
    <row r="27" spans="2:3" x14ac:dyDescent="0.2">
      <c r="B27" s="4">
        <v>24</v>
      </c>
      <c r="C27" s="4">
        <v>8</v>
      </c>
    </row>
    <row r="28" spans="2:3" x14ac:dyDescent="0.2">
      <c r="B28" s="4">
        <v>27</v>
      </c>
      <c r="C28" s="4">
        <v>8</v>
      </c>
    </row>
    <row r="29" spans="2:3" x14ac:dyDescent="0.2">
      <c r="B29" s="4">
        <v>29</v>
      </c>
      <c r="C29" s="4">
        <v>8</v>
      </c>
    </row>
    <row r="30" spans="2:3" x14ac:dyDescent="0.2">
      <c r="B30" s="4">
        <v>4</v>
      </c>
      <c r="C30" s="4">
        <v>9</v>
      </c>
    </row>
    <row r="31" spans="2:3" x14ac:dyDescent="0.2">
      <c r="B31" s="4">
        <v>15</v>
      </c>
      <c r="C31" s="4">
        <v>10</v>
      </c>
    </row>
    <row r="32" spans="2:3" x14ac:dyDescent="0.2">
      <c r="B32" s="4">
        <v>17</v>
      </c>
      <c r="C32" s="4">
        <v>10</v>
      </c>
    </row>
    <row r="33" spans="2:3" x14ac:dyDescent="0.2">
      <c r="B33" s="4">
        <v>19</v>
      </c>
      <c r="C33" s="4">
        <v>10</v>
      </c>
    </row>
  </sheetData>
  <sortState ref="B4:C3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1987-C78D-6848-9334-8E5C833286AC}">
  <dimension ref="A1:L22"/>
  <sheetViews>
    <sheetView tabSelected="1" topLeftCell="A8" workbookViewId="0">
      <selection activeCell="R11" sqref="R11"/>
    </sheetView>
  </sheetViews>
  <sheetFormatPr baseColWidth="10" defaultRowHeight="16" x14ac:dyDescent="0.2"/>
  <cols>
    <col min="2" max="2" width="9.5" bestFit="1" customWidth="1"/>
  </cols>
  <sheetData>
    <row r="1" spans="1:12" x14ac:dyDescent="0.2">
      <c r="B1">
        <v>0.06</v>
      </c>
      <c r="C1">
        <v>2.5100000000000001E-2</v>
      </c>
      <c r="D1">
        <v>2.1600000000000001E-2</v>
      </c>
      <c r="E1">
        <v>1.8200000000000001E-2</v>
      </c>
      <c r="I1" t="s">
        <v>54</v>
      </c>
      <c r="J1" t="s">
        <v>64</v>
      </c>
      <c r="K1" t="s">
        <v>55</v>
      </c>
      <c r="L1" t="s">
        <v>56</v>
      </c>
    </row>
    <row r="2" spans="1:12" x14ac:dyDescent="0.2">
      <c r="B2">
        <v>0.22420000000000001</v>
      </c>
      <c r="C2">
        <v>4.5100000000000001E-2</v>
      </c>
      <c r="D2">
        <v>0.03</v>
      </c>
      <c r="E2">
        <v>4.1799999999999997E-2</v>
      </c>
      <c r="H2" t="s">
        <v>60</v>
      </c>
      <c r="I2">
        <f>MIN(B2:B20)</f>
        <v>0.22420000000000001</v>
      </c>
      <c r="J2">
        <f>MIN(C2:C20)</f>
        <v>4.5100000000000001E-2</v>
      </c>
      <c r="K2">
        <f>MIN(D2:D20)</f>
        <v>0.03</v>
      </c>
      <c r="L2">
        <f>MIN(E2:E20)</f>
        <v>4.1799999999999997E-2</v>
      </c>
    </row>
    <row r="3" spans="1:12" x14ac:dyDescent="0.2">
      <c r="B3">
        <v>0.31740000000000002</v>
      </c>
      <c r="C3">
        <v>8.7499999999999994E-2</v>
      </c>
      <c r="D3">
        <v>0.22770000000000001</v>
      </c>
      <c r="E3">
        <v>6.6900000000000001E-2</v>
      </c>
      <c r="H3" t="s">
        <v>57</v>
      </c>
      <c r="I3">
        <f>B5</f>
        <v>0.38719999999999999</v>
      </c>
      <c r="J3">
        <f>C5</f>
        <v>0.1769</v>
      </c>
      <c r="K3">
        <f>D5</f>
        <v>0.27510000000000001</v>
      </c>
      <c r="L3">
        <f>E5</f>
        <v>0.1069</v>
      </c>
    </row>
    <row r="4" spans="1:12" x14ac:dyDescent="0.2">
      <c r="B4">
        <v>0.35510000000000003</v>
      </c>
      <c r="C4">
        <v>0.14219999999999999</v>
      </c>
      <c r="D4">
        <v>0.24859999999999999</v>
      </c>
      <c r="E4">
        <v>8.7099999999999997E-2</v>
      </c>
      <c r="H4" t="s">
        <v>63</v>
      </c>
      <c r="I4">
        <f>B22</f>
        <v>0.58571499999999999</v>
      </c>
      <c r="J4">
        <f>C22</f>
        <v>0.4306799999999999</v>
      </c>
      <c r="K4">
        <f>D22</f>
        <v>0.52203000000000011</v>
      </c>
      <c r="L4">
        <f>E22</f>
        <v>0.50465000000000004</v>
      </c>
    </row>
    <row r="5" spans="1:12" s="6" customFormat="1" x14ac:dyDescent="0.2">
      <c r="A5" s="6" t="s">
        <v>57</v>
      </c>
      <c r="B5" s="6">
        <v>0.38719999999999999</v>
      </c>
      <c r="C5" s="6">
        <v>0.1769</v>
      </c>
      <c r="D5" s="6">
        <v>0.27510000000000001</v>
      </c>
      <c r="E5" s="6">
        <v>0.1069</v>
      </c>
      <c r="H5" s="6" t="s">
        <v>59</v>
      </c>
      <c r="I5" s="6">
        <f>B16</f>
        <v>0.81610000000000005</v>
      </c>
      <c r="J5" s="6">
        <f>C16</f>
        <v>0.7258</v>
      </c>
      <c r="K5" s="6">
        <f>D16</f>
        <v>0.80059999999999998</v>
      </c>
      <c r="L5" s="6">
        <f>E16</f>
        <v>0.88539999999999996</v>
      </c>
    </row>
    <row r="6" spans="1:12" x14ac:dyDescent="0.2">
      <c r="B6">
        <v>0.39079999999999998</v>
      </c>
      <c r="C6">
        <v>0.18060000000000001</v>
      </c>
      <c r="D6">
        <v>0.34739999999999999</v>
      </c>
      <c r="E6">
        <v>0.13789999999999999</v>
      </c>
      <c r="H6" t="s">
        <v>61</v>
      </c>
      <c r="I6">
        <f>MAX(B1:B20)</f>
        <v>0.997</v>
      </c>
      <c r="J6">
        <f>MAX(C1:C20)</f>
        <v>0.95740000000000003</v>
      </c>
      <c r="K6">
        <f>MAX(D1:D20)</f>
        <v>0.98609999999999998</v>
      </c>
      <c r="L6">
        <f>MAX(E1:E20)</f>
        <v>0.98909999999999998</v>
      </c>
    </row>
    <row r="7" spans="1:12" x14ac:dyDescent="0.2">
      <c r="B7">
        <v>0.41899999999999998</v>
      </c>
      <c r="C7">
        <v>0.18410000000000001</v>
      </c>
      <c r="D7">
        <v>0.38329999999999997</v>
      </c>
      <c r="E7">
        <v>0.18210000000000001</v>
      </c>
      <c r="H7" t="s">
        <v>62</v>
      </c>
      <c r="I7">
        <f>(B10+B11)/2</f>
        <v>0.61809999999999998</v>
      </c>
      <c r="J7">
        <f>(C10+C11)/2</f>
        <v>0.372</v>
      </c>
      <c r="K7">
        <f>(D10+D11)/2</f>
        <v>0.55279999999999996</v>
      </c>
      <c r="L7">
        <f>(E10+E11)/2</f>
        <v>0.57604999999999995</v>
      </c>
    </row>
    <row r="8" spans="1:12" x14ac:dyDescent="0.2">
      <c r="B8">
        <v>0.44400000000000001</v>
      </c>
      <c r="C8">
        <v>0.2238</v>
      </c>
      <c r="D8">
        <v>0.38390000000000002</v>
      </c>
      <c r="E8">
        <v>0.21779999999999999</v>
      </c>
    </row>
    <row r="9" spans="1:12" x14ac:dyDescent="0.2">
      <c r="B9">
        <v>0.50560000000000005</v>
      </c>
      <c r="C9">
        <v>0.26529999999999998</v>
      </c>
      <c r="D9">
        <v>0.4516</v>
      </c>
      <c r="E9">
        <v>0.53410000000000002</v>
      </c>
    </row>
    <row r="10" spans="1:12" x14ac:dyDescent="0.2">
      <c r="A10" s="7" t="s">
        <v>58</v>
      </c>
      <c r="B10" s="6">
        <v>0.60499999999999998</v>
      </c>
      <c r="C10" s="6">
        <v>0.37040000000000001</v>
      </c>
      <c r="D10" s="6">
        <v>0.53010000000000002</v>
      </c>
      <c r="E10" s="6">
        <v>0.53569999999999995</v>
      </c>
    </row>
    <row r="11" spans="1:12" x14ac:dyDescent="0.2">
      <c r="A11" s="7"/>
      <c r="B11" s="6">
        <v>0.63119999999999998</v>
      </c>
      <c r="C11" s="6">
        <v>0.37359999999999999</v>
      </c>
      <c r="D11" s="6">
        <v>0.57550000000000001</v>
      </c>
      <c r="E11" s="6">
        <v>0.61639999999999995</v>
      </c>
    </row>
    <row r="12" spans="1:12" x14ac:dyDescent="0.2">
      <c r="B12">
        <v>0.63570000000000004</v>
      </c>
      <c r="C12">
        <v>0.42109999999999997</v>
      </c>
      <c r="D12">
        <v>0.61729999999999996</v>
      </c>
      <c r="E12">
        <v>0.62590000000000001</v>
      </c>
    </row>
    <row r="13" spans="1:12" x14ac:dyDescent="0.2">
      <c r="B13">
        <v>0.65249999999999997</v>
      </c>
      <c r="C13">
        <v>0.57099999999999995</v>
      </c>
      <c r="D13">
        <v>0.62729999999999997</v>
      </c>
      <c r="E13">
        <v>0.68379999999999996</v>
      </c>
    </row>
    <row r="14" spans="1:12" x14ac:dyDescent="0.2">
      <c r="B14">
        <v>0.78910000000000002</v>
      </c>
      <c r="C14">
        <v>0.6401</v>
      </c>
      <c r="D14">
        <v>0.66059999999999997</v>
      </c>
      <c r="E14">
        <v>0.78369999999999995</v>
      </c>
    </row>
    <row r="15" spans="1:12" x14ac:dyDescent="0.2">
      <c r="B15">
        <v>0.8145</v>
      </c>
      <c r="C15">
        <v>0.72319999999999995</v>
      </c>
      <c r="D15">
        <v>0.74580000000000002</v>
      </c>
      <c r="E15">
        <v>0.80210000000000004</v>
      </c>
    </row>
    <row r="16" spans="1:12" s="6" customFormat="1" x14ac:dyDescent="0.2">
      <c r="A16" s="6" t="s">
        <v>59</v>
      </c>
      <c r="B16" s="6">
        <v>0.81610000000000005</v>
      </c>
      <c r="C16" s="6">
        <v>0.7258</v>
      </c>
      <c r="D16" s="6">
        <v>0.80059999999999998</v>
      </c>
      <c r="E16" s="6">
        <v>0.88539999999999996</v>
      </c>
    </row>
    <row r="17" spans="2:5" x14ac:dyDescent="0.2">
      <c r="B17">
        <v>0.85229999999999995</v>
      </c>
      <c r="C17">
        <v>0.73419999999999996</v>
      </c>
      <c r="D17">
        <v>0.8044</v>
      </c>
      <c r="E17">
        <v>0.89900000000000002</v>
      </c>
    </row>
    <row r="18" spans="2:5" x14ac:dyDescent="0.2">
      <c r="B18">
        <v>0.86670000000000003</v>
      </c>
      <c r="C18">
        <v>0.84160000000000001</v>
      </c>
      <c r="D18">
        <v>0.81310000000000004</v>
      </c>
      <c r="E18">
        <v>0.93940000000000001</v>
      </c>
    </row>
    <row r="19" spans="2:5" x14ac:dyDescent="0.2">
      <c r="B19">
        <v>0.95089999999999997</v>
      </c>
      <c r="C19">
        <v>0.92459999999999998</v>
      </c>
      <c r="D19">
        <v>0.91059999999999997</v>
      </c>
      <c r="E19">
        <v>0.93969999999999998</v>
      </c>
    </row>
    <row r="20" spans="2:5" x14ac:dyDescent="0.2">
      <c r="B20">
        <v>0.997</v>
      </c>
      <c r="C20">
        <v>0.95740000000000003</v>
      </c>
      <c r="D20">
        <v>0.98609999999999998</v>
      </c>
      <c r="E20">
        <v>0.98909999999999998</v>
      </c>
    </row>
    <row r="21" spans="2:5" x14ac:dyDescent="0.2">
      <c r="B21" s="6">
        <f>SUM(B1:B20)</f>
        <v>11.7143</v>
      </c>
      <c r="C21" s="6">
        <f>SUM(C1:C20)</f>
        <v>8.6135999999999981</v>
      </c>
      <c r="D21" s="6">
        <f>SUM(D1:D20)</f>
        <v>10.440600000000002</v>
      </c>
      <c r="E21" s="6">
        <f>SUM(E1:E20)</f>
        <v>10.093000000000002</v>
      </c>
    </row>
    <row r="22" spans="2:5" x14ac:dyDescent="0.2">
      <c r="B22" s="6">
        <f>B21/20</f>
        <v>0.58571499999999999</v>
      </c>
      <c r="C22" s="6">
        <f>C21/20</f>
        <v>0.4306799999999999</v>
      </c>
      <c r="D22" s="6">
        <f>D21/20</f>
        <v>0.52203000000000011</v>
      </c>
      <c r="E22" s="6">
        <f>E21/20</f>
        <v>0.50465000000000004</v>
      </c>
    </row>
  </sheetData>
  <sortState ref="E1:E20">
    <sortCondition ref="E20"/>
  </sortState>
  <mergeCells count="1"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2020-03-15T16:16:35Z</dcterms:created>
  <dcterms:modified xsi:type="dcterms:W3CDTF">2020-03-16T00:22:24Z</dcterms:modified>
</cp:coreProperties>
</file>