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Work\Almox\"/>
    </mc:Choice>
  </mc:AlternateContent>
  <bookViews>
    <workbookView xWindow="0" yWindow="0" windowWidth="42810" windowHeight="11370" firstSheet="1" activeTab="1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8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9" l="1"/>
  <c r="D2" i="29" s="1"/>
  <c r="I11" i="31"/>
  <c r="R11" i="31" l="1"/>
  <c r="AO2" i="19" l="1"/>
  <c r="N2" i="16"/>
  <c r="B3" i="29" l="1"/>
  <c r="P2" i="16" l="1"/>
  <c r="C3" i="29" l="1"/>
</calcChain>
</file>

<file path=xl/comments1.xml><?xml version="1.0" encoding="utf-8"?>
<comments xmlns="http://schemas.openxmlformats.org/spreadsheetml/2006/main">
  <authors>
    <author>Marcos</author>
    <author>Administrador</author>
  </authors>
  <commentList>
    <comment ref="A8" authorId="0" shapeId="0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>
  <authors>
    <author>Marcos</author>
    <author>Administrador</author>
  </authors>
  <commentList>
    <comment ref="D1" authorId="0" shapeId="0">
      <text>
        <r>
          <rPr>
            <sz val="10"/>
            <color indexed="81"/>
            <rFont val="Lucida Console"/>
            <family val="3"/>
          </rPr>
          <t>Data e hora do arquivo de RC´s que foi importado_x000D_
22/07/2020</t>
        </r>
      </text>
    </comment>
    <comment ref="AM1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0" shapeId="0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>
  <authors>
    <author>Marcos</author>
  </authors>
  <commentList>
    <comment ref="A3" authorId="0" shapeId="0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0" shapeId="0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>
  <authors>
    <author>Marcos</author>
  </authors>
  <commentList>
    <comment ref="A10" authorId="0" shapeId="0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>
  <authors>
    <author>Marcos</author>
    <author>Administrador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>
  <authors>
    <author>Marcos</author>
  </authors>
  <commentList>
    <comment ref="A2" authorId="0" shapeId="0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<sst xmlns="http://schemas.openxmlformats.org/spreadsheetml/2006/main" count="361" uniqueCount="260">
  <si>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</si>
  <si>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</si>
  <si>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</si>
  <si>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</si>
  <si>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</si>
  <si>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</si>
  <si>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</si>
  <si>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</si>
  <si>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</si>
  <si>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</si>
  <si>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</si>
  <si>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</si>
  <si>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</si>
  <si>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</si>
  <si>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</si>
  <si>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</si>
  <si>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</si>
  <si>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</si>
  <si>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</si>
  <si>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</si>
  <si>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</si>
  <si>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</si>
  <si>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</si>
  <si>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</si>
  <si>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</si>
  <si>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</si>
  <si>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</si>
  <si>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</si>
  <si>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</si>
  <si>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</si>
  <si>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</si>
  <si>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</si>
  <si>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</si>
  <si>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</si>
  <si>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</si>
  <si>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</si>
  <si>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</si>
  <si>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</si>
  <si>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</si>
  <si>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</si>
  <si>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</si>
  <si>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</si>
  <si>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</si>
  <si>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</si>
  <si>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</si>
  <si>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</si>
  <si>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</si>
  <si>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</si>
  <si>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</si>
  <si>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</si>
  <si>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</si>
  <si>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</si>
  <si>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</si>
  <si>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</si>
  <si>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</si>
  <si>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</si>
  <si>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</si>
  <si>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</si>
  <si>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</si>
  <si>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</si>
  <si>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</si>
  <si>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</si>
  <si>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</si>
  <si>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</si>
  <si>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</si>
  <si>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</si>
  <si>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</si>
  <si>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</si>
  <si>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</si>
  <si>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</si>
  <si>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</si>
  <si>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</si>
  <si>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</si>
  <si>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</si>
  <si>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</si>
  <si>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</si>
  <si>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</si>
  <si>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</si>
  <si>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</si>
  <si>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</si>
  <si>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</si>
  <si>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</si>
  <si>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</si>
  <si>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</si>
  <si>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</si>
  <si>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</si>
  <si>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</si>
  <si>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</si>
  <si>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</si>
  <si>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</si>
  <si>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</si>
  <si>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</si>
  <si>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</si>
  <si>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</si>
  <si>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</si>
  <si>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</si>
  <si>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</si>
  <si>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</si>
  <si>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</si>
  <si>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</si>
  <si>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</si>
  <si>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</si>
  <si>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</si>
  <si>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</si>
  <si>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</si>
  <si>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</si>
  <si>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</si>
  <si>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</si>
  <si>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</si>
  <si>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</si>
  <si>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</si>
  <si>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</si>
  <si>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</si>
  <si>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</si>
  <si>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</si>
  <si>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</si>
  <si>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</si>
  <si>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</si>
  <si>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</si>
  <si>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</si>
  <si>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</si>
  <si>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</si>
  <si>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</si>
  <si>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</si>
  <si>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</si>
  <si>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</si>
  <si>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PLANILHA Nº 0 / 2020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</si>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</sst>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[$-1ACDCB]mmm\ /\ yy;@"/>
    <numFmt numFmtId="195" formatCode="#,###"/>
    <numFmt numFmtId="196" formatCode="#,##0.000"/>
    <numFmt numFmtId="197" formatCode="###,###"/>
    <numFmt numFmtId="198" formatCode="#,##0.0;;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420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Font="1" applyAlignment="1">
      <alignment horizontal="center" vertical="center"/>
    </xf>
    <xf numFmtId="3" fontId="0" fillId="0" borderId="0" xfId="0" applyNumberFormat="1" applyFill="1" applyAlignment="1">
      <alignment horizontal="right" indent="1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 applyFont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horizontal="right" indent="1"/>
    </xf>
    <xf numFmtId="166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166" fontId="0" fillId="0" borderId="0" xfId="0" applyNumberFormat="1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Fon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 applyFont="1"/>
    <xf numFmtId="169" fontId="0" fillId="0" borderId="0" xfId="0" applyNumberFormat="1" applyFon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 applyFont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 applyFont="1"/>
    <xf numFmtId="170" fontId="0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3" borderId="1" xfId="0" applyNumberFormat="1" applyFont="1" applyFill="1" applyBorder="1" applyAlignment="1">
      <alignment horizontal="center" vertical="center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0" fillId="3" borderId="1" xfId="0" applyNumberFormat="1" applyFon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Fill="1" applyAlignment="1">
      <alignment horizontal="right" indent="1"/>
    </xf>
    <xf numFmtId="171" fontId="0" fillId="0" borderId="0" xfId="0" applyNumberFormat="1" applyAlignment="1">
      <alignment horizontal="center"/>
    </xf>
    <xf numFmtId="0" fontId="0" fillId="0" borderId="0" xfId="0" applyAlignment="1"/>
    <xf numFmtId="3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 applyFont="1"/>
    <xf numFmtId="0" fontId="1" fillId="0" borderId="0" xfId="0" applyFont="1"/>
    <xf numFmtId="164" fontId="0" fillId="0" borderId="0" xfId="0" applyNumberFormat="1" applyAlignme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 applyAlignment="1"/>
    <xf numFmtId="14" fontId="6" fillId="0" borderId="0" xfId="0" applyNumberFormat="1" applyFont="1" applyAlignment="1"/>
    <xf numFmtId="167" fontId="1" fillId="2" borderId="8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right" indent="1"/>
    </xf>
    <xf numFmtId="3" fontId="1" fillId="0" borderId="0" xfId="0" applyNumberFormat="1" applyFont="1" applyAlignment="1">
      <alignment horizontal="right" indent="1"/>
    </xf>
    <xf numFmtId="173" fontId="0" fillId="0" borderId="0" xfId="0" applyNumberFormat="1" applyFont="1"/>
    <xf numFmtId="3" fontId="1" fillId="0" borderId="8" xfId="0" applyNumberFormat="1" applyFont="1" applyFill="1" applyBorder="1" applyAlignment="1">
      <alignment horizontal="right" vertical="top" indent="1"/>
    </xf>
    <xf numFmtId="0" fontId="1" fillId="0" borderId="8" xfId="0" applyFont="1" applyFill="1" applyBorder="1" applyAlignment="1">
      <alignment horizontal="center" vertical="top" wrapText="1"/>
    </xf>
    <xf numFmtId="49" fontId="1" fillId="0" borderId="8" xfId="0" applyNumberFormat="1" applyFont="1" applyFill="1" applyBorder="1" applyAlignment="1">
      <alignment horizontal="center" vertical="top"/>
    </xf>
    <xf numFmtId="1" fontId="1" fillId="0" borderId="8" xfId="0" applyNumberFormat="1" applyFont="1" applyFill="1" applyBorder="1" applyAlignment="1">
      <alignment horizontal="right" vertical="top" indent="1"/>
    </xf>
    <xf numFmtId="3" fontId="0" fillId="0" borderId="0" xfId="0" applyNumberFormat="1" applyFont="1" applyFill="1" applyAlignment="1" applyProtection="1">
      <alignment horizontal="right" vertical="top" indent="1"/>
      <protection locked="0"/>
    </xf>
    <xf numFmtId="3" fontId="0" fillId="0" borderId="0" xfId="0" applyNumberFormat="1" applyFont="1" applyFill="1" applyAlignment="1">
      <alignment horizontal="right" indent="1"/>
    </xf>
    <xf numFmtId="0" fontId="0" fillId="0" borderId="0" xfId="0" applyFont="1" applyFill="1" applyAlignment="1">
      <alignment horizontal="left" indent="1"/>
    </xf>
    <xf numFmtId="0" fontId="0" fillId="0" borderId="0" xfId="0" applyFont="1" applyFill="1"/>
    <xf numFmtId="167" fontId="0" fillId="0" borderId="0" xfId="0" applyNumberFormat="1" applyFont="1" applyFill="1"/>
    <xf numFmtId="167" fontId="24" fillId="0" borderId="0" xfId="0" applyNumberFormat="1" applyFont="1" applyFill="1" applyAlignment="1">
      <alignment horizontal="right" indent="1"/>
    </xf>
    <xf numFmtId="49" fontId="0" fillId="0" borderId="0" xfId="0" applyNumberFormat="1" applyFont="1" applyFill="1" applyAlignment="1" applyProtection="1">
      <alignment horizontal="center" vertical="top"/>
      <protection locked="0"/>
    </xf>
    <xf numFmtId="49" fontId="0" fillId="0" borderId="0" xfId="0" applyNumberFormat="1" applyFont="1" applyFill="1" applyAlignment="1" applyProtection="1">
      <alignment horizontal="left" vertical="top" indent="1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right" indent="1"/>
    </xf>
    <xf numFmtId="4" fontId="0" fillId="0" borderId="0" xfId="0" applyNumberFormat="1" applyFont="1" applyFill="1"/>
    <xf numFmtId="173" fontId="0" fillId="0" borderId="0" xfId="0" applyNumberFormat="1" applyFont="1" applyFill="1"/>
    <xf numFmtId="170" fontId="0" fillId="0" borderId="0" xfId="0" applyNumberFormat="1" applyFont="1" applyFill="1"/>
    <xf numFmtId="167" fontId="9" fillId="0" borderId="0" xfId="0" applyNumberFormat="1" applyFont="1" applyFill="1" applyAlignment="1">
      <alignment horizontal="right" indent="1"/>
    </xf>
    <xf numFmtId="169" fontId="0" fillId="0" borderId="0" xfId="0" applyNumberFormat="1" applyFont="1" applyFill="1" applyAlignment="1">
      <alignment horizontal="right" indent="1"/>
    </xf>
    <xf numFmtId="167" fontId="0" fillId="0" borderId="0" xfId="0" applyNumberFormat="1" applyFont="1" applyFill="1" applyAlignment="1">
      <alignment horizontal="right" indent="1"/>
    </xf>
    <xf numFmtId="167" fontId="11" fillId="0" borderId="0" xfId="0" applyNumberFormat="1" applyFont="1" applyFill="1"/>
    <xf numFmtId="3" fontId="0" fillId="0" borderId="0" xfId="0" applyNumberFormat="1" applyFont="1" applyFill="1"/>
    <xf numFmtId="166" fontId="0" fillId="0" borderId="0" xfId="0" applyNumberFormat="1" applyFont="1" applyFill="1"/>
    <xf numFmtId="170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center"/>
    </xf>
    <xf numFmtId="3" fontId="0" fillId="0" borderId="0" xfId="0" applyNumberFormat="1" applyFont="1" applyFill="1" applyAlignment="1">
      <alignment horizontal="center" vertical="top"/>
    </xf>
    <xf numFmtId="0" fontId="1" fillId="0" borderId="0" xfId="0" applyFont="1" applyFill="1"/>
    <xf numFmtId="3" fontId="25" fillId="0" borderId="0" xfId="0" applyNumberFormat="1" applyFont="1" applyFill="1" applyAlignment="1">
      <alignment horizontal="right" indent="1"/>
    </xf>
    <xf numFmtId="165" fontId="0" fillId="0" borderId="0" xfId="0" applyNumberFormat="1" applyFont="1" applyFill="1" applyAlignment="1">
      <alignment horizontal="right" vertical="top" indent="1"/>
    </xf>
    <xf numFmtId="3" fontId="0" fillId="0" borderId="0" xfId="0" applyNumberFormat="1" applyFont="1" applyFill="1" applyAlignment="1">
      <alignment horizontal="right" vertical="top" indent="1"/>
    </xf>
    <xf numFmtId="1" fontId="0" fillId="0" borderId="0" xfId="0" applyNumberFormat="1" applyFont="1" applyFill="1" applyAlignment="1">
      <alignment horizontal="center" vertical="top"/>
    </xf>
    <xf numFmtId="0" fontId="1" fillId="0" borderId="2" xfId="0" applyFont="1" applyFill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0" fontId="5" fillId="0" borderId="0" xfId="0" applyNumberFormat="1" applyFont="1" applyFill="1" applyAlignment="1">
      <alignment horizontal="center" vertical="center"/>
    </xf>
    <xf numFmtId="3" fontId="5" fillId="0" borderId="0" xfId="0" applyNumberFormat="1" applyFont="1" applyFill="1" applyAlignment="1">
      <alignment horizontal="right" vertical="center"/>
    </xf>
    <xf numFmtId="3" fontId="5" fillId="0" borderId="0" xfId="0" applyNumberFormat="1" applyFont="1" applyFill="1" applyAlignment="1">
      <alignment horizontal="right" indent="1"/>
    </xf>
    <xf numFmtId="3" fontId="5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ont="1" applyFill="1" applyBorder="1" applyAlignment="1" applyProtection="1">
      <alignment horizontal="center" vertical="center"/>
    </xf>
    <xf numFmtId="167" fontId="0" fillId="3" borderId="1" xfId="0" applyNumberFormat="1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left" indent="1"/>
    </xf>
    <xf numFmtId="3" fontId="1" fillId="0" borderId="8" xfId="0" applyNumberFormat="1" applyFont="1" applyFill="1" applyBorder="1" applyAlignment="1">
      <alignment horizontal="center"/>
    </xf>
    <xf numFmtId="3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21" fillId="0" borderId="0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left" vertical="center" indent="1"/>
    </xf>
    <xf numFmtId="167" fontId="21" fillId="0" borderId="0" xfId="2" applyNumberFormat="1" applyFont="1" applyFill="1" applyBorder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5" fontId="0" fillId="0" borderId="0" xfId="0" applyNumberFormat="1" applyFont="1" applyFill="1" applyAlignment="1" applyProtection="1">
      <alignment horizontal="right" vertical="top"/>
      <protection locked="0"/>
    </xf>
    <xf numFmtId="170" fontId="12" fillId="5" borderId="0" xfId="0" applyNumberFormat="1" applyFont="1" applyFill="1" applyAlignment="1">
      <alignment horizontal="center" vertical="center" textRotation="1"/>
    </xf>
    <xf numFmtId="178" fontId="0" fillId="0" borderId="0" xfId="0" applyNumberFormat="1" applyFont="1" applyFill="1" applyAlignment="1" applyProtection="1">
      <alignment horizontal="right" vertical="top" indent="1"/>
      <protection locked="0"/>
    </xf>
    <xf numFmtId="179" fontId="0" fillId="0" borderId="0" xfId="0" applyNumberFormat="1" applyFont="1" applyFill="1" applyAlignment="1" applyProtection="1">
      <alignment horizontal="right" vertical="top"/>
      <protection locked="0"/>
    </xf>
    <xf numFmtId="177" fontId="0" fillId="0" borderId="0" xfId="0" applyNumberFormat="1" applyFont="1" applyFill="1" applyAlignment="1" applyProtection="1">
      <alignment horizontal="right" vertical="top"/>
      <protection locked="0"/>
    </xf>
    <xf numFmtId="181" fontId="0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left" vertical="center"/>
    </xf>
    <xf numFmtId="0" fontId="21" fillId="0" borderId="0" xfId="2" applyFont="1" applyFill="1" applyBorder="1" applyAlignment="1">
      <alignment horizontal="center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3" fontId="37" fillId="6" borderId="0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Border="1" applyAlignment="1">
      <alignment horizontal="left" vertical="center"/>
    </xf>
    <xf numFmtId="1" fontId="1" fillId="0" borderId="2" xfId="0" applyNumberFormat="1" applyFont="1" applyFill="1" applyBorder="1" applyAlignment="1">
      <alignment horizontal="center" vertical="center"/>
    </xf>
    <xf numFmtId="187" fontId="0" fillId="0" borderId="0" xfId="0" applyNumberFormat="1" applyFont="1" applyFill="1" applyAlignment="1" applyProtection="1">
      <alignment horizontal="center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190" fontId="35" fillId="0" borderId="0" xfId="0" applyNumberFormat="1" applyFont="1" applyFill="1" applyAlignment="1">
      <alignment horizontal="right" vertical="top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Fill="1" applyAlignment="1">
      <alignment horizontal="right" vertical="center" indent="1"/>
    </xf>
    <xf numFmtId="0" fontId="1" fillId="0" borderId="22" xfId="0" applyFont="1" applyFill="1" applyBorder="1" applyAlignment="1">
      <alignment horizontal="center" vertical="center"/>
    </xf>
    <xf numFmtId="3" fontId="0" fillId="0" borderId="23" xfId="0" applyNumberFormat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textRotation="90"/>
    </xf>
    <xf numFmtId="3" fontId="1" fillId="0" borderId="23" xfId="0" applyNumberFormat="1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49" fontId="1" fillId="0" borderId="23" xfId="0" applyNumberFormat="1" applyFont="1" applyFill="1" applyBorder="1" applyAlignment="1">
      <alignment horizontal="center" vertical="center" wrapText="1"/>
    </xf>
    <xf numFmtId="171" fontId="1" fillId="0" borderId="23" xfId="0" applyNumberFormat="1" applyFont="1" applyFill="1" applyBorder="1" applyAlignment="1">
      <alignment horizontal="center" vertical="center" wrapText="1"/>
    </xf>
    <xf numFmtId="171" fontId="1" fillId="0" borderId="23" xfId="0" applyNumberFormat="1" applyFont="1" applyFill="1" applyBorder="1" applyAlignment="1">
      <alignment horizontal="left" vertical="center" wrapText="1" indent="1"/>
    </xf>
    <xf numFmtId="170" fontId="1" fillId="0" borderId="23" xfId="0" applyNumberFormat="1" applyFont="1" applyFill="1" applyBorder="1" applyAlignment="1">
      <alignment horizontal="center" vertical="center"/>
    </xf>
    <xf numFmtId="3" fontId="1" fillId="0" borderId="23" xfId="0" applyNumberFormat="1" applyFont="1" applyFill="1" applyBorder="1" applyAlignment="1">
      <alignment horizontal="center" vertical="center"/>
    </xf>
    <xf numFmtId="3" fontId="1" fillId="0" borderId="23" xfId="0" applyNumberFormat="1" applyFont="1" applyFill="1" applyBorder="1" applyAlignment="1">
      <alignment horizontal="center" vertical="center" textRotation="90"/>
    </xf>
    <xf numFmtId="0" fontId="1" fillId="0" borderId="23" xfId="0" applyFont="1" applyFill="1" applyBorder="1" applyAlignment="1">
      <alignment horizontal="left" vertical="center" indent="1"/>
    </xf>
    <xf numFmtId="0" fontId="1" fillId="0" borderId="24" xfId="0" applyFont="1" applyFill="1" applyBorder="1" applyAlignment="1">
      <alignment horizontal="center" vertical="center" wrapText="1"/>
    </xf>
    <xf numFmtId="3" fontId="0" fillId="0" borderId="21" xfId="0" applyNumberFormat="1" applyFill="1" applyBorder="1" applyAlignment="1">
      <alignment horizontal="center" vertical="center"/>
    </xf>
    <xf numFmtId="0" fontId="0" fillId="0" borderId="21" xfId="0" applyFill="1" applyBorder="1" applyAlignment="1">
      <alignment horizontal="left" vertical="center" wrapText="1" indent="1"/>
    </xf>
    <xf numFmtId="0" fontId="0" fillId="0" borderId="21" xfId="0" applyFill="1" applyBorder="1" applyAlignment="1">
      <alignment horizontal="center" vertical="center"/>
    </xf>
    <xf numFmtId="3" fontId="1" fillId="0" borderId="21" xfId="0" applyNumberFormat="1" applyFont="1" applyFill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Fill="1" applyBorder="1" applyAlignment="1">
      <alignment horizontal="center" vertical="center"/>
    </xf>
    <xf numFmtId="167" fontId="0" fillId="0" borderId="21" xfId="0" applyNumberFormat="1" applyFill="1" applyBorder="1" applyAlignment="1">
      <alignment horizontal="right" vertical="center" indent="1"/>
    </xf>
    <xf numFmtId="171" fontId="0" fillId="0" borderId="21" xfId="0" applyNumberFormat="1" applyFill="1" applyBorder="1" applyAlignment="1">
      <alignment horizontal="center" vertical="center"/>
    </xf>
    <xf numFmtId="171" fontId="0" fillId="0" borderId="21" xfId="0" applyNumberFormat="1" applyFill="1" applyBorder="1" applyAlignment="1">
      <alignment horizontal="left" vertical="center"/>
    </xf>
    <xf numFmtId="0" fontId="0" fillId="0" borderId="21" xfId="0" applyFill="1" applyBorder="1" applyAlignment="1">
      <alignment vertical="center"/>
    </xf>
    <xf numFmtId="170" fontId="0" fillId="0" borderId="21" xfId="0" applyNumberFormat="1" applyFill="1" applyBorder="1" applyAlignment="1">
      <alignment horizontal="center" vertical="center"/>
    </xf>
    <xf numFmtId="1" fontId="0" fillId="0" borderId="21" xfId="0" applyNumberFormat="1" applyFill="1" applyBorder="1" applyAlignment="1">
      <alignment horizontal="center" vertical="center"/>
    </xf>
    <xf numFmtId="0" fontId="0" fillId="0" borderId="21" xfId="0" applyFill="1" applyBorder="1" applyAlignment="1">
      <alignment horizontal="left" vertical="center"/>
    </xf>
    <xf numFmtId="0" fontId="21" fillId="0" borderId="0" xfId="2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right" vertical="center" indent="1"/>
    </xf>
    <xf numFmtId="176" fontId="37" fillId="0" borderId="0" xfId="0" applyNumberFormat="1" applyFont="1" applyFill="1" applyAlignment="1">
      <alignment horizontal="left" vertical="top"/>
    </xf>
    <xf numFmtId="49" fontId="37" fillId="0" borderId="0" xfId="0" applyNumberFormat="1" applyFont="1" applyFill="1" applyAlignment="1">
      <alignment horizontal="left" vertical="top" indent="1"/>
    </xf>
    <xf numFmtId="49" fontId="37" fillId="0" borderId="0" xfId="0" applyNumberFormat="1" applyFont="1" applyFill="1" applyAlignment="1">
      <alignment horizontal="center" vertical="top"/>
    </xf>
    <xf numFmtId="178" fontId="37" fillId="0" borderId="0" xfId="0" applyNumberFormat="1" applyFont="1" applyFill="1" applyAlignment="1">
      <alignment horizontal="right" vertical="top" indent="1"/>
    </xf>
    <xf numFmtId="179" fontId="37" fillId="0" borderId="0" xfId="0" applyNumberFormat="1" applyFont="1" applyFill="1" applyAlignment="1">
      <alignment horizontal="right" vertical="top"/>
    </xf>
    <xf numFmtId="49" fontId="37" fillId="0" borderId="0" xfId="0" applyNumberFormat="1" applyFont="1" applyFill="1" applyAlignment="1">
      <alignment horizontal="right" indent="1"/>
    </xf>
    <xf numFmtId="177" fontId="37" fillId="0" borderId="0" xfId="0" applyNumberFormat="1" applyFont="1" applyFill="1" applyAlignment="1">
      <alignment horizontal="right" vertical="top"/>
    </xf>
    <xf numFmtId="181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center"/>
    </xf>
    <xf numFmtId="177" fontId="37" fillId="0" borderId="0" xfId="0" applyNumberFormat="1" applyFont="1" applyFill="1" applyAlignment="1">
      <alignment horizontal="center" vertical="center"/>
    </xf>
    <xf numFmtId="182" fontId="37" fillId="0" borderId="0" xfId="0" applyNumberFormat="1" applyFont="1" applyFill="1" applyAlignment="1">
      <alignment horizontal="left" vertical="top"/>
    </xf>
    <xf numFmtId="180" fontId="37" fillId="0" borderId="0" xfId="0" applyNumberFormat="1" applyFont="1" applyFill="1" applyAlignment="1">
      <alignment horizontal="right" vertical="top"/>
    </xf>
    <xf numFmtId="175" fontId="37" fillId="0" borderId="0" xfId="0" applyNumberFormat="1" applyFont="1" applyFill="1" applyAlignment="1">
      <alignment horizontal="left" vertical="top"/>
    </xf>
    <xf numFmtId="183" fontId="37" fillId="0" borderId="0" xfId="0" applyNumberFormat="1" applyFont="1" applyFill="1" applyAlignment="1">
      <alignment horizontal="center" vertical="top"/>
    </xf>
    <xf numFmtId="183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center" vertical="top"/>
    </xf>
    <xf numFmtId="185" fontId="37" fillId="0" borderId="0" xfId="0" applyNumberFormat="1" applyFont="1" applyFill="1" applyAlignment="1">
      <alignment horizontal="right" vertical="top"/>
    </xf>
    <xf numFmtId="180" fontId="37" fillId="0" borderId="0" xfId="0" applyNumberFormat="1" applyFont="1" applyFill="1" applyAlignment="1">
      <alignment horizontal="center" vertical="top"/>
    </xf>
    <xf numFmtId="186" fontId="37" fillId="0" borderId="0" xfId="0" applyNumberFormat="1" applyFont="1" applyFill="1" applyAlignment="1">
      <alignment horizontal="left" vertical="top"/>
    </xf>
    <xf numFmtId="186" fontId="37" fillId="0" borderId="0" xfId="0" applyNumberFormat="1" applyFont="1" applyFill="1" applyAlignment="1">
      <alignment horizontal="center" vertical="top"/>
    </xf>
    <xf numFmtId="175" fontId="37" fillId="0" borderId="0" xfId="0" applyNumberFormat="1" applyFont="1" applyFill="1" applyAlignment="1">
      <alignment horizontal="right" vertical="top"/>
    </xf>
    <xf numFmtId="187" fontId="37" fillId="0" borderId="0" xfId="0" applyNumberFormat="1" applyFont="1" applyFill="1" applyAlignment="1">
      <alignment horizontal="center" vertical="top"/>
    </xf>
    <xf numFmtId="49" fontId="37" fillId="0" borderId="0" xfId="0" applyNumberFormat="1" applyFont="1" applyFill="1" applyAlignment="1">
      <alignment horizontal="left" vertical="top"/>
    </xf>
    <xf numFmtId="188" fontId="37" fillId="0" borderId="0" xfId="0" applyNumberFormat="1" applyFont="1" applyFill="1" applyAlignment="1">
      <alignment horizontal="left" vertical="top"/>
    </xf>
    <xf numFmtId="180" fontId="37" fillId="0" borderId="0" xfId="0" applyNumberFormat="1" applyFont="1" applyFill="1" applyAlignment="1">
      <alignment horizontal="left" vertical="top"/>
    </xf>
    <xf numFmtId="179" fontId="37" fillId="0" borderId="0" xfId="0" applyNumberFormat="1" applyFont="1" applyFill="1" applyAlignment="1">
      <alignment horizontal="left" vertical="top"/>
    </xf>
    <xf numFmtId="0" fontId="37" fillId="0" borderId="0" xfId="0" applyNumberFormat="1" applyFont="1" applyFill="1" applyAlignment="1">
      <alignment horizontal="left" vertical="top"/>
    </xf>
    <xf numFmtId="183" fontId="37" fillId="0" borderId="0" xfId="0" applyNumberFormat="1" applyFont="1" applyFill="1" applyAlignment="1">
      <alignment horizontal="right" vertical="top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 applyProtection="1">
      <alignment horizontal="center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76" fontId="0" fillId="0" borderId="0" xfId="0" applyNumberFormat="1" applyFont="1" applyAlignment="1">
      <alignment horizontal="right" vertical="top"/>
    </xf>
    <xf numFmtId="49" fontId="0" fillId="0" borderId="0" xfId="0" applyNumberFormat="1" applyFont="1" applyAlignment="1">
      <alignment horizontal="left" vertical="top" indent="1"/>
    </xf>
    <xf numFmtId="49" fontId="0" fillId="0" borderId="0" xfId="0" applyNumberFormat="1" applyFont="1" applyAlignment="1">
      <alignment horizontal="center" vertical="top"/>
    </xf>
    <xf numFmtId="178" fontId="0" fillId="0" borderId="0" xfId="0" applyNumberFormat="1" applyFont="1" applyAlignment="1">
      <alignment horizontal="right" vertical="top" indent="1"/>
    </xf>
    <xf numFmtId="179" fontId="0" fillId="0" borderId="0" xfId="0" applyNumberFormat="1" applyFont="1" applyAlignment="1">
      <alignment horizontal="right" vertical="top"/>
    </xf>
    <xf numFmtId="3" fontId="0" fillId="0" borderId="0" xfId="0" applyNumberFormat="1" applyFont="1" applyAlignment="1">
      <alignment horizontal="right" vertical="top" indent="1"/>
    </xf>
    <xf numFmtId="177" fontId="0" fillId="0" borderId="0" xfId="0" applyNumberFormat="1" applyFont="1" applyAlignment="1">
      <alignment horizontal="right" vertical="top"/>
    </xf>
    <xf numFmtId="181" fontId="0" fillId="0" borderId="0" xfId="0" applyNumberFormat="1" applyFont="1" applyAlignment="1">
      <alignment horizontal="right" vertical="top"/>
    </xf>
    <xf numFmtId="180" fontId="0" fillId="0" borderId="0" xfId="0" applyNumberFormat="1" applyFont="1" applyAlignment="1">
      <alignment horizontal="right" vertical="top"/>
    </xf>
    <xf numFmtId="182" fontId="0" fillId="0" borderId="0" xfId="0" applyNumberFormat="1" applyFont="1" applyAlignment="1">
      <alignment horizontal="right" vertical="top"/>
    </xf>
    <xf numFmtId="175" fontId="0" fillId="0" borderId="0" xfId="0" applyNumberFormat="1" applyFont="1" applyAlignment="1">
      <alignment horizontal="right" vertical="top"/>
    </xf>
    <xf numFmtId="183" fontId="0" fillId="0" borderId="0" xfId="0" applyNumberFormat="1" applyFont="1" applyAlignment="1">
      <alignment horizontal="center" vertical="top"/>
    </xf>
    <xf numFmtId="184" fontId="0" fillId="0" borderId="0" xfId="0" applyNumberFormat="1" applyFont="1" applyAlignment="1">
      <alignment horizontal="center" vertical="top"/>
    </xf>
    <xf numFmtId="185" fontId="0" fillId="0" borderId="0" xfId="0" applyNumberFormat="1" applyFont="1" applyAlignment="1">
      <alignment horizontal="right" vertical="top"/>
    </xf>
    <xf numFmtId="180" fontId="1" fillId="0" borderId="0" xfId="0" applyNumberFormat="1" applyFont="1" applyFill="1" applyAlignment="1">
      <alignment horizontal="center" vertical="top"/>
    </xf>
    <xf numFmtId="186" fontId="1" fillId="0" borderId="0" xfId="0" applyNumberFormat="1" applyFont="1" applyFill="1" applyAlignment="1">
      <alignment horizontal="center" vertical="top"/>
    </xf>
    <xf numFmtId="180" fontId="1" fillId="0" borderId="0" xfId="0" applyNumberFormat="1" applyFont="1" applyFill="1" applyAlignment="1">
      <alignment horizontal="right" vertical="top"/>
    </xf>
    <xf numFmtId="49" fontId="1" fillId="0" borderId="0" xfId="0" applyNumberFormat="1" applyFont="1" applyFill="1" applyAlignment="1">
      <alignment horizontal="left" vertical="top"/>
    </xf>
    <xf numFmtId="183" fontId="1" fillId="0" borderId="0" xfId="0" applyNumberFormat="1" applyFont="1" applyFill="1" applyAlignment="1">
      <alignment horizontal="center" vertical="top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0" fontId="50" fillId="0" borderId="0" xfId="0" applyNumberFormat="1" applyFont="1" applyFill="1" applyAlignment="1">
      <alignment horizontal="center" vertical="center"/>
    </xf>
    <xf numFmtId="3" fontId="50" fillId="0" borderId="0" xfId="0" applyNumberFormat="1" applyFont="1" applyFill="1" applyAlignment="1">
      <alignment horizontal="center"/>
    </xf>
    <xf numFmtId="49" fontId="29" fillId="0" borderId="9" xfId="0" applyNumberFormat="1" applyFont="1" applyFill="1" applyBorder="1" applyAlignment="1">
      <alignment horizontal="center" vertical="top"/>
    </xf>
    <xf numFmtId="49" fontId="29" fillId="0" borderId="9" xfId="0" applyNumberFormat="1" applyFont="1" applyFill="1" applyBorder="1" applyAlignment="1">
      <alignment horizontal="left" vertical="top" indent="1"/>
    </xf>
    <xf numFmtId="178" fontId="29" fillId="0" borderId="9" xfId="0" applyNumberFormat="1" applyFont="1" applyFill="1" applyBorder="1" applyAlignment="1">
      <alignment horizontal="right" vertical="top" indent="1"/>
    </xf>
    <xf numFmtId="179" fontId="29" fillId="0" borderId="9" xfId="0" applyNumberFormat="1" applyFont="1" applyFill="1" applyBorder="1" applyAlignment="1">
      <alignment horizontal="right" vertical="top"/>
    </xf>
    <xf numFmtId="3" fontId="29" fillId="0" borderId="9" xfId="0" applyNumberFormat="1" applyFont="1" applyFill="1" applyBorder="1" applyAlignment="1">
      <alignment horizontal="right" indent="1"/>
    </xf>
    <xf numFmtId="177" fontId="29" fillId="0" borderId="9" xfId="0" applyNumberFormat="1" applyFont="1" applyFill="1" applyBorder="1" applyAlignment="1">
      <alignment horizontal="right" vertical="top"/>
    </xf>
    <xf numFmtId="181" fontId="29" fillId="0" borderId="9" xfId="0" applyNumberFormat="1" applyFont="1" applyFill="1" applyBorder="1" applyAlignment="1">
      <alignment horizontal="right" vertical="top"/>
    </xf>
    <xf numFmtId="180" fontId="29" fillId="0" borderId="9" xfId="0" applyNumberFormat="1" applyFont="1" applyFill="1" applyBorder="1" applyAlignment="1">
      <alignment horizontal="right" vertical="top"/>
    </xf>
    <xf numFmtId="182" fontId="29" fillId="0" borderId="9" xfId="0" applyNumberFormat="1" applyFont="1" applyFill="1" applyBorder="1" applyAlignment="1">
      <alignment horizontal="right" vertical="top"/>
    </xf>
    <xf numFmtId="175" fontId="29" fillId="0" borderId="9" xfId="0" applyNumberFormat="1" applyFont="1" applyFill="1" applyBorder="1" applyAlignment="1">
      <alignment horizontal="right" vertical="top"/>
    </xf>
    <xf numFmtId="183" fontId="29" fillId="0" borderId="9" xfId="0" applyNumberFormat="1" applyFont="1" applyFill="1" applyBorder="1" applyAlignment="1">
      <alignment horizontal="center" vertical="top"/>
    </xf>
    <xf numFmtId="1" fontId="29" fillId="0" borderId="9" xfId="0" applyNumberFormat="1" applyFont="1" applyFill="1" applyBorder="1" applyAlignment="1">
      <alignment horizontal="center" vertical="top"/>
    </xf>
    <xf numFmtId="184" fontId="29" fillId="0" borderId="9" xfId="0" applyNumberFormat="1" applyFont="1" applyFill="1" applyBorder="1" applyAlignment="1">
      <alignment horizontal="center" vertical="top"/>
    </xf>
    <xf numFmtId="185" fontId="29" fillId="0" borderId="9" xfId="0" applyNumberFormat="1" applyFont="1" applyFill="1" applyBorder="1" applyAlignment="1">
      <alignment horizontal="right" vertical="top"/>
    </xf>
    <xf numFmtId="180" fontId="29" fillId="0" borderId="9" xfId="0" applyNumberFormat="1" applyFont="1" applyFill="1" applyBorder="1" applyAlignment="1">
      <alignment horizontal="center" vertical="top"/>
    </xf>
    <xf numFmtId="186" fontId="29" fillId="0" borderId="9" xfId="0" applyNumberFormat="1" applyFont="1" applyFill="1" applyBorder="1" applyAlignment="1">
      <alignment horizontal="center" vertical="top"/>
    </xf>
    <xf numFmtId="180" fontId="29" fillId="0" borderId="9" xfId="0" applyNumberFormat="1" applyFont="1" applyFill="1" applyBorder="1" applyAlignment="1">
      <alignment horizontal="left" vertical="top" indent="1"/>
    </xf>
    <xf numFmtId="3" fontId="41" fillId="0" borderId="0" xfId="0" applyNumberFormat="1" applyFont="1" applyFill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0" fontId="29" fillId="0" borderId="0" xfId="0" applyNumberFormat="1" applyFont="1" applyFill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0" fontId="1" fillId="0" borderId="2" xfId="0" applyFont="1" applyFill="1" applyBorder="1" applyAlignment="1">
      <alignment horizontal="right" indent="1"/>
    </xf>
    <xf numFmtId="180" fontId="47" fillId="0" borderId="0" xfId="0" applyNumberFormat="1" applyFont="1" applyFill="1" applyAlignment="1">
      <alignment horizontal="right" vertical="center" wrapText="1" indent="1"/>
    </xf>
    <xf numFmtId="0" fontId="0" fillId="0" borderId="0" xfId="0" applyAlignment="1">
      <alignment horizontal="right" indent="1"/>
    </xf>
    <xf numFmtId="0" fontId="21" fillId="0" borderId="0" xfId="2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0" fontId="27" fillId="0" borderId="0" xfId="0" applyFont="1" applyFill="1" applyAlignment="1">
      <alignment horizontal="left" vertical="top" indent="1"/>
    </xf>
    <xf numFmtId="0" fontId="4" fillId="0" borderId="0" xfId="0" applyFont="1" applyFill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Fill="1" applyAlignment="1">
      <alignment horizontal="right" indent="1"/>
    </xf>
    <xf numFmtId="0" fontId="24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top"/>
    </xf>
    <xf numFmtId="179" fontId="9" fillId="0" borderId="1" xfId="0" applyNumberFormat="1" applyFont="1" applyFill="1" applyBorder="1" applyAlignment="1">
      <alignment horizontal="right" vertical="top"/>
    </xf>
    <xf numFmtId="185" fontId="0" fillId="0" borderId="1" xfId="0" applyNumberFormat="1" applyFill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Fill="1" applyBorder="1" applyAlignment="1">
      <alignment horizontal="right" vertical="top"/>
    </xf>
    <xf numFmtId="167" fontId="0" fillId="0" borderId="1" xfId="0" applyNumberFormat="1" applyFill="1" applyBorder="1" applyAlignment="1">
      <alignment horizontal="right" vertical="top"/>
    </xf>
    <xf numFmtId="171" fontId="0" fillId="0" borderId="1" xfId="0" applyNumberFormat="1" applyFill="1" applyBorder="1" applyAlignment="1">
      <alignment horizontal="center" vertical="top"/>
    </xf>
    <xf numFmtId="171" fontId="0" fillId="0" borderId="1" xfId="0" applyNumberFormat="1" applyFill="1" applyBorder="1" applyAlignment="1">
      <alignment horizontal="left" vertical="top"/>
    </xf>
    <xf numFmtId="0" fontId="0" fillId="0" borderId="1" xfId="0" applyFill="1" applyBorder="1" applyAlignment="1">
      <alignment vertical="top"/>
    </xf>
    <xf numFmtId="1" fontId="0" fillId="0" borderId="1" xfId="0" applyNumberFormat="1" applyFill="1" applyBorder="1" applyAlignment="1">
      <alignment horizontal="right" vertical="top"/>
    </xf>
    <xf numFmtId="170" fontId="0" fillId="0" borderId="1" xfId="0" applyNumberFormat="1" applyFill="1" applyBorder="1" applyAlignment="1">
      <alignment horizontal="center" vertical="top"/>
    </xf>
    <xf numFmtId="49" fontId="40" fillId="0" borderId="1" xfId="0" applyNumberFormat="1" applyFont="1" applyFill="1" applyBorder="1" applyAlignment="1">
      <alignment horizontal="left" vertical="top"/>
    </xf>
    <xf numFmtId="22" fontId="40" fillId="0" borderId="1" xfId="0" applyNumberFormat="1" applyFont="1" applyFill="1" applyBorder="1" applyAlignment="1">
      <alignment horizontal="left" vertical="top"/>
    </xf>
    <xf numFmtId="49" fontId="0" fillId="0" borderId="1" xfId="0" applyNumberFormat="1" applyFill="1" applyBorder="1" applyAlignment="1">
      <alignment horizontal="left" vertical="top"/>
    </xf>
    <xf numFmtId="193" fontId="0" fillId="0" borderId="1" xfId="0" applyNumberFormat="1" applyFill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center"/>
    </xf>
    <xf numFmtId="196" fontId="0" fillId="0" borderId="0" xfId="0" applyNumberFormat="1" applyAlignment="1">
      <alignment horizontal="right" indent="1"/>
    </xf>
    <xf numFmtId="195" fontId="0" fillId="0" borderId="0" xfId="0" applyNumberFormat="1" applyAlignment="1">
      <alignment horizontal="right" indent="1"/>
    </xf>
    <xf numFmtId="49" fontId="0" fillId="0" borderId="0" xfId="0" applyNumberFormat="1" applyAlignment="1">
      <alignment horizontal="center" vertical="top"/>
    </xf>
    <xf numFmtId="165" fontId="0" fillId="0" borderId="0" xfId="0" applyNumberFormat="1" applyAlignment="1">
      <alignment horizontal="right" indent="1"/>
    </xf>
    <xf numFmtId="197" fontId="0" fillId="0" borderId="0" xfId="0" applyNumberFormat="1" applyAlignment="1">
      <alignment horizontal="right" indent="1"/>
    </xf>
    <xf numFmtId="3" fontId="56" fillId="0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3" fontId="5" fillId="0" borderId="0" xfId="0" applyNumberFormat="1" applyFont="1" applyAlignment="1">
      <alignment horizontal="center"/>
    </xf>
    <xf numFmtId="3" fontId="44" fillId="0" borderId="26" xfId="0" applyNumberFormat="1" applyFont="1" applyFill="1" applyBorder="1" applyAlignment="1">
      <alignment horizontal="center" vertical="center"/>
    </xf>
    <xf numFmtId="197" fontId="0" fillId="0" borderId="0" xfId="0" applyNumberFormat="1" applyAlignment="1">
      <alignment horizontal="center" vertical="top"/>
    </xf>
    <xf numFmtId="0" fontId="1" fillId="0" borderId="25" xfId="0" applyFont="1" applyFill="1" applyBorder="1" applyAlignment="1">
      <alignment horizontal="center" vertical="center"/>
    </xf>
    <xf numFmtId="3" fontId="4" fillId="0" borderId="21" xfId="0" applyNumberFormat="1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 textRotation="90" wrapText="1"/>
    </xf>
    <xf numFmtId="180" fontId="1" fillId="0" borderId="21" xfId="0" applyNumberFormat="1" applyFont="1" applyFill="1" applyBorder="1" applyAlignment="1">
      <alignment horizontal="center" vertical="center" textRotation="90"/>
    </xf>
    <xf numFmtId="184" fontId="37" fillId="0" borderId="0" xfId="0" applyNumberFormat="1" applyFont="1" applyFill="1" applyAlignment="1">
      <alignment horizontal="left" vertical="top"/>
    </xf>
    <xf numFmtId="1" fontId="37" fillId="0" borderId="0" xfId="0" applyNumberFormat="1" applyFont="1" applyFill="1" applyAlignment="1">
      <alignment horizontal="left" vertical="top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98" fontId="0" fillId="0" borderId="21" xfId="1" applyNumberFormat="1" applyFont="1" applyFill="1" applyBorder="1" applyAlignment="1">
      <alignment horizontal="right" vertical="center" indent="1"/>
    </xf>
    <xf numFmtId="182" fontId="0" fillId="0" borderId="0" xfId="0" applyNumberFormat="1" applyFont="1" applyFill="1" applyAlignment="1" applyProtection="1">
      <alignment horizontal="right" vertical="top"/>
      <protection locked="0"/>
    </xf>
    <xf numFmtId="0" fontId="58" fillId="0" borderId="0" xfId="0" applyFont="1" applyAlignment="1">
      <alignment horizontal="center" vertical="top"/>
    </xf>
    <xf numFmtId="0" fontId="4" fillId="0" borderId="0" xfId="0" applyFont="1" applyFill="1" applyAlignment="1">
      <alignment horizontal="center" vertical="center"/>
    </xf>
    <xf numFmtId="0" fontId="6" fillId="0" borderId="0" xfId="0" applyFont="1"/>
    <xf numFmtId="21" fontId="27" fillId="0" borderId="0" xfId="0" applyNumberFormat="1" applyFont="1" applyFill="1" applyAlignment="1">
      <alignment horizontal="left" vertical="top" indent="1"/>
    </xf>
    <xf numFmtId="0" fontId="0" fillId="0" borderId="0" xfId="0" applyNumberFormat="1" applyFont="1" applyFill="1" applyAlignment="1">
      <alignment horizontal="left" vertical="center" wrapText="1" indent="1"/>
    </xf>
    <xf numFmtId="189" fontId="59" fillId="0" borderId="1" xfId="0" applyNumberFormat="1" applyFont="1" applyFill="1" applyBorder="1" applyAlignment="1">
      <alignment horizontal="left" vertical="top"/>
    </xf>
    <xf numFmtId="3" fontId="0" fillId="0" borderId="0" xfId="0" applyNumberFormat="1" applyFill="1" applyAlignment="1" applyProtection="1">
      <alignment horizontal="right" indent="1"/>
      <protection locked="0"/>
    </xf>
    <xf numFmtId="4" fontId="0" fillId="0" borderId="0" xfId="0" applyNumberFormat="1" applyFill="1" applyAlignment="1" applyProtection="1">
      <alignment horizontal="right" indent="1"/>
      <protection locked="0"/>
    </xf>
    <xf numFmtId="176" fontId="0" fillId="0" borderId="0" xfId="0" applyNumberFormat="1" applyFon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ont="1" applyFill="1" applyAlignment="1" applyProtection="1">
      <alignment horizontal="right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0" fontId="36" fillId="0" borderId="0" xfId="0" applyNumberFormat="1" applyFont="1" applyFill="1" applyAlignment="1">
      <alignment horizontal="right" vertical="top"/>
    </xf>
    <xf numFmtId="0" fontId="27" fillId="0" borderId="0" xfId="0" applyFont="1" applyFill="1" applyAlignment="1">
      <alignment horizontal="left" vertical="top" wrapText="1" indent="1"/>
    </xf>
    <xf numFmtId="0" fontId="21" fillId="0" borderId="0" xfId="0" applyFont="1" applyBorder="1" applyAlignment="1">
      <alignment horizontal="center" vertical="center" wrapText="1"/>
    </xf>
    <xf numFmtId="0" fontId="21" fillId="0" borderId="0" xfId="2" applyFont="1" applyFill="1" applyBorder="1" applyAlignment="1">
      <alignment horizontal="center" vertical="center"/>
    </xf>
    <xf numFmtId="0" fontId="32" fillId="0" borderId="0" xfId="2" applyFont="1" applyFill="1" applyBorder="1" applyAlignment="1">
      <alignment horizontal="center" vertical="center" wrapText="1"/>
    </xf>
    <xf numFmtId="0" fontId="32" fillId="0" borderId="0" xfId="2" applyFont="1" applyFill="1" applyAlignment="1">
      <alignment horizontal="center" vertical="center"/>
    </xf>
    <xf numFmtId="0" fontId="33" fillId="0" borderId="0" xfId="2" applyFont="1" applyFill="1" applyAlignment="1">
      <alignment horizontal="center" vertical="center"/>
    </xf>
    <xf numFmtId="0" fontId="33" fillId="0" borderId="0" xfId="2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Border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Fill="1" applyAlignment="1">
      <alignment horizontal="center" vertical="center"/>
    </xf>
    <xf numFmtId="0" fontId="21" fillId="0" borderId="0" xfId="2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Normal 2" xfId="3"/>
    <cellStyle name="Normal 36" xfId="2"/>
  </cellStyles>
  <dxfs count="283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8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>
      <tableStyleElement type="wholeTable" dxfId="282"/>
    </tableStyle>
    <tableStyle name="Estilo de Tabela Dinâmica 1" table="0" count="0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123825</xdr:rowOff>
        </xdr:from>
        <xdr:to>
          <xdr:col>24</xdr:col>
          <xdr:colOff>904875</xdr:colOff>
          <xdr:row>2</xdr:row>
          <xdr:rowOff>219075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1009650</xdr:colOff>
          <xdr:row>0</xdr:row>
          <xdr:rowOff>123825</xdr:rowOff>
        </xdr:from>
        <xdr:to>
          <xdr:col>26</xdr:col>
          <xdr:colOff>238125</xdr:colOff>
          <xdr:row>2</xdr:row>
          <xdr:rowOff>219075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123825</xdr:rowOff>
        </xdr:from>
        <xdr:to>
          <xdr:col>30</xdr:col>
          <xdr:colOff>542925</xdr:colOff>
          <xdr:row>2</xdr:row>
          <xdr:rowOff>219075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123825</xdr:rowOff>
        </xdr:from>
        <xdr:to>
          <xdr:col>33</xdr:col>
          <xdr:colOff>85725</xdr:colOff>
          <xdr:row>2</xdr:row>
          <xdr:rowOff>219075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123825</xdr:rowOff>
        </xdr:from>
        <xdr:to>
          <xdr:col>28</xdr:col>
          <xdr:colOff>390525</xdr:colOff>
          <xdr:row>2</xdr:row>
          <xdr:rowOff>219075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1</xdr:col>
          <xdr:colOff>216274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2988049</xdr:colOff>
          <xdr:row>0</xdr:row>
          <xdr:rowOff>66675</xdr:rowOff>
        </xdr:from>
        <xdr:to>
          <xdr:col>1</xdr:col>
          <xdr:colOff>4788274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47065</xdr:rowOff>
        </xdr:from>
        <xdr:to>
          <xdr:col>1</xdr:col>
          <xdr:colOff>216274</xdr:colOff>
          <xdr:row>1</xdr:row>
          <xdr:rowOff>551890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244849</xdr:colOff>
          <xdr:row>1</xdr:row>
          <xdr:rowOff>47065</xdr:rowOff>
        </xdr:from>
        <xdr:to>
          <xdr:col>1</xdr:col>
          <xdr:colOff>1130674</xdr:colOff>
          <xdr:row>1</xdr:row>
          <xdr:rowOff>551890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2073649</xdr:colOff>
          <xdr:row>1</xdr:row>
          <xdr:rowOff>47065</xdr:rowOff>
        </xdr:from>
        <xdr:to>
          <xdr:col>1</xdr:col>
          <xdr:colOff>2959474</xdr:colOff>
          <xdr:row>1</xdr:row>
          <xdr:rowOff>551890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244849</xdr:colOff>
          <xdr:row>0</xdr:row>
          <xdr:rowOff>66675</xdr:rowOff>
        </xdr:from>
        <xdr:to>
          <xdr:col>1</xdr:col>
          <xdr:colOff>1130674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2988049</xdr:colOff>
          <xdr:row>1</xdr:row>
          <xdr:rowOff>47065</xdr:rowOff>
        </xdr:from>
        <xdr:to>
          <xdr:col>1</xdr:col>
          <xdr:colOff>3873874</xdr:colOff>
          <xdr:row>1</xdr:row>
          <xdr:rowOff>551890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1159249</xdr:colOff>
          <xdr:row>0</xdr:row>
          <xdr:rowOff>66675</xdr:rowOff>
        </xdr:from>
        <xdr:to>
          <xdr:col>1</xdr:col>
          <xdr:colOff>2045074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2073649</xdr:colOff>
          <xdr:row>0</xdr:row>
          <xdr:rowOff>66675</xdr:rowOff>
        </xdr:from>
        <xdr:to>
          <xdr:col>1</xdr:col>
          <xdr:colOff>2959474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1159249</xdr:colOff>
          <xdr:row>1</xdr:row>
          <xdr:rowOff>47065</xdr:rowOff>
        </xdr:from>
        <xdr:to>
          <xdr:col>1</xdr:col>
          <xdr:colOff>2045074</xdr:colOff>
          <xdr:row>1</xdr:row>
          <xdr:rowOff>551890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3902449</xdr:colOff>
          <xdr:row>1</xdr:row>
          <xdr:rowOff>47065</xdr:rowOff>
        </xdr:from>
        <xdr:to>
          <xdr:col>1</xdr:col>
          <xdr:colOff>4788274</xdr:colOff>
          <xdr:row>1</xdr:row>
          <xdr:rowOff>551890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70597</xdr:colOff>
          <xdr:row>1</xdr:row>
          <xdr:rowOff>47065</xdr:rowOff>
        </xdr:from>
        <xdr:to>
          <xdr:col>3</xdr:col>
          <xdr:colOff>832597</xdr:colOff>
          <xdr:row>1</xdr:row>
          <xdr:rowOff>551890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552450</xdr:colOff>
          <xdr:row>0</xdr:row>
          <xdr:rowOff>514350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1781175</xdr:colOff>
          <xdr:row>0</xdr:row>
          <xdr:rowOff>47625</xdr:rowOff>
        </xdr:from>
        <xdr:to>
          <xdr:col>1</xdr:col>
          <xdr:colOff>3371850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47625</xdr:rowOff>
        </xdr:from>
        <xdr:to>
          <xdr:col>1</xdr:col>
          <xdr:colOff>1685925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85725</xdr:rowOff>
        </xdr:from>
        <xdr:to>
          <xdr:col>18</xdr:col>
          <xdr:colOff>57150</xdr:colOff>
          <xdr:row>1</xdr:row>
          <xdr:rowOff>133350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295275</xdr:rowOff>
        </xdr:from>
        <xdr:to>
          <xdr:col>18</xdr:col>
          <xdr:colOff>57150</xdr:colOff>
          <xdr:row>3</xdr:row>
          <xdr:rowOff>323850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0</xdr:row>
          <xdr:rowOff>85725</xdr:rowOff>
        </xdr:from>
        <xdr:to>
          <xdr:col>22</xdr:col>
          <xdr:colOff>66675</xdr:colOff>
          <xdr:row>1</xdr:row>
          <xdr:rowOff>133350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2</xdr:row>
          <xdr:rowOff>295275</xdr:rowOff>
        </xdr:from>
        <xdr:to>
          <xdr:col>22</xdr:col>
          <xdr:colOff>66675</xdr:colOff>
          <xdr:row>3</xdr:row>
          <xdr:rowOff>323850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0</xdr:row>
          <xdr:rowOff>123825</xdr:rowOff>
        </xdr:from>
        <xdr:to>
          <xdr:col>0</xdr:col>
          <xdr:colOff>6276975</xdr:colOff>
          <xdr:row>2</xdr:row>
          <xdr:rowOff>123825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</xdr:row>
          <xdr:rowOff>161925</xdr:rowOff>
        </xdr:from>
        <xdr:to>
          <xdr:col>0</xdr:col>
          <xdr:colOff>6276975</xdr:colOff>
          <xdr:row>4</xdr:row>
          <xdr:rowOff>161925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31</xdr:row>
          <xdr:rowOff>85725</xdr:rowOff>
        </xdr:from>
        <xdr:to>
          <xdr:col>0</xdr:col>
          <xdr:colOff>12630150</xdr:colOff>
          <xdr:row>33</xdr:row>
          <xdr:rowOff>85725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0</xdr:row>
          <xdr:rowOff>123825</xdr:rowOff>
        </xdr:from>
        <xdr:to>
          <xdr:col>0</xdr:col>
          <xdr:colOff>12620625</xdr:colOff>
          <xdr:row>2</xdr:row>
          <xdr:rowOff>123825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</xdr:row>
          <xdr:rowOff>161925</xdr:rowOff>
        </xdr:from>
        <xdr:to>
          <xdr:col>0</xdr:col>
          <xdr:colOff>12620625</xdr:colOff>
          <xdr:row>4</xdr:row>
          <xdr:rowOff>161925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7</xdr:row>
          <xdr:rowOff>47625</xdr:rowOff>
        </xdr:from>
        <xdr:to>
          <xdr:col>0</xdr:col>
          <xdr:colOff>12620625</xdr:colOff>
          <xdr:row>9</xdr:row>
          <xdr:rowOff>47625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27</xdr:row>
          <xdr:rowOff>9525</xdr:rowOff>
        </xdr:from>
        <xdr:to>
          <xdr:col>0</xdr:col>
          <xdr:colOff>6276975</xdr:colOff>
          <xdr:row>29</xdr:row>
          <xdr:rowOff>9525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7</xdr:row>
          <xdr:rowOff>47625</xdr:rowOff>
        </xdr:from>
        <xdr:to>
          <xdr:col>0</xdr:col>
          <xdr:colOff>6276975</xdr:colOff>
          <xdr:row>9</xdr:row>
          <xdr:rowOff>47625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5</xdr:row>
          <xdr:rowOff>9525</xdr:rowOff>
        </xdr:from>
        <xdr:to>
          <xdr:col>0</xdr:col>
          <xdr:colOff>6276975</xdr:colOff>
          <xdr:row>7</xdr:row>
          <xdr:rowOff>9525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9</xdr:row>
          <xdr:rowOff>85725</xdr:rowOff>
        </xdr:from>
        <xdr:to>
          <xdr:col>0</xdr:col>
          <xdr:colOff>6276975</xdr:colOff>
          <xdr:row>11</xdr:row>
          <xdr:rowOff>85725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0</xdr:row>
          <xdr:rowOff>95250</xdr:rowOff>
        </xdr:from>
        <xdr:to>
          <xdr:col>11</xdr:col>
          <xdr:colOff>409575</xdr:colOff>
          <xdr:row>3</xdr:row>
          <xdr:rowOff>19050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22</xdr:row>
          <xdr:rowOff>123825</xdr:rowOff>
        </xdr:from>
        <xdr:to>
          <xdr:col>0</xdr:col>
          <xdr:colOff>6276975</xdr:colOff>
          <xdr:row>24</xdr:row>
          <xdr:rowOff>123825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5</xdr:row>
          <xdr:rowOff>9525</xdr:rowOff>
        </xdr:from>
        <xdr:to>
          <xdr:col>0</xdr:col>
          <xdr:colOff>12620625</xdr:colOff>
          <xdr:row>7</xdr:row>
          <xdr:rowOff>9525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9</xdr:row>
          <xdr:rowOff>85725</xdr:rowOff>
        </xdr:from>
        <xdr:to>
          <xdr:col>0</xdr:col>
          <xdr:colOff>12620625</xdr:colOff>
          <xdr:row>11</xdr:row>
          <xdr:rowOff>85725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11</xdr:row>
          <xdr:rowOff>123825</xdr:rowOff>
        </xdr:from>
        <xdr:to>
          <xdr:col>0</xdr:col>
          <xdr:colOff>12620625</xdr:colOff>
          <xdr:row>13</xdr:row>
          <xdr:rowOff>123825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13</xdr:row>
          <xdr:rowOff>161925</xdr:rowOff>
        </xdr:from>
        <xdr:to>
          <xdr:col>0</xdr:col>
          <xdr:colOff>12620625</xdr:colOff>
          <xdr:row>15</xdr:row>
          <xdr:rowOff>161925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18</xdr:row>
          <xdr:rowOff>47625</xdr:rowOff>
        </xdr:from>
        <xdr:to>
          <xdr:col>0</xdr:col>
          <xdr:colOff>12620625</xdr:colOff>
          <xdr:row>20</xdr:row>
          <xdr:rowOff>47625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20</xdr:row>
          <xdr:rowOff>85725</xdr:rowOff>
        </xdr:from>
        <xdr:to>
          <xdr:col>0</xdr:col>
          <xdr:colOff>12620625</xdr:colOff>
          <xdr:row>22</xdr:row>
          <xdr:rowOff>85725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24</xdr:row>
          <xdr:rowOff>161925</xdr:rowOff>
        </xdr:from>
        <xdr:to>
          <xdr:col>0</xdr:col>
          <xdr:colOff>12620625</xdr:colOff>
          <xdr:row>26</xdr:row>
          <xdr:rowOff>161925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95250</xdr:rowOff>
        </xdr:from>
        <xdr:to>
          <xdr:col>9</xdr:col>
          <xdr:colOff>400050</xdr:colOff>
          <xdr:row>3</xdr:row>
          <xdr:rowOff>19050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11</xdr:row>
          <xdr:rowOff>123825</xdr:rowOff>
        </xdr:from>
        <xdr:to>
          <xdr:col>0</xdr:col>
          <xdr:colOff>6276975</xdr:colOff>
          <xdr:row>13</xdr:row>
          <xdr:rowOff>123825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22</xdr:row>
          <xdr:rowOff>123825</xdr:rowOff>
        </xdr:from>
        <xdr:to>
          <xdr:col>0</xdr:col>
          <xdr:colOff>12620625</xdr:colOff>
          <xdr:row>24</xdr:row>
          <xdr:rowOff>123825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16</xdr:row>
          <xdr:rowOff>9525</xdr:rowOff>
        </xdr:from>
        <xdr:to>
          <xdr:col>0</xdr:col>
          <xdr:colOff>6276975</xdr:colOff>
          <xdr:row>18</xdr:row>
          <xdr:rowOff>9525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3</xdr:row>
          <xdr:rowOff>76200</xdr:rowOff>
        </xdr:from>
        <xdr:to>
          <xdr:col>11</xdr:col>
          <xdr:colOff>400050</xdr:colOff>
          <xdr:row>6</xdr:row>
          <xdr:rowOff>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13</xdr:row>
          <xdr:rowOff>161925</xdr:rowOff>
        </xdr:from>
        <xdr:to>
          <xdr:col>0</xdr:col>
          <xdr:colOff>6276975</xdr:colOff>
          <xdr:row>15</xdr:row>
          <xdr:rowOff>161925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16</xdr:row>
          <xdr:rowOff>9525</xdr:rowOff>
        </xdr:from>
        <xdr:to>
          <xdr:col>0</xdr:col>
          <xdr:colOff>12620625</xdr:colOff>
          <xdr:row>18</xdr:row>
          <xdr:rowOff>9525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28575</xdr:rowOff>
        </xdr:from>
        <xdr:to>
          <xdr:col>11</xdr:col>
          <xdr:colOff>381000</xdr:colOff>
          <xdr:row>12</xdr:row>
          <xdr:rowOff>142875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24</xdr:row>
          <xdr:rowOff>161925</xdr:rowOff>
        </xdr:from>
        <xdr:to>
          <xdr:col>0</xdr:col>
          <xdr:colOff>6276975</xdr:colOff>
          <xdr:row>26</xdr:row>
          <xdr:rowOff>161925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18</xdr:row>
          <xdr:rowOff>47625</xdr:rowOff>
        </xdr:from>
        <xdr:to>
          <xdr:col>0</xdr:col>
          <xdr:colOff>6276975</xdr:colOff>
          <xdr:row>20</xdr:row>
          <xdr:rowOff>47625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6981825</xdr:colOff>
          <xdr:row>27</xdr:row>
          <xdr:rowOff>9525</xdr:rowOff>
        </xdr:from>
        <xdr:to>
          <xdr:col>0</xdr:col>
          <xdr:colOff>12620625</xdr:colOff>
          <xdr:row>29</xdr:row>
          <xdr:rowOff>9525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66675</xdr:rowOff>
        </xdr:from>
        <xdr:to>
          <xdr:col>0</xdr:col>
          <xdr:colOff>1123950</xdr:colOff>
          <xdr:row>0</xdr:row>
          <xdr:rowOff>638175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66675</xdr:rowOff>
        </xdr:from>
        <xdr:to>
          <xdr:col>0</xdr:col>
          <xdr:colOff>2247900</xdr:colOff>
          <xdr:row>0</xdr:row>
          <xdr:rowOff>638175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66675</xdr:rowOff>
        </xdr:from>
        <xdr:to>
          <xdr:col>0</xdr:col>
          <xdr:colOff>3362325</xdr:colOff>
          <xdr:row>0</xdr:row>
          <xdr:rowOff>638175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1228725</xdr:colOff>
          <xdr:row>1</xdr:row>
          <xdr:rowOff>47625</xdr:rowOff>
        </xdr:from>
        <xdr:to>
          <xdr:col>1</xdr:col>
          <xdr:colOff>2990850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47625</xdr:rowOff>
        </xdr:from>
        <xdr:to>
          <xdr:col>7</xdr:col>
          <xdr:colOff>619125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47625</xdr:rowOff>
        </xdr:from>
        <xdr:to>
          <xdr:col>1</xdr:col>
          <xdr:colOff>1162050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3057525</xdr:colOff>
          <xdr:row>1</xdr:row>
          <xdr:rowOff>47625</xdr:rowOff>
        </xdr:from>
        <xdr:to>
          <xdr:col>1</xdr:col>
          <xdr:colOff>4819650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4886325</xdr:colOff>
          <xdr:row>1</xdr:row>
          <xdr:rowOff>47625</xdr:rowOff>
        </xdr:from>
        <xdr:to>
          <xdr:col>1</xdr:col>
          <xdr:colOff>6648450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6715125</xdr:colOff>
          <xdr:row>1</xdr:row>
          <xdr:rowOff>47625</xdr:rowOff>
        </xdr:from>
        <xdr:to>
          <xdr:col>1</xdr:col>
          <xdr:colOff>8477250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8543925</xdr:colOff>
          <xdr:row>1</xdr:row>
          <xdr:rowOff>47625</xdr:rowOff>
        </xdr:from>
        <xdr:to>
          <xdr:col>2</xdr:col>
          <xdr:colOff>257175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0</xdr:col>
          <xdr:colOff>2981325</xdr:colOff>
          <xdr:row>0</xdr:row>
          <xdr:rowOff>514350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66675</xdr:rowOff>
        </xdr:from>
        <xdr:to>
          <xdr:col>1</xdr:col>
          <xdr:colOff>1171575</xdr:colOff>
          <xdr:row>0</xdr:row>
          <xdr:rowOff>514350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0</xdr:row>
          <xdr:rowOff>66675</xdr:rowOff>
        </xdr:from>
        <xdr:to>
          <xdr:col>1</xdr:col>
          <xdr:colOff>4219575</xdr:colOff>
          <xdr:row>0</xdr:row>
          <xdr:rowOff>514350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</xdr:row>
          <xdr:rowOff>190500</xdr:rowOff>
        </xdr:from>
        <xdr:to>
          <xdr:col>24</xdr:col>
          <xdr:colOff>647700</xdr:colOff>
          <xdr:row>3</xdr:row>
          <xdr:rowOff>66675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1</xdr:row>
          <xdr:rowOff>190500</xdr:rowOff>
        </xdr:from>
        <xdr:to>
          <xdr:col>27</xdr:col>
          <xdr:colOff>152400</xdr:colOff>
          <xdr:row>3</xdr:row>
          <xdr:rowOff>66675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0</xdr:row>
          <xdr:rowOff>38100</xdr:rowOff>
        </xdr:from>
        <xdr:to>
          <xdr:col>24</xdr:col>
          <xdr:colOff>647700</xdr:colOff>
          <xdr:row>1</xdr:row>
          <xdr:rowOff>161925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3</xdr:row>
          <xdr:rowOff>95250</xdr:rowOff>
        </xdr:from>
        <xdr:to>
          <xdr:col>27</xdr:col>
          <xdr:colOff>152400</xdr:colOff>
          <xdr:row>4</xdr:row>
          <xdr:rowOff>219075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676275</xdr:colOff>
          <xdr:row>0</xdr:row>
          <xdr:rowOff>38100</xdr:rowOff>
        </xdr:from>
        <xdr:to>
          <xdr:col>27</xdr:col>
          <xdr:colOff>152400</xdr:colOff>
          <xdr:row>1</xdr:row>
          <xdr:rowOff>161925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3</xdr:row>
          <xdr:rowOff>95250</xdr:rowOff>
        </xdr:from>
        <xdr:to>
          <xdr:col>30</xdr:col>
          <xdr:colOff>142875</xdr:colOff>
          <xdr:row>4</xdr:row>
          <xdr:rowOff>219075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1</xdr:row>
          <xdr:rowOff>190500</xdr:rowOff>
        </xdr:from>
        <xdr:to>
          <xdr:col>30</xdr:col>
          <xdr:colOff>142875</xdr:colOff>
          <xdr:row>3</xdr:row>
          <xdr:rowOff>66675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3</xdr:row>
          <xdr:rowOff>95250</xdr:rowOff>
        </xdr:from>
        <xdr:to>
          <xdr:col>24</xdr:col>
          <xdr:colOff>647700</xdr:colOff>
          <xdr:row>4</xdr:row>
          <xdr:rowOff>219075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190500</xdr:colOff>
          <xdr:row>0</xdr:row>
          <xdr:rowOff>38100</xdr:rowOff>
        </xdr:from>
        <xdr:to>
          <xdr:col>30</xdr:col>
          <xdr:colOff>142875</xdr:colOff>
          <xdr:row>1</xdr:row>
          <xdr:rowOff>161925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104775</xdr:rowOff>
        </xdr:from>
        <xdr:to>
          <xdr:col>2</xdr:col>
          <xdr:colOff>504825</xdr:colOff>
          <xdr:row>0</xdr:row>
          <xdr:rowOff>552450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1514475</xdr:colOff>
          <xdr:row>0</xdr:row>
          <xdr:rowOff>104775</xdr:rowOff>
        </xdr:from>
        <xdr:to>
          <xdr:col>11</xdr:col>
          <xdr:colOff>390525</xdr:colOff>
          <xdr:row>0</xdr:row>
          <xdr:rowOff>552450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0</xdr:row>
          <xdr:rowOff>104775</xdr:rowOff>
        </xdr:from>
        <xdr:to>
          <xdr:col>4</xdr:col>
          <xdr:colOff>533400</xdr:colOff>
          <xdr:row>0</xdr:row>
          <xdr:rowOff>552450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257175</xdr:rowOff>
        </xdr:from>
        <xdr:to>
          <xdr:col>1</xdr:col>
          <xdr:colOff>1219200</xdr:colOff>
          <xdr:row>0</xdr:row>
          <xdr:rowOff>704850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1809750</xdr:colOff>
          <xdr:row>0</xdr:row>
          <xdr:rowOff>257175</xdr:rowOff>
        </xdr:from>
        <xdr:to>
          <xdr:col>14</xdr:col>
          <xdr:colOff>1781175</xdr:colOff>
          <xdr:row>0</xdr:row>
          <xdr:rowOff>704850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0</xdr:row>
          <xdr:rowOff>257175</xdr:rowOff>
        </xdr:from>
        <xdr:to>
          <xdr:col>4</xdr:col>
          <xdr:colOff>361950</xdr:colOff>
          <xdr:row>0</xdr:row>
          <xdr:rowOff>704850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828675</xdr:colOff>
          <xdr:row>0</xdr:row>
          <xdr:rowOff>257175</xdr:rowOff>
        </xdr:from>
        <xdr:to>
          <xdr:col>13</xdr:col>
          <xdr:colOff>1676400</xdr:colOff>
          <xdr:row>0</xdr:row>
          <xdr:rowOff>704850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EstimativaAta" displayName="tabEstimativaAta" ref="A8:Z9" insertRow="1" totalsRowShown="0" headerRowDxfId="281" dataDxfId="279" headerRowBorderDxfId="280" tableBorderDxfId="278" totalsRowBorderDxfId="277">
  <autoFilter ref="A8:Z9"/>
  <sortState ref="A9:X74">
    <sortCondition ref="B9:B74"/>
  </sortState>
  <tableColumns count="26">
    <tableColumn id="1" name="ITEM" dataDxfId="276"/>
    <tableColumn id="2" name="CÓDIGO" dataDxfId="275"/>
    <tableColumn id="3" name="ESPECIFICAÇÃO" dataDxfId="274"/>
    <tableColumn id="4" name="UN" dataDxfId="273"/>
    <tableColumn id="5" name="GRUPO" dataDxfId="272"/>
    <tableColumn id="6" name="SUBG" dataDxfId="271"/>
    <tableColumn id="7" name="COMPRA" dataDxfId="270"/>
    <tableColumn id="8" name="SALDO ESTOQUE" dataDxfId="269" dataCellStyle="Moeda"/>
    <tableColumn id="9" name="TOTAL CONSUMO ÚLTIMO ANO" dataDxfId="268" dataCellStyle="Moeda"/>
    <tableColumn id="28" name="TEMPO ESTOQUE (MESES)" dataDxfId="267" dataCellStyle="Moeda"/>
    <tableColumn id="10" name="ATA" dataDxfId="266"/>
    <tableColumn id="11" name="ATA QTDE" dataDxfId="265"/>
    <tableColumn id="12" name="VIGÊNCIA DA ATA" dataDxfId="264"/>
    <tableColumn id="13" name="FORNECEDOR" dataDxfId="263"/>
    <tableColumn id="14" name="RC Nº" dataDxfId="262"/>
    <tableColumn id="15" name="RC QTDE" dataDxfId="261"/>
    <tableColumn id="16" name="AF Nº" dataDxfId="260"/>
    <tableColumn id="17" name="AF SALDO" dataDxfId="259"/>
    <tableColumn id="18" name="DATA ENTREGA" dataDxfId="258"/>
    <tableColumn id="19" name="RC" dataDxfId="257"/>
    <tableColumn id="20" name="FICHA" dataDxfId="256"/>
    <tableColumn id="21" name="PROJ" dataDxfId="255"/>
    <tableColumn id="24" name="OBSERVAÇÕES" dataDxfId="254"/>
    <tableColumn id="23" name="ESTIMATIVA ANTERIOR" dataDxfId="253"/>
    <tableColumn id="22" name="QUANTIDADE ESTIMADA" dataDxfId="252"/>
    <tableColumn id="25" name="INFORMAR &quot;OK&quot; OU NOVA QUANTIDADE" dataDxfId="25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abItens" displayName="tabItens" ref="A3:BK4" totalsRowShown="0" headerRowDxfId="250" dataDxfId="34">
  <tableColumns count="63">
    <tableColumn id="1" name="CÓDIGO" dataDxfId="97"/>
    <tableColumn id="2" name="DESCRIÇÃO" dataDxfId="96"/>
    <tableColumn id="3" name="UNIDADE" dataDxfId="95"/>
    <tableColumn id="4" name="VALOR UNIT." dataDxfId="94"/>
    <tableColumn id="5" name="MARCA" dataDxfId="93"/>
    <tableColumn id="6" name="FORNECEDOR" dataDxfId="92"/>
    <tableColumn id="7" name="LICITACAO" dataDxfId="91"/>
    <tableColumn id="8" name="QTDE ATUAL" dataDxfId="90"/>
    <tableColumn id="9" name="COD. ALMOX" dataDxfId="89"/>
    <tableColumn id="10" name="PREÇO MÉDIO" dataDxfId="88"/>
    <tableColumn id="11" name="L.C. 6 MESES" dataDxfId="87"/>
    <tableColumn id="12" name="TEMPO ESTOQUE" dataDxfId="86"/>
    <tableColumn id="13" name="LC" dataDxfId="85"/>
    <tableColumn id="14" name="TOTAL" dataDxfId="84"/>
    <tableColumn id="15" name="ATA Nº/ANO" dataDxfId="83"/>
    <tableColumn id="39" name="ATA SALDO" dataDxfId="82"/>
    <tableColumn id="16" name="ATA QTDE" dataDxfId="81"/>
    <tableColumn id="17" name="ATA VALOR" dataDxfId="80"/>
    <tableColumn id="18" name="ATA DT.VALID." dataDxfId="79"/>
    <tableColumn id="64" name="ATA MESES" dataDxfId="78"/>
    <tableColumn id="60" name="DESCRIÇÃO DA ESTRUTURA" dataDxfId="77"/>
    <tableColumn id="19" name="ESTRUTURA" dataDxfId="76"/>
    <tableColumn id="65" name="SETOR" dataDxfId="75"/>
    <tableColumn id="20" name="GRUPO" dataDxfId="74"/>
    <tableColumn id="21" name="SUBGRUPO" dataDxfId="73"/>
    <tableColumn id="22" name="RC Nº" dataDxfId="72"/>
    <tableColumn id="23" name="RC ANO" dataDxfId="71"/>
    <tableColumn id="24" name="RC QTDE" dataDxfId="70"/>
    <tableColumn id="25" name="AF Nº" dataDxfId="69"/>
    <tableColumn id="26" name="AF ANO" dataDxfId="68"/>
    <tableColumn id="27" name="AF SALDO" dataDxfId="67"/>
    <tableColumn id="28" name="AF QTDE" dataDxfId="66"/>
    <tableColumn id="29" name="AF FORN" dataDxfId="65"/>
    <tableColumn id="53" name="AF VENC" dataDxfId="64"/>
    <tableColumn id="45" name="PONTO PEDIDO" dataDxfId="63"/>
    <tableColumn id="30" name="DATA ENTREGA" dataDxfId="62"/>
    <tableColumn id="38" name="DATA INCLUSÃO" dataDxfId="61"/>
    <tableColumn id="41" name="DATA ALTERAÇÃO" dataDxfId="60"/>
    <tableColumn id="40" name="DATA DESATIVAÇÃO" dataDxfId="59"/>
    <tableColumn id="31" name="DESCRIÇÃO DETALHADA" dataDxfId="58"/>
    <tableColumn id="46" name="Excluir?" dataDxfId="57"/>
    <tableColumn id="47" name="Semanas ATA" dataDxfId="56"/>
    <tableColumn id="33" name="Recentes" dataDxfId="55"/>
    <tableColumn id="48" name="ÚltMov" dataDxfId="54"/>
    <tableColumn id="55" name="04_MESES" dataDxfId="53"/>
    <tableColumn id="34" name="Consumo" dataDxfId="52"/>
    <tableColumn id="59" name="Pico" dataDxfId="51"/>
    <tableColumn id="49" name="Média" dataDxfId="50"/>
    <tableColumn id="32" name="Saldo" dataDxfId="49"/>
    <tableColumn id="42" name="PontoMês" dataDxfId="48"/>
    <tableColumn id="43" name="PontoQtM" dataDxfId="47"/>
    <tableColumn id="50" name="PontoPed" dataDxfId="46"/>
    <tableColumn id="44" name="Abaixo" dataDxfId="45"/>
    <tableColumn id="52" name="AbaixoFisico" dataDxfId="44"/>
    <tableColumn id="54" name="PctAb" dataDxfId="43"/>
    <tableColumn id="51" name="PrioriSaldo" dataDxfId="42"/>
    <tableColumn id="35" name="Sugestão" dataDxfId="41"/>
    <tableColumn id="36" name="NãoComprado" dataDxfId="40"/>
    <tableColumn id="58" name="Pend" dataDxfId="39"/>
    <tableColumn id="57" name="%Pend" dataDxfId="38"/>
    <tableColumn id="56" name="CompraAnterior" dataDxfId="37"/>
    <tableColumn id="61" name="COMPRA_EXTRA" dataDxfId="36"/>
    <tableColumn id="37" name="Fim" dataDxfId="3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6" name="tabRC_AF" displayName="tabRC_AF" ref="A2:AK3" insertRow="1" totalsRowShown="0" headerRowDxfId="249" dataDxfId="247" headerRowBorderDxfId="248" tableBorderDxfId="246">
  <autoFilter ref="A2:AK3"/>
  <tableColumns count="37">
    <tableColumn id="1" name="CÓDIGO" dataDxfId="245"/>
    <tableColumn id="2" name="DESCRIÇÃO" dataDxfId="244"/>
    <tableColumn id="3" name="UNIDADE" dataDxfId="243"/>
    <tableColumn id="4" name="VALOR UNIT." dataDxfId="242"/>
    <tableColumn id="5" name="MARCA" dataDxfId="241"/>
    <tableColumn id="6" name="FORNECEDOR" dataDxfId="240"/>
    <tableColumn id="7" name="LICITACAO" dataDxfId="239"/>
    <tableColumn id="8" name="QTDE ATUAL" dataDxfId="238"/>
    <tableColumn id="9" name="COD. ALMOX" dataDxfId="237"/>
    <tableColumn id="10" name="PREÇO MÉDIO" dataDxfId="236"/>
    <tableColumn id="11" name="L.C. 6 MESES" dataDxfId="235"/>
    <tableColumn id="12" name="TEMPO ESTOQUE" dataDxfId="234"/>
    <tableColumn id="13" name="LC" dataDxfId="233"/>
    <tableColumn id="14" name="TOTAL" dataDxfId="232"/>
    <tableColumn id="15" name="ATA Nº/ANO" dataDxfId="231"/>
    <tableColumn id="16" name="ATA QTDE" dataDxfId="230"/>
    <tableColumn id="17" name="ATA VALOR" dataDxfId="229"/>
    <tableColumn id="18" name="ATA DT.VALID." dataDxfId="228"/>
    <tableColumn id="19" name="DESCRIÇÃO DA ESTRUTURA" dataDxfId="227"/>
    <tableColumn id="20" name="ESTRUTURA" dataDxfId="226"/>
    <tableColumn id="21" name="GRUPO" dataDxfId="225"/>
    <tableColumn id="22" name="SUBGRUPO" dataDxfId="224"/>
    <tableColumn id="23" name="RC Nº" dataDxfId="223"/>
    <tableColumn id="24" name="RC ANO" dataDxfId="222"/>
    <tableColumn id="25" name="RC QTDE" dataDxfId="221"/>
    <tableColumn id="26" name="AF Nº" dataDxfId="220"/>
    <tableColumn id="27" name="AF ANO" dataDxfId="219"/>
    <tableColumn id="28" name="AF SALDO" dataDxfId="218"/>
    <tableColumn id="29" name="AF QTDE" dataDxfId="217"/>
    <tableColumn id="37" name="AF FORN" dataDxfId="216"/>
    <tableColumn id="36" name="AF VENC" dataDxfId="215"/>
    <tableColumn id="30" name="PONTO PEDIDO" dataDxfId="214"/>
    <tableColumn id="31" name="DATA ENTREGA" dataDxfId="213"/>
    <tableColumn id="32" name="DATA INCLUSÃO" dataDxfId="212"/>
    <tableColumn id="33" name="DATA ALTERAÇÃO" dataDxfId="211"/>
    <tableColumn id="34" name="DATA DESATIVAÇÃO" dataDxfId="210"/>
    <tableColumn id="35" name="DESCRIÇÃO DETALHADA" dataDxfId="20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13" name="tabConferirCompra" displayName="tabConferirCompra" ref="A5:N6" insertRow="1" totalsRowShown="0" headerRowDxfId="208" dataDxfId="206" headerRowBorderDxfId="207" tableBorderDxfId="205" totalsRowBorderDxfId="204">
  <tableColumns count="14">
    <tableColumn id="1" name="CÓDIGO" dataDxfId="203"/>
    <tableColumn id="2" name="DESCRIÇÃO" dataDxfId="202"/>
    <tableColumn id="3" name="UNIDADE" dataDxfId="201"/>
    <tableColumn id="13" name="GRUPO" dataDxfId="200"/>
    <tableColumn id="4" name="ESTOQUE FÍSICO" dataDxfId="199"/>
    <tableColumn id="12" name="DURAÇÃO EM MESES" dataDxfId="198"/>
    <tableColumn id="5" name="COMPRAS EM ANDAMENTO" dataDxfId="197"/>
    <tableColumn id="6" name="SALDO" dataDxfId="196"/>
    <tableColumn id="7" name="ÚLTIMA ENTRADA ESTOQUE" dataDxfId="195"/>
    <tableColumn id="8" name="ÚLTIMA SAÍDA" dataDxfId="194"/>
    <tableColumn id="9" name="CONSUMO" dataDxfId="193"/>
    <tableColumn id="14" name="COMPRA EXTRA" dataDxfId="192"/>
    <tableColumn id="10" name="SUGESTÃO DE COMPRA" dataDxfId="191"/>
    <tableColumn id="11" name="QUANT ESTIMADA PELO SETOR" dataDxfId="19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8" name="tabCodigosParaFiltrar" displayName="tabCodigosParaFiltrar" ref="M1:P2" totalsRowShown="0" dataDxfId="188" headerRowBorderDxfId="189" tableBorderDxfId="187">
  <autoFilter ref="M1:P2"/>
  <tableColumns count="4">
    <tableColumn id="1" name="Código do Item" dataDxfId="186"/>
    <tableColumn id="2" name="Descrição" dataDxfId="185">
      <calculatedColumnFormula>IF(ISBLANK(tabCodigosParaFiltrar[Código do Item]),"",VLOOKUP(tabCodigosParaFiltrar[Código do Item],Itens!$A$4:$B$4,2,FALSE))</calculatedColumnFormula>
    </tableColumn>
    <tableColumn id="4" name="Última Estimativa" dataDxfId="184"/>
    <tableColumn id="3" name="FIM" dataDxfId="183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5" name="tabExcluirDoEstoque" displayName="tabExcluirDoEstoque" ref="A3:H4" insertRow="1" totalsRowShown="0" dataDxfId="181" headerRowBorderDxfId="182" tableBorderDxfId="180">
  <tableColumns count="8">
    <tableColumn id="1" name="CÓDIGO" dataDxfId="179"/>
    <tableColumn id="2" name="DESCRIÇÃO" dataDxfId="178"/>
    <tableColumn id="3" name="UN" dataDxfId="177"/>
    <tableColumn id="4" name="GRUPO" dataDxfId="176"/>
    <tableColumn id="5" name="SUBGR" dataDxfId="175"/>
    <tableColumn id="10" name="US_NOME" dataDxfId="174"/>
    <tableColumn id="9" name="US_DATH" dataDxfId="173"/>
    <tableColumn id="8" name="TRANSF" dataDxfId="17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4" name="tabParametros" displayName="tabParametros" ref="A2:D54" totalsRowShown="0" headerRowDxfId="171" dataDxfId="170">
  <autoFilter ref="A2:D54"/>
  <sortState ref="A3:C14">
    <sortCondition ref="A3:A14"/>
  </sortState>
  <tableColumns count="4">
    <tableColumn id="1" name="Referência" dataDxfId="169"/>
    <tableColumn id="2" name="Valor" dataDxfId="168"/>
    <tableColumn id="3" name="Observações" dataDxfId="167"/>
    <tableColumn id="4" name="Manter" dataDxfId="166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12" name="tabAssinaturas" displayName="tabAssinaturas" ref="A10:Z11" totalsRowShown="0" headerRowDxfId="165" dataDxfId="163" headerRowBorderDxfId="164" tableBorderDxfId="162" totalsRowBorderDxfId="161">
  <sortState ref="A11:Z15">
    <sortCondition ref="B11:B15"/>
  </sortState>
  <tableColumns count="26">
    <tableColumn id="1" name="ITEM" dataDxfId="160"/>
    <tableColumn id="2" name="CÓDIGO" dataDxfId="159"/>
    <tableColumn id="3" name="DESCRIÇÃO" dataDxfId="158"/>
    <tableColumn id="4" name="UN" dataDxfId="157"/>
    <tableColumn id="5" name="GRUPO" dataDxfId="156"/>
    <tableColumn id="6" name="SUBG" dataDxfId="155"/>
    <tableColumn id="7" name="COMPRA" dataDxfId="154"/>
    <tableColumn id="8" name="VALOR UNIT." dataDxfId="153" dataCellStyle="Moeda"/>
    <tableColumn id="9" name="VALOR TOTAL" dataDxfId="152" dataCellStyle="Moeda">
      <calculatedColumnFormula>G11*H11</calculatedColumnFormula>
    </tableColumn>
    <tableColumn id="10" name="ATA" dataDxfId="151"/>
    <tableColumn id="11" name="ATA QTDE" dataDxfId="150"/>
    <tableColumn id="12" name="VIGÊNCIA DA ATA" dataDxfId="149"/>
    <tableColumn id="13" name="FORNECEDOR" dataDxfId="148"/>
    <tableColumn id="14" name="RC Nº" dataDxfId="147"/>
    <tableColumn id="15" name="RC QTDE" dataDxfId="146"/>
    <tableColumn id="16" name="AF Nº" dataDxfId="145"/>
    <tableColumn id="17" name="AF SALDO" dataDxfId="144"/>
    <tableColumn id="23" name="Recentes" dataDxfId="143">
      <calculatedColumnFormula>SUMIF(tabItens[CÓDIGO],tabAssinaturas[[#This Row],[CÓDIGO]],tabItens[Recentes])</calculatedColumnFormula>
    </tableColumn>
    <tableColumn id="18" name="DATA ENTREGA" dataDxfId="142"/>
    <tableColumn id="26" name="US_NOME" dataDxfId="141"/>
    <tableColumn id="24" name="US_DATH" dataDxfId="140"/>
    <tableColumn id="19" name="RC" dataDxfId="139"/>
    <tableColumn id="20" name="PROJ" dataDxfId="138"/>
    <tableColumn id="21" name="FICHA" dataDxfId="137"/>
    <tableColumn id="25" name="OBSERVAÇÕES" dataDxfId="136"/>
    <tableColumn id="22" name="DEST" dataDxfId="13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9" name="tabRCsGeradas" displayName="tabRCsGeradas" ref="A1:D3" totalsRowCount="1" headerRowDxfId="134" dataDxfId="133">
  <tableColumns count="4">
    <tableColumn id="1" name="RC" dataDxfId="132" totalsRowDxfId="33"/>
    <tableColumn id="2" name="VALOR" totalsRowFunction="sum" dataDxfId="131" totalsRowDxfId="32"/>
    <tableColumn id="4" name="Assinatura" totalsRowFunction="sum" dataDxfId="130" totalsRowDxfId="31">
      <calculatedColumnFormula>IF(ISBLANK(tabRCsGeradas[[#This Row],[RC]]),0,SUMIF(tabAssinaturas[RC],tabRCsGeradas[[#This Row],[RC]],tabAssinaturas[VALOR TOTAL]))</calculatedColumnFormula>
    </tableColumn>
    <tableColumn id="5" name="Diferente" dataDxfId="129" totalsRowDxfId="30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1" name="tabVerificarAFs" displayName="tabVerificarAFs" ref="A2:L3" insertRow="1" totalsRowShown="0" dataDxfId="128">
  <autoFilter ref="A2:L3"/>
  <tableColumns count="12">
    <tableColumn id="1" name="AF ANO" dataDxfId="127"/>
    <tableColumn id="2" name="AF Nº" dataDxfId="126"/>
    <tableColumn id="3" name="AF SALDO" dataDxfId="125"/>
    <tableColumn id="4" name="AF QTDE" dataDxfId="124"/>
    <tableColumn id="5" name="CÓDIGO" dataDxfId="123"/>
    <tableColumn id="6" name="DESCRIÇÃO" dataDxfId="122"/>
    <tableColumn id="12" name="ESTOQUE" dataDxfId="121"/>
    <tableColumn id="7" name="FORNECEDOR" dataDxfId="120"/>
    <tableColumn id="8" name="PREVISÃO" dataDxfId="119"/>
    <tableColumn id="9" name="STATUS" dataDxfId="118"/>
    <tableColumn id="10" name="SITUAÇÃO" dataDxfId="117"/>
    <tableColumn id="11" name="OBSERVAÇÃO" dataDxfId="116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7" name="tabRCsAFs" displayName="tabRCsAFs" ref="A2:P3" insertRow="1" totalsRowShown="0" headerRowDxfId="115" dataDxfId="114">
  <tableColumns count="16">
    <tableColumn id="2" name="CÓDIGO" dataDxfId="113"/>
    <tableColumn id="3" name="DESCRIÇÃO" dataDxfId="112"/>
    <tableColumn id="16" name="GRUPO" dataDxfId="111"/>
    <tableColumn id="1" name="SUBGRUPO" dataDxfId="110"/>
    <tableColumn id="4" name="TIPO" dataDxfId="109"/>
    <tableColumn id="5" name="ANO" dataDxfId="108"/>
    <tableColumn id="6" name="Nº" dataDxfId="107"/>
    <tableColumn id="7" name="QTDE" dataDxfId="106"/>
    <tableColumn id="8" name="SALDO" dataDxfId="105"/>
    <tableColumn id="9" name="ESTOQUE" dataDxfId="104"/>
    <tableColumn id="10" name="FORNECEDOR" dataDxfId="103"/>
    <tableColumn id="11" name="PREVISÃO" dataDxfId="102"/>
    <tableColumn id="12" name="STATUS" dataDxfId="101"/>
    <tableColumn id="13" name="SITUAÇÃO" dataDxfId="100"/>
    <tableColumn id="14" name="OBSERVAÇÃO" dataDxfId="99"/>
    <tableColumn id="15" name="FIM" dataDxfId="98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25"/>
  <cols>
    <col min="1" max="1" width="6" customWidth="1"/>
    <col min="2" max="2" width="10.7109375" style="48" customWidth="1"/>
    <col min="3" max="3" width="40.7109375" style="4" customWidth="1"/>
    <col min="4" max="4" width="4.85546875" style="129" customWidth="1"/>
    <col min="5" max="5" width="3.7109375" style="129" hidden="1" customWidth="1"/>
    <col min="6" max="6" width="3.7109375" style="46" hidden="1" customWidth="1"/>
    <col min="7" max="7" width="13.5703125" style="49" hidden="1" customWidth="1"/>
    <col min="8" max="8" width="10.7109375" customWidth="1"/>
    <col min="9" max="9" width="10.7109375" style="70" customWidth="1"/>
    <col min="10" max="10" width="10.42578125" style="129" customWidth="1"/>
    <col min="11" max="11" width="14.28515625" style="8" hidden="1" customWidth="1"/>
    <col min="12" max="12" width="9.7109375" style="50" hidden="1" customWidth="1"/>
    <col min="13" max="13" width="10.7109375" style="75" hidden="1" customWidth="1"/>
    <col min="14" max="14" width="10.7109375" hidden="1" customWidth="1"/>
    <col min="15" max="15" width="13" hidden="1" customWidth="1"/>
    <col min="16" max="16" width="10.7109375" hidden="1" customWidth="1"/>
    <col min="17" max="17" width="14.140625" hidden="1" customWidth="1"/>
    <col min="18" max="18" width="13.7109375" style="80" hidden="1" customWidth="1"/>
    <col min="19" max="19" width="19.28515625" style="38" hidden="1" customWidth="1"/>
    <col min="20" max="20" width="8.28515625" style="2" hidden="1" customWidth="1"/>
    <col min="21" max="21" width="8.28515625" style="5" hidden="1" customWidth="1"/>
    <col min="22" max="23" width="8.28515625" style="52" hidden="1" customWidth="1"/>
    <col min="24" max="24" width="6.5703125" style="4" customWidth="1"/>
    <col min="25" max="25" width="15.7109375" customWidth="1"/>
    <col min="26" max="26" width="14.85546875" customWidth="1"/>
  </cols>
  <sheetData>
    <row r="1" spans="1:26" ht="18" customHeight="1" x14ac:dyDescent="0.25">
      <c r="A1" s="389"/>
      <c r="B1" s="389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</row>
    <row r="2" spans="1:26" ht="19.5" customHeight="1" x14ac:dyDescent="0.25">
      <c r="A2" s="389"/>
      <c r="B2" s="389"/>
      <c r="C2" s="388" t="s">
        <v>71</v>
      </c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</row>
    <row r="3" spans="1:26" ht="18" customHeight="1" x14ac:dyDescent="0.25">
      <c r="A3" s="389"/>
      <c r="B3" s="389"/>
      <c r="C3" s="388" t="s">
        <v>72</v>
      </c>
      <c r="D3" s="388"/>
      <c r="E3" s="388"/>
      <c r="F3" s="388"/>
      <c r="G3" s="388"/>
      <c r="H3" s="388"/>
      <c r="I3" s="388"/>
      <c r="J3" s="388"/>
      <c r="K3" s="388"/>
      <c r="L3" s="388"/>
      <c r="M3" s="388"/>
      <c r="N3" s="388"/>
      <c r="O3" s="388"/>
      <c r="P3" s="388"/>
      <c r="Q3" s="388"/>
      <c r="R3" s="388"/>
      <c r="S3" s="388"/>
      <c r="T3" s="388"/>
      <c r="U3" s="388"/>
      <c r="V3" s="388"/>
      <c r="W3" s="388"/>
      <c r="X3" s="388"/>
    </row>
    <row r="4" spans="1:26" ht="18" customHeight="1" x14ac:dyDescent="0.25">
      <c r="A4" s="390"/>
      <c r="B4" s="390"/>
      <c r="C4" s="388" t="s">
        <v>73</v>
      </c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8"/>
      <c r="X4" s="388"/>
    </row>
    <row r="5" spans="1:26" ht="20.100000000000001" customHeight="1" x14ac:dyDescent="0.25">
      <c r="A5" s="386"/>
      <c r="B5" s="386"/>
      <c r="C5" s="387" t="s">
        <v>74</v>
      </c>
      <c r="D5" s="387"/>
      <c r="E5" s="387"/>
      <c r="F5" s="387"/>
      <c r="G5" s="387"/>
      <c r="H5" s="387"/>
      <c r="I5" s="387"/>
      <c r="J5" s="387"/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</row>
    <row r="6" spans="1:26" ht="23.25" customHeight="1" x14ac:dyDescent="0.25">
      <c r="A6" s="78"/>
      <c r="B6" s="51"/>
      <c r="C6" s="51"/>
      <c r="D6" s="51"/>
      <c r="E6" s="51"/>
      <c r="F6" s="77"/>
      <c r="G6" s="51"/>
      <c r="H6" s="51"/>
      <c r="I6" s="69"/>
      <c r="J6" s="51"/>
      <c r="K6" s="2"/>
      <c r="L6" s="157" t="s">
        <v>69</v>
      </c>
      <c r="M6" s="137"/>
      <c r="N6" s="209"/>
      <c r="O6" s="209"/>
      <c r="P6" s="209"/>
      <c r="Q6" s="209"/>
      <c r="R6" s="138"/>
      <c r="S6" s="209"/>
      <c r="T6" s="209"/>
      <c r="U6" s="209"/>
      <c r="V6" s="209"/>
      <c r="W6" s="209"/>
      <c r="X6" s="209"/>
    </row>
    <row r="7" spans="1:26" ht="71.25" customHeight="1" x14ac:dyDescent="0.25">
      <c r="A7" s="385" t="s">
        <v>137</v>
      </c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</row>
    <row r="8" spans="1:26" s="47" customFormat="1" ht="63" customHeight="1" x14ac:dyDescent="0.25">
      <c r="A8" s="181" t="s">
        <v>43</v>
      </c>
      <c r="B8" s="182" t="s">
        <v>0</v>
      </c>
      <c r="C8" s="183" t="s">
        <v>67</v>
      </c>
      <c r="D8" s="184" t="s">
        <v>31</v>
      </c>
      <c r="E8" s="185" t="s">
        <v>20</v>
      </c>
      <c r="F8" s="185" t="s">
        <v>44</v>
      </c>
      <c r="G8" s="186" t="s">
        <v>45</v>
      </c>
      <c r="H8" s="187" t="s">
        <v>70</v>
      </c>
      <c r="I8" s="188" t="s">
        <v>114</v>
      </c>
      <c r="J8" s="188" t="s">
        <v>115</v>
      </c>
      <c r="K8" s="184" t="s">
        <v>47</v>
      </c>
      <c r="L8" s="188" t="s">
        <v>15</v>
      </c>
      <c r="M8" s="189" t="s">
        <v>48</v>
      </c>
      <c r="N8" s="190" t="s">
        <v>5</v>
      </c>
      <c r="O8" s="184" t="s">
        <v>22</v>
      </c>
      <c r="P8" s="184" t="s">
        <v>23</v>
      </c>
      <c r="Q8" s="184" t="s">
        <v>24</v>
      </c>
      <c r="R8" s="184" t="s">
        <v>26</v>
      </c>
      <c r="S8" s="191" t="s">
        <v>29</v>
      </c>
      <c r="T8" s="192" t="s">
        <v>49</v>
      </c>
      <c r="U8" s="193" t="s">
        <v>51</v>
      </c>
      <c r="V8" s="193" t="s">
        <v>52</v>
      </c>
      <c r="W8" s="194" t="s">
        <v>50</v>
      </c>
      <c r="X8" s="364" t="s">
        <v>128</v>
      </c>
      <c r="Y8" s="187" t="s">
        <v>68</v>
      </c>
      <c r="Z8" s="195" t="s">
        <v>129</v>
      </c>
    </row>
    <row r="9" spans="1:26" ht="60" customHeight="1" x14ac:dyDescent="0.25">
      <c r="A9" s="362"/>
      <c r="B9" s="196"/>
      <c r="C9" s="197"/>
      <c r="D9" s="198"/>
      <c r="E9" s="198"/>
      <c r="F9" s="198"/>
      <c r="G9" s="199"/>
      <c r="H9" s="200"/>
      <c r="I9" s="200"/>
      <c r="J9" s="369"/>
      <c r="K9" s="201"/>
      <c r="L9" s="202"/>
      <c r="M9" s="203"/>
      <c r="N9" s="204"/>
      <c r="O9" s="205"/>
      <c r="P9" s="205"/>
      <c r="Q9" s="205"/>
      <c r="R9" s="205"/>
      <c r="S9" s="206"/>
      <c r="T9" s="196"/>
      <c r="U9" s="207"/>
      <c r="V9" s="196"/>
      <c r="W9" s="208"/>
      <c r="X9" s="365"/>
      <c r="Y9" s="363"/>
      <c r="Z9" s="360"/>
    </row>
  </sheetData>
  <sortState ref="A11:X73">
    <sortCondition ref="B10:B73"/>
  </sortState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2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123825</xdr:rowOff>
              </from>
              <to>
                <xdr:col>28</xdr:col>
                <xdr:colOff>390525</xdr:colOff>
                <xdr:row>2</xdr:row>
                <xdr:rowOff>219075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123825</xdr:rowOff>
              </from>
              <to>
                <xdr:col>33</xdr:col>
                <xdr:colOff>85725</xdr:colOff>
                <xdr:row>2</xdr:row>
                <xdr:rowOff>219075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123825</xdr:rowOff>
              </from>
              <to>
                <xdr:col>30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1009650</xdr:colOff>
                <xdr:row>0</xdr:row>
                <xdr:rowOff>123825</xdr:rowOff>
              </from>
              <to>
                <xdr:col>26</xdr:col>
                <xdr:colOff>238125</xdr:colOff>
                <xdr:row>2</xdr:row>
                <xdr:rowOff>219075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123825</xdr:rowOff>
              </from>
              <to>
                <xdr:col>24</xdr:col>
                <xdr:colOff>904875</xdr:colOff>
                <xdr:row>2</xdr:row>
                <xdr:rowOff>219075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1">
    <tabColor rgb="FF006DF2"/>
    <pageSetUpPr fitToPage="1"/>
  </sheetPr>
  <dimension ref="A1:CG4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RowHeight="15" x14ac:dyDescent="0.25"/>
  <cols>
    <col min="1" max="1" width="10.7109375" style="88" customWidth="1"/>
    <col min="2" max="2" width="72.7109375" style="89" customWidth="1"/>
    <col min="3" max="3" width="3.7109375" style="96" customWidth="1"/>
    <col min="4" max="4" width="13.7109375" style="90" customWidth="1"/>
    <col min="5" max="5" width="11.42578125" style="89" customWidth="1"/>
    <col min="6" max="6" width="8.7109375" style="89" customWidth="1"/>
    <col min="7" max="7" width="11.7109375" style="89" customWidth="1"/>
    <col min="8" max="8" width="8.7109375" style="97" customWidth="1"/>
    <col min="9" max="9" width="2.7109375" style="90" customWidth="1"/>
    <col min="10" max="10" width="10.7109375" style="98" customWidth="1"/>
    <col min="11" max="12" width="8.7109375" style="90" customWidth="1"/>
    <col min="13" max="13" width="10.7109375" style="90" customWidth="1"/>
    <col min="14" max="14" width="13.7109375" style="99" customWidth="1"/>
    <col min="15" max="16" width="8.7109375" style="90" customWidth="1"/>
    <col min="17" max="17" width="9.7109375" style="91" customWidth="1"/>
    <col min="18" max="18" width="14.7109375" style="97" customWidth="1"/>
    <col min="19" max="19" width="12.7109375" style="100" customWidth="1"/>
    <col min="20" max="20" width="4.42578125" style="100" customWidth="1"/>
    <col min="21" max="21" width="7.7109375" style="100" customWidth="1"/>
    <col min="22" max="22" width="3.7109375" style="89" customWidth="1"/>
    <col min="23" max="23" width="6.140625" style="89" customWidth="1"/>
    <col min="24" max="24" width="6.7109375" style="97" customWidth="1"/>
    <col min="25" max="25" width="6.7109375" style="90" customWidth="1"/>
    <col min="26" max="26" width="7.7109375" style="101" customWidth="1"/>
    <col min="27" max="27" width="5.7109375" style="102" customWidth="1"/>
    <col min="28" max="28" width="8.7109375" style="103" customWidth="1"/>
    <col min="29" max="29" width="7.7109375" style="104" customWidth="1"/>
    <col min="30" max="30" width="5.7109375" style="105" customWidth="1"/>
    <col min="31" max="31" width="8.7109375" style="106" customWidth="1"/>
    <col min="32" max="32" width="8.7109375" style="242" customWidth="1"/>
    <col min="33" max="33" width="10.7109375" style="106" customWidth="1"/>
    <col min="34" max="34" width="12.7109375" style="106" customWidth="1"/>
    <col min="35" max="35" width="10.7109375" style="105" customWidth="1"/>
    <col min="36" max="38" width="12.7109375" style="107" customWidth="1"/>
    <col min="39" max="39" width="3.7109375" style="108" customWidth="1"/>
    <col min="40" max="40" width="4.7109375" style="109" customWidth="1"/>
    <col min="41" max="41" width="6.7109375" style="110" customWidth="1"/>
    <col min="42" max="42" width="8.7109375" style="92" customWidth="1"/>
    <col min="43" max="43" width="8.7109375" style="111" customWidth="1"/>
    <col min="44" max="44" width="10.7109375" style="111" customWidth="1"/>
    <col min="45" max="46" width="9.7109375" style="112" customWidth="1"/>
    <col min="47" max="48" width="7.7109375" style="113" customWidth="1"/>
    <col min="49" max="50" width="8.7109375" style="113" customWidth="1"/>
    <col min="51" max="53" width="8.7109375" style="114" customWidth="1"/>
    <col min="54" max="54" width="6.7109375" style="114" customWidth="1"/>
    <col min="55" max="55" width="4.7109375" style="115" customWidth="1"/>
    <col min="56" max="56" width="4.7109375" style="90" customWidth="1"/>
    <col min="57" max="57" width="8.7109375" style="90" customWidth="1"/>
    <col min="58" max="58" width="12.7109375" style="90" customWidth="1"/>
    <col min="59" max="59" width="6.140625" style="90" customWidth="1"/>
    <col min="60" max="61" width="8.85546875" style="90" customWidth="1"/>
    <col min="62" max="62" width="15.7109375" style="90" bestFit="1" customWidth="1"/>
    <col min="63" max="63" width="2.7109375" style="90" customWidth="1"/>
    <col min="64" max="84" width="9.140625" style="90"/>
    <col min="85" max="16384" width="9.140625" style="12"/>
  </cols>
  <sheetData>
    <row r="1" spans="1:85" ht="50.25" customHeight="1" x14ac:dyDescent="0.25">
      <c r="A1" s="391"/>
      <c r="B1" s="391"/>
      <c r="C1" s="13"/>
      <c r="D1" s="141">
        <v>44034</v>
      </c>
      <c r="E1" s="13"/>
      <c r="F1" s="32"/>
      <c r="G1" s="13"/>
      <c r="H1" s="35" t="s">
        <v>37</v>
      </c>
      <c r="I1" s="12"/>
      <c r="J1" s="67"/>
      <c r="K1" s="12"/>
      <c r="L1" s="12"/>
      <c r="M1" s="33"/>
      <c r="N1" s="82"/>
      <c r="O1" s="12"/>
      <c r="P1" s="12"/>
      <c r="Q1" s="24"/>
      <c r="R1" s="15"/>
      <c r="S1" s="36"/>
      <c r="T1" s="36"/>
      <c r="U1" s="36"/>
      <c r="V1" s="14"/>
      <c r="W1" s="14"/>
      <c r="X1" s="15"/>
      <c r="Y1" s="12"/>
      <c r="Z1" s="21"/>
      <c r="AA1" s="25"/>
      <c r="AB1" s="22"/>
      <c r="AC1" s="26"/>
      <c r="AD1" s="17"/>
      <c r="AE1" s="16"/>
      <c r="AF1" s="241"/>
      <c r="AG1" s="16"/>
      <c r="AH1" s="16"/>
      <c r="AI1" s="11"/>
      <c r="AJ1" s="37"/>
      <c r="AK1" s="37"/>
      <c r="AL1" s="37"/>
      <c r="AM1" s="45"/>
      <c r="AO1" s="40"/>
      <c r="AP1" s="42">
        <v>4</v>
      </c>
      <c r="AQ1" s="68"/>
      <c r="AR1" s="68"/>
      <c r="AS1" s="81"/>
      <c r="AT1" s="81"/>
      <c r="AV1" s="44">
        <v>47</v>
      </c>
      <c r="AW1" s="44"/>
      <c r="AX1" s="44"/>
      <c r="AY1" s="10"/>
      <c r="AZ1" s="10"/>
      <c r="BA1" s="10"/>
      <c r="BB1" s="10"/>
      <c r="BC1" s="55"/>
      <c r="BD1" s="10"/>
      <c r="BE1" s="124">
        <v>3</v>
      </c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</row>
    <row r="2" spans="1:85" ht="50.25" customHeight="1" x14ac:dyDescent="0.55000000000000004">
      <c r="A2" s="391"/>
      <c r="B2" s="391"/>
      <c r="C2" s="13"/>
      <c r="D2" s="122"/>
      <c r="E2" s="13"/>
      <c r="F2" s="32"/>
      <c r="G2" s="13"/>
      <c r="H2" s="56"/>
      <c r="I2" s="12"/>
      <c r="J2" s="67"/>
      <c r="K2" s="12"/>
      <c r="L2" s="12"/>
      <c r="M2" s="12"/>
      <c r="N2" s="82"/>
      <c r="O2" s="12"/>
      <c r="P2" s="12"/>
      <c r="Q2" s="24"/>
      <c r="R2" s="15"/>
      <c r="S2" s="36"/>
      <c r="T2" s="36"/>
      <c r="U2" s="36"/>
      <c r="V2" s="14"/>
      <c r="W2" s="14"/>
      <c r="X2" s="15"/>
      <c r="Y2" s="12"/>
      <c r="Z2" s="21"/>
      <c r="AA2" s="25"/>
      <c r="AB2" s="22"/>
      <c r="AC2" s="27"/>
      <c r="AD2" s="11"/>
      <c r="AE2" s="18"/>
      <c r="AF2" s="241"/>
      <c r="AG2" s="18"/>
      <c r="AH2" s="18"/>
      <c r="AI2" s="12"/>
      <c r="AJ2" s="37"/>
      <c r="AK2" s="37"/>
      <c r="AL2" s="37"/>
      <c r="AM2" s="45"/>
      <c r="AO2" s="41">
        <f>COUNTIF(AO4:AO4,"=sim")</f>
        <v>0</v>
      </c>
      <c r="AP2" s="43">
        <v>8</v>
      </c>
      <c r="AQ2" s="68"/>
      <c r="AR2" s="68"/>
      <c r="AS2" s="81"/>
      <c r="AT2" s="81"/>
      <c r="AV2" s="43">
        <v>12</v>
      </c>
      <c r="AW2" s="81"/>
      <c r="AX2" s="81"/>
      <c r="AY2" s="10"/>
      <c r="AZ2" s="57">
        <v>0</v>
      </c>
      <c r="BA2" s="10"/>
      <c r="BB2" s="125">
        <v>1</v>
      </c>
      <c r="BC2" s="55"/>
      <c r="BD2" s="10"/>
      <c r="BE2" s="125">
        <v>6</v>
      </c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</row>
    <row r="3" spans="1:85" x14ac:dyDescent="0.25">
      <c r="A3" s="211" t="s">
        <v>0</v>
      </c>
      <c r="B3" s="212" t="s">
        <v>1</v>
      </c>
      <c r="C3" s="213" t="s">
        <v>2</v>
      </c>
      <c r="D3" s="214" t="s">
        <v>3</v>
      </c>
      <c r="E3" s="212" t="s">
        <v>4</v>
      </c>
      <c r="F3" s="212" t="s">
        <v>5</v>
      </c>
      <c r="G3" s="212" t="s">
        <v>6</v>
      </c>
      <c r="H3" s="215" t="s">
        <v>7</v>
      </c>
      <c r="I3" s="216" t="s">
        <v>8</v>
      </c>
      <c r="J3" s="217" t="s">
        <v>9</v>
      </c>
      <c r="K3" s="215" t="s">
        <v>10</v>
      </c>
      <c r="L3" s="218" t="s">
        <v>11</v>
      </c>
      <c r="M3" s="219" t="s">
        <v>12</v>
      </c>
      <c r="N3" s="220" t="s">
        <v>13</v>
      </c>
      <c r="O3" s="221" t="s">
        <v>14</v>
      </c>
      <c r="P3" s="221" t="s">
        <v>118</v>
      </c>
      <c r="Q3" s="222" t="s">
        <v>15</v>
      </c>
      <c r="R3" s="223" t="s">
        <v>16</v>
      </c>
      <c r="S3" s="224" t="s">
        <v>17</v>
      </c>
      <c r="T3" s="238" t="s">
        <v>116</v>
      </c>
      <c r="U3" s="225" t="s">
        <v>18</v>
      </c>
      <c r="V3" s="212" t="s">
        <v>19</v>
      </c>
      <c r="W3" s="366" t="s">
        <v>130</v>
      </c>
      <c r="X3" s="367" t="s">
        <v>20</v>
      </c>
      <c r="Y3" s="366" t="s">
        <v>21</v>
      </c>
      <c r="Z3" s="227" t="s">
        <v>22</v>
      </c>
      <c r="AA3" s="228" t="s">
        <v>117</v>
      </c>
      <c r="AB3" s="229" t="s">
        <v>23</v>
      </c>
      <c r="AC3" s="222" t="s">
        <v>24</v>
      </c>
      <c r="AD3" s="222" t="s">
        <v>25</v>
      </c>
      <c r="AE3" s="230" t="s">
        <v>26</v>
      </c>
      <c r="AF3" s="231" t="s">
        <v>27</v>
      </c>
      <c r="AG3" s="235" t="s">
        <v>97</v>
      </c>
      <c r="AH3" s="228" t="s">
        <v>98</v>
      </c>
      <c r="AI3" s="222" t="s">
        <v>28</v>
      </c>
      <c r="AJ3" s="222" t="s">
        <v>29</v>
      </c>
      <c r="AK3" s="224" t="s">
        <v>38</v>
      </c>
      <c r="AL3" s="224" t="s">
        <v>39</v>
      </c>
      <c r="AM3" s="224" t="s">
        <v>40</v>
      </c>
      <c r="AN3" s="212" t="s">
        <v>41</v>
      </c>
      <c r="AO3" s="232" t="s">
        <v>30</v>
      </c>
      <c r="AP3" s="233" t="s">
        <v>33</v>
      </c>
      <c r="AQ3" s="222" t="s">
        <v>55</v>
      </c>
      <c r="AR3" s="234" t="s">
        <v>53</v>
      </c>
      <c r="AS3" s="234" t="s">
        <v>109</v>
      </c>
      <c r="AT3" s="235" t="s">
        <v>56</v>
      </c>
      <c r="AU3" s="235" t="s">
        <v>113</v>
      </c>
      <c r="AV3" s="235" t="s">
        <v>32</v>
      </c>
      <c r="AW3" s="236" t="s">
        <v>75</v>
      </c>
      <c r="AX3" s="215" t="s">
        <v>85</v>
      </c>
      <c r="AY3" s="215" t="s">
        <v>84</v>
      </c>
      <c r="AZ3" s="215" t="s">
        <v>35</v>
      </c>
      <c r="BA3" s="235" t="s">
        <v>76</v>
      </c>
      <c r="BB3" s="235" t="s">
        <v>87</v>
      </c>
      <c r="BC3" s="219" t="s">
        <v>102</v>
      </c>
      <c r="BD3" s="226" t="s">
        <v>36</v>
      </c>
      <c r="BE3" s="235" t="s">
        <v>61</v>
      </c>
      <c r="BF3" s="235" t="s">
        <v>62</v>
      </c>
      <c r="BG3" s="235" t="s">
        <v>110</v>
      </c>
      <c r="BH3" s="237" t="s">
        <v>112</v>
      </c>
      <c r="BI3" s="235" t="s">
        <v>111</v>
      </c>
      <c r="BJ3" s="235" t="s">
        <v>121</v>
      </c>
      <c r="BK3" s="213" t="s">
        <v>57</v>
      </c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</row>
    <row r="4" spans="1:85" ht="15" customHeight="1" x14ac:dyDescent="0.25">
      <c r="A4" s="379"/>
      <c r="B4" s="266"/>
      <c r="C4" s="93"/>
      <c r="D4" s="142"/>
      <c r="E4" s="94"/>
      <c r="F4" s="94"/>
      <c r="G4" s="94"/>
      <c r="H4" s="154"/>
      <c r="I4" s="87"/>
      <c r="J4" s="144"/>
      <c r="K4" s="143"/>
      <c r="L4" s="145"/>
      <c r="M4" s="380"/>
      <c r="N4" s="140"/>
      <c r="O4" s="370"/>
      <c r="P4" s="309"/>
      <c r="Q4" s="381"/>
      <c r="R4" s="140"/>
      <c r="S4" s="243"/>
      <c r="T4" s="161"/>
      <c r="U4" s="266"/>
      <c r="V4" s="319"/>
      <c r="W4" s="368"/>
      <c r="X4" s="239"/>
      <c r="Y4" s="240"/>
      <c r="Z4" s="153"/>
      <c r="AA4" s="245"/>
      <c r="AB4" s="146"/>
      <c r="AC4" s="146"/>
      <c r="AD4" s="245"/>
      <c r="AE4" s="146"/>
      <c r="AF4" s="161"/>
      <c r="AG4" s="246"/>
      <c r="AH4" s="244"/>
      <c r="AI4" s="161"/>
      <c r="AJ4" s="244"/>
      <c r="AK4" s="244"/>
      <c r="AL4" s="244"/>
      <c r="AM4" s="243"/>
      <c r="AN4" s="94"/>
      <c r="AO4" s="169"/>
      <c r="AP4" s="95"/>
      <c r="AQ4" s="382"/>
      <c r="AR4" s="147"/>
      <c r="AS4" s="305"/>
      <c r="AT4" s="305"/>
      <c r="AU4" s="306"/>
      <c r="AV4" s="148"/>
      <c r="AW4" s="154"/>
      <c r="AX4" s="149"/>
      <c r="AY4" s="149"/>
      <c r="AZ4" s="149"/>
      <c r="BA4" s="148"/>
      <c r="BB4" s="148"/>
      <c r="BC4" s="170"/>
      <c r="BD4" s="150"/>
      <c r="BE4" s="383"/>
      <c r="BF4" s="151"/>
      <c r="BG4" s="151"/>
      <c r="BH4" s="177"/>
      <c r="BI4" s="151"/>
      <c r="BJ4" s="151"/>
      <c r="BK4" s="152"/>
      <c r="CG4" s="90"/>
    </row>
  </sheetData>
  <sortState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28" priority="283" operator="equal">
      <formula>0</formula>
    </cfRule>
  </conditionalFormatting>
  <conditionalFormatting sqref="M4">
    <cfRule type="cellIs" dxfId="27" priority="284" stopIfTrue="1" operator="lessThan">
      <formula>-1</formula>
    </cfRule>
    <cfRule type="cellIs" dxfId="26" priority="1481" operator="equal">
      <formula>-1</formula>
    </cfRule>
  </conditionalFormatting>
  <conditionalFormatting sqref="D4">
    <cfRule type="cellIs" dxfId="25" priority="162" operator="equal">
      <formula>0</formula>
    </cfRule>
  </conditionalFormatting>
  <conditionalFormatting sqref="P4">
    <cfRule type="cellIs" dxfId="24" priority="1" operator="lessThan">
      <formula>0</formula>
    </cfRule>
    <cfRule type="cellIs" dxfId="23" priority="2" operator="lessThan">
      <formula>0</formula>
    </cfRule>
    <cfRule type="cellIs" dxfId="22" priority="3" operator="lessThan">
      <formula>0</formula>
    </cfRule>
    <cfRule type="cellIs" dxfId="21" priority="84" operator="lessThan">
      <formula>0</formula>
    </cfRule>
    <cfRule type="cellIs" dxfId="20" priority="105" operator="greaterThan">
      <formula>$Q4</formula>
    </cfRule>
  </conditionalFormatting>
  <conditionalFormatting sqref="A4:BK4">
    <cfRule type="expression" dxfId="19" priority="1482" stopIfTrue="1">
      <formula>$AO4="sim"</formula>
    </cfRule>
  </conditionalFormatting>
  <conditionalFormatting sqref="O4">
    <cfRule type="containsText" dxfId="18" priority="1584" operator="containsText" text="Impróspero">
      <formula>NOT(ISERROR(SEARCH("Impróspero",O4)))</formula>
    </cfRule>
  </conditionalFormatting>
  <conditionalFormatting sqref="A4">
    <cfRule type="duplicateValues" dxfId="17" priority="1745"/>
  </conditionalFormatting>
  <dataValidations disablePrompts="1" count="5">
    <dataValidation type="whole" operator="greaterThan" allowBlank="1" showErrorMessage="1" promptTitle="Segunda validação vcto atas" sqref="BE2 AP2 BB2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>
      <formula1>1</formula1>
    </dataValidation>
    <dataValidation type="whole" operator="greaterThanOrEqual" allowBlank="1" showErrorMessage="1" promptTitle="Segunda validação vcto atas" sqref="AZ2">
      <formula1>0</formula1>
    </dataValidation>
    <dataValidation type="whole" operator="greaterThan" allowBlank="1" showErrorMessage="1" promptTitle="Segunda validação vcto atas" sqref="AV2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3</xdr:col>
                <xdr:colOff>66675</xdr:colOff>
                <xdr:row>1</xdr:row>
                <xdr:rowOff>47625</xdr:rowOff>
              </from>
              <to>
                <xdr:col>3</xdr:col>
                <xdr:colOff>828675</xdr:colOff>
                <xdr:row>1</xdr:row>
                <xdr:rowOff>552450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3905250</xdr:colOff>
                <xdr:row>1</xdr:row>
                <xdr:rowOff>47625</xdr:rowOff>
              </from>
              <to>
                <xdr:col>1</xdr:col>
                <xdr:colOff>4791075</xdr:colOff>
                <xdr:row>1</xdr:row>
                <xdr:rowOff>552450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2076450</xdr:colOff>
                <xdr:row>0</xdr:row>
                <xdr:rowOff>66675</xdr:rowOff>
              </from>
              <to>
                <xdr:col>1</xdr:col>
                <xdr:colOff>2962275</xdr:colOff>
                <xdr:row>0</xdr:row>
                <xdr:rowOff>571500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1162050</xdr:colOff>
                <xdr:row>0</xdr:row>
                <xdr:rowOff>66675</xdr:rowOff>
              </from>
              <to>
                <xdr:col>1</xdr:col>
                <xdr:colOff>2047875</xdr:colOff>
                <xdr:row>0</xdr:row>
                <xdr:rowOff>571500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2990850</xdr:colOff>
                <xdr:row>1</xdr:row>
                <xdr:rowOff>47625</xdr:rowOff>
              </from>
              <to>
                <xdr:col>1</xdr:col>
                <xdr:colOff>3876675</xdr:colOff>
                <xdr:row>1</xdr:row>
                <xdr:rowOff>552450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2076450</xdr:colOff>
                <xdr:row>1</xdr:row>
                <xdr:rowOff>47625</xdr:rowOff>
              </from>
              <to>
                <xdr:col>1</xdr:col>
                <xdr:colOff>2962275</xdr:colOff>
                <xdr:row>1</xdr:row>
                <xdr:rowOff>552450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1</xdr:col>
                <xdr:colOff>219075</xdr:colOff>
                <xdr:row>0</xdr:row>
                <xdr:rowOff>571500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2990850</xdr:colOff>
                <xdr:row>0</xdr:row>
                <xdr:rowOff>66675</xdr:rowOff>
              </from>
              <to>
                <xdr:col>1</xdr:col>
                <xdr:colOff>4791075</xdr:colOff>
                <xdr:row>0</xdr:row>
                <xdr:rowOff>571500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47625</xdr:colOff>
                <xdr:row>1</xdr:row>
                <xdr:rowOff>47625</xdr:rowOff>
              </from>
              <to>
                <xdr:col>1</xdr:col>
                <xdr:colOff>219075</xdr:colOff>
                <xdr:row>1</xdr:row>
                <xdr:rowOff>552450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247650</xdr:colOff>
                <xdr:row>1</xdr:row>
                <xdr:rowOff>47625</xdr:rowOff>
              </from>
              <to>
                <xdr:col>1</xdr:col>
                <xdr:colOff>1133475</xdr:colOff>
                <xdr:row>1</xdr:row>
                <xdr:rowOff>552450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247650</xdr:colOff>
                <xdr:row>0</xdr:row>
                <xdr:rowOff>66675</xdr:rowOff>
              </from>
              <to>
                <xdr:col>1</xdr:col>
                <xdr:colOff>1133475</xdr:colOff>
                <xdr:row>0</xdr:row>
                <xdr:rowOff>571500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1162050</xdr:colOff>
                <xdr:row>1</xdr:row>
                <xdr:rowOff>47625</xdr:rowOff>
              </from>
              <to>
                <xdr:col>1</xdr:col>
                <xdr:colOff>2047875</xdr:colOff>
                <xdr:row>1</xdr:row>
                <xdr:rowOff>552450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x14ac:dyDescent="0.25"/>
  <cols>
    <col min="1" max="1" width="8.28515625" style="2" bestFit="1" customWidth="1"/>
    <col min="2" max="2" width="50.7109375" style="4" customWidth="1"/>
    <col min="3" max="3" width="9.28515625" style="3" bestFit="1" customWidth="1"/>
    <col min="4" max="4" width="13.85546875" style="1" bestFit="1" customWidth="1"/>
    <col min="5" max="5" width="9" style="4" bestFit="1" customWidth="1"/>
    <col min="6" max="6" width="25.7109375" style="4" customWidth="1"/>
    <col min="7" max="7" width="11.5703125" style="4" bestFit="1" customWidth="1"/>
    <col min="8" max="8" width="12" style="2" bestFit="1" customWidth="1"/>
    <col min="9" max="9" width="13.85546875" style="2" bestFit="1" customWidth="1"/>
    <col min="10" max="10" width="13.5703125" style="1" bestFit="1" customWidth="1"/>
    <col min="11" max="11" width="11.85546875" style="2" bestFit="1" customWidth="1"/>
    <col min="12" max="12" width="16.28515625" bestFit="1" customWidth="1"/>
    <col min="13" max="13" width="3" style="2" bestFit="1" customWidth="1"/>
    <col min="14" max="14" width="6.5703125" style="1" bestFit="1" customWidth="1"/>
    <col min="15" max="15" width="12.85546875" bestFit="1" customWidth="1"/>
    <col min="16" max="16" width="9.7109375" style="2" bestFit="1" customWidth="1"/>
    <col min="17" max="17" width="11" style="1" bestFit="1" customWidth="1"/>
    <col min="18" max="18" width="13.85546875" style="38" bestFit="1" customWidth="1"/>
    <col min="19" max="19" width="25.7109375" style="4" customWidth="1"/>
    <col min="20" max="20" width="11.42578125" style="3" bestFit="1" customWidth="1"/>
    <col min="21" max="21" width="7.5703125" style="3" bestFit="1" customWidth="1"/>
    <col min="22" max="22" width="11.140625" style="3" bestFit="1" customWidth="1"/>
    <col min="23" max="23" width="6.140625" style="23" bestFit="1" customWidth="1"/>
    <col min="24" max="24" width="7.85546875" style="5" bestFit="1" customWidth="1"/>
    <col min="25" max="25" width="8.5703125" style="2" bestFit="1" customWidth="1"/>
    <col min="26" max="26" width="6.140625" style="2" bestFit="1" customWidth="1"/>
    <col min="27" max="27" width="7.85546875" style="5" bestFit="1" customWidth="1"/>
    <col min="28" max="28" width="9.5703125" style="2" bestFit="1" customWidth="1"/>
    <col min="29" max="29" width="8.5703125" style="2" bestFit="1" customWidth="1"/>
    <col min="30" max="30" width="10" style="2" bestFit="1" customWidth="1"/>
    <col min="31" max="31" width="9.85546875" style="2" bestFit="1" customWidth="1"/>
    <col min="32" max="32" width="14.7109375" style="2" bestFit="1" customWidth="1"/>
    <col min="33" max="33" width="14.7109375" style="38" bestFit="1" customWidth="1"/>
    <col min="34" max="34" width="15.5703125" style="38" bestFit="1" customWidth="1"/>
    <col min="35" max="35" width="16.85546875" style="38" bestFit="1" customWidth="1"/>
    <col min="36" max="36" width="19.140625" style="38" bestFit="1" customWidth="1"/>
    <col min="37" max="37" width="22.42578125" style="28" bestFit="1" customWidth="1"/>
  </cols>
  <sheetData>
    <row r="1" spans="1:37" ht="45" customHeight="1" x14ac:dyDescent="0.25"/>
    <row r="2" spans="1:37" x14ac:dyDescent="0.25">
      <c r="A2" s="269" t="s">
        <v>0</v>
      </c>
      <c r="B2" s="270" t="s">
        <v>1</v>
      </c>
      <c r="C2" s="269" t="s">
        <v>2</v>
      </c>
      <c r="D2" s="271" t="s">
        <v>3</v>
      </c>
      <c r="E2" s="270" t="s">
        <v>4</v>
      </c>
      <c r="F2" s="270" t="s">
        <v>5</v>
      </c>
      <c r="G2" s="270" t="s">
        <v>6</v>
      </c>
      <c r="H2" s="272" t="s">
        <v>7</v>
      </c>
      <c r="I2" s="273" t="s">
        <v>8</v>
      </c>
      <c r="J2" s="274" t="s">
        <v>9</v>
      </c>
      <c r="K2" s="272" t="s">
        <v>10</v>
      </c>
      <c r="L2" s="275" t="s">
        <v>11</v>
      </c>
      <c r="M2" s="276" t="s">
        <v>12</v>
      </c>
      <c r="N2" s="274" t="s">
        <v>13</v>
      </c>
      <c r="O2" s="277" t="s">
        <v>14</v>
      </c>
      <c r="P2" s="276" t="s">
        <v>15</v>
      </c>
      <c r="Q2" s="278" t="s">
        <v>16</v>
      </c>
      <c r="R2" s="279" t="s">
        <v>17</v>
      </c>
      <c r="S2" s="270" t="s">
        <v>18</v>
      </c>
      <c r="T2" s="280" t="s">
        <v>19</v>
      </c>
      <c r="U2" s="281" t="s">
        <v>20</v>
      </c>
      <c r="V2" s="282" t="s">
        <v>21</v>
      </c>
      <c r="W2" s="283" t="s">
        <v>22</v>
      </c>
      <c r="X2" s="284" t="s">
        <v>117</v>
      </c>
      <c r="Y2" s="276" t="s">
        <v>23</v>
      </c>
      <c r="Z2" s="276" t="s">
        <v>24</v>
      </c>
      <c r="AA2" s="284" t="s">
        <v>25</v>
      </c>
      <c r="AB2" s="278" t="s">
        <v>26</v>
      </c>
      <c r="AC2" s="276" t="s">
        <v>27</v>
      </c>
      <c r="AD2" s="285" t="s">
        <v>97</v>
      </c>
      <c r="AE2" s="285" t="s">
        <v>98</v>
      </c>
      <c r="AF2" s="276" t="s">
        <v>28</v>
      </c>
      <c r="AG2" s="279" t="s">
        <v>29</v>
      </c>
      <c r="AH2" s="279" t="s">
        <v>38</v>
      </c>
      <c r="AI2" s="279" t="s">
        <v>39</v>
      </c>
      <c r="AJ2" s="279" t="s">
        <v>40</v>
      </c>
      <c r="AK2" s="269" t="s">
        <v>41</v>
      </c>
    </row>
    <row r="3" spans="1:37" x14ac:dyDescent="0.25">
      <c r="A3" s="247"/>
      <c r="B3" s="248"/>
      <c r="C3" s="249"/>
      <c r="D3" s="250"/>
      <c r="E3" s="248"/>
      <c r="F3" s="248"/>
      <c r="G3" s="248"/>
      <c r="H3" s="251"/>
      <c r="I3" s="252"/>
      <c r="J3" s="253"/>
      <c r="K3" s="251"/>
      <c r="L3" s="254"/>
      <c r="M3" s="255"/>
      <c r="N3" s="253"/>
      <c r="O3" s="256"/>
      <c r="P3" s="255"/>
      <c r="Q3" s="257"/>
      <c r="R3" s="258"/>
      <c r="S3" s="248"/>
      <c r="T3" s="55"/>
      <c r="U3" s="259"/>
      <c r="V3" s="260"/>
      <c r="W3" s="261"/>
      <c r="X3" s="262"/>
      <c r="Y3" s="263"/>
      <c r="Z3" s="263"/>
      <c r="AA3" s="262"/>
      <c r="AB3" s="263"/>
      <c r="AC3" s="263"/>
      <c r="AD3" s="264"/>
      <c r="AE3" s="265"/>
      <c r="AF3" s="255"/>
      <c r="AG3" s="258"/>
      <c r="AH3" s="258"/>
      <c r="AI3" s="258"/>
      <c r="AJ3" s="258"/>
      <c r="AK3" s="248"/>
    </row>
  </sheetData>
  <sortState ref="A3:AK3">
    <sortCondition ref="A2:A3"/>
    <sortCondition ref="AA2:AA3"/>
    <sortCondition ref="Z2:Z3"/>
    <sortCondition ref="X2:X3"/>
    <sortCondition ref="W2:W3"/>
  </sortState>
  <conditionalFormatting sqref="W3">
    <cfRule type="notContainsBlanks" dxfId="16" priority="288">
      <formula>LEN(TRIM(W3))&gt;0</formula>
    </cfRule>
  </conditionalFormatting>
  <conditionalFormatting sqref="X3">
    <cfRule type="notContainsBlanks" dxfId="15" priority="287">
      <formula>LEN(TRIM(X3))&gt;0</formula>
    </cfRule>
  </conditionalFormatting>
  <conditionalFormatting sqref="Y3">
    <cfRule type="cellIs" dxfId="14" priority="284" operator="greaterThan">
      <formula>0</formula>
    </cfRule>
  </conditionalFormatting>
  <conditionalFormatting sqref="Z3">
    <cfRule type="notContainsBlanks" dxfId="13" priority="283">
      <formula>LEN(TRIM(Z3))&gt;0</formula>
    </cfRule>
  </conditionalFormatting>
  <conditionalFormatting sqref="AA3">
    <cfRule type="notContainsBlanks" dxfId="12" priority="281">
      <formula>LEN(TRIM(AA3))&gt;0</formula>
    </cfRule>
  </conditionalFormatting>
  <conditionalFormatting sqref="AB3">
    <cfRule type="cellIs" dxfId="11" priority="280" operator="greaterThan">
      <formula>0</formula>
    </cfRule>
  </conditionalFormatting>
  <conditionalFormatting sqref="AC3">
    <cfRule type="cellIs" dxfId="10" priority="279" operator="greaterThan">
      <formula>0</formula>
    </cfRule>
  </conditionalFormatting>
  <conditionalFormatting sqref="O3">
    <cfRule type="cellIs" dxfId="9" priority="1" operator="lessThan">
      <formula>0</formula>
    </cfRule>
    <cfRule type="cellIs" dxfId="8" priority="2" operator="lessThan">
      <formula>0</formula>
    </cfRule>
    <cfRule type="cellIs" dxfId="7" priority="3" operator="lessThan">
      <formula>0</formula>
    </cfRule>
    <cfRule type="cellIs" dxfId="6" priority="104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1</xdr:col>
                <xdr:colOff>95250</xdr:colOff>
                <xdr:row>0</xdr:row>
                <xdr:rowOff>47625</xdr:rowOff>
              </from>
              <to>
                <xdr:col>1</xdr:col>
                <xdr:colOff>1685925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1781175</xdr:colOff>
                <xdr:row>0</xdr:row>
                <xdr:rowOff>47625</xdr:rowOff>
              </from>
              <to>
                <xdr:col>1</xdr:col>
                <xdr:colOff>3371850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552450</xdr:colOff>
                <xdr:row>0</xdr:row>
                <xdr:rowOff>514350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5" x14ac:dyDescent="0.25"/>
  <cols>
    <col min="1" max="1" width="11.140625" bestFit="1" customWidth="1"/>
    <col min="2" max="2" width="37.5703125" customWidth="1"/>
    <col min="3" max="4" width="4.7109375" bestFit="1" customWidth="1"/>
    <col min="5" max="5" width="11.85546875" bestFit="1" customWidth="1"/>
    <col min="6" max="6" width="9.7109375" bestFit="1" customWidth="1"/>
    <col min="7" max="7" width="14.140625" customWidth="1"/>
    <col min="8" max="8" width="10.5703125" customWidth="1"/>
    <col min="9" max="9" width="12.42578125" bestFit="1" customWidth="1"/>
    <col min="10" max="10" width="10.5703125" bestFit="1" customWidth="1"/>
    <col min="11" max="11" width="13.85546875" bestFit="1" customWidth="1"/>
    <col min="12" max="12" width="13.85546875" customWidth="1"/>
    <col min="13" max="13" width="14" customWidth="1"/>
    <col min="14" max="14" width="15" bestFit="1" customWidth="1"/>
  </cols>
  <sheetData>
    <row r="1" spans="1:23" ht="36" x14ac:dyDescent="0.25">
      <c r="A1" s="392" t="s">
        <v>131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4"/>
      <c r="O1" s="401"/>
      <c r="P1" s="402"/>
      <c r="Q1" s="402"/>
      <c r="R1" s="402"/>
      <c r="S1" s="402"/>
      <c r="T1" s="402"/>
      <c r="U1" s="402"/>
      <c r="V1" s="402"/>
      <c r="W1" s="402"/>
    </row>
    <row r="2" spans="1:23" ht="36" customHeight="1" x14ac:dyDescent="0.25">
      <c r="A2" s="398" t="s">
        <v>132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400"/>
      <c r="O2" s="401"/>
      <c r="P2" s="402"/>
      <c r="Q2" s="402"/>
      <c r="R2" s="402"/>
      <c r="S2" s="402"/>
      <c r="T2" s="402"/>
      <c r="U2" s="402"/>
      <c r="V2" s="402"/>
      <c r="W2" s="402"/>
    </row>
    <row r="3" spans="1:23" ht="36" customHeight="1" x14ac:dyDescent="0.25">
      <c r="A3" s="398"/>
      <c r="B3" s="399"/>
      <c r="C3" s="399"/>
      <c r="D3" s="399"/>
      <c r="E3" s="399"/>
      <c r="F3" s="399"/>
      <c r="G3" s="399"/>
      <c r="H3" s="399"/>
      <c r="I3" s="399"/>
      <c r="J3" s="399"/>
      <c r="K3" s="399"/>
      <c r="L3" s="399"/>
      <c r="M3" s="399"/>
      <c r="N3" s="400"/>
      <c r="O3" s="401"/>
      <c r="P3" s="402"/>
      <c r="Q3" s="402"/>
      <c r="R3" s="402"/>
      <c r="S3" s="402"/>
      <c r="T3" s="402"/>
      <c r="U3" s="402"/>
      <c r="V3" s="402"/>
      <c r="W3" s="402"/>
    </row>
    <row r="4" spans="1:23" ht="36.75" thickBot="1" x14ac:dyDescent="0.3">
      <c r="A4" s="395" t="s">
        <v>133</v>
      </c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7"/>
      <c r="O4" s="401"/>
      <c r="P4" s="402"/>
      <c r="Q4" s="402"/>
      <c r="R4" s="402"/>
      <c r="S4" s="402"/>
      <c r="T4" s="402"/>
      <c r="U4" s="402"/>
      <c r="V4" s="402"/>
      <c r="W4" s="402"/>
    </row>
    <row r="5" spans="1:23" ht="68.25" thickBot="1" x14ac:dyDescent="0.3">
      <c r="A5" s="299" t="s">
        <v>0</v>
      </c>
      <c r="B5" s="298" t="s">
        <v>1</v>
      </c>
      <c r="C5" s="300" t="s">
        <v>2</v>
      </c>
      <c r="D5" s="300" t="s">
        <v>20</v>
      </c>
      <c r="E5" s="301" t="s">
        <v>103</v>
      </c>
      <c r="F5" s="302" t="s">
        <v>119</v>
      </c>
      <c r="G5" s="303" t="s">
        <v>104</v>
      </c>
      <c r="H5" s="297" t="s">
        <v>92</v>
      </c>
      <c r="I5" s="301" t="s">
        <v>105</v>
      </c>
      <c r="J5" s="301" t="s">
        <v>106</v>
      </c>
      <c r="K5" s="301" t="s">
        <v>134</v>
      </c>
      <c r="L5" s="301" t="s">
        <v>122</v>
      </c>
      <c r="M5" s="301" t="s">
        <v>107</v>
      </c>
      <c r="N5" s="304" t="s">
        <v>108</v>
      </c>
    </row>
    <row r="6" spans="1:23" ht="60" customHeight="1" thickBot="1" x14ac:dyDescent="0.3">
      <c r="A6" s="295"/>
      <c r="B6" s="287"/>
      <c r="C6" s="288"/>
      <c r="D6" s="288"/>
      <c r="E6" s="289"/>
      <c r="F6" s="294"/>
      <c r="G6" s="289"/>
      <c r="H6" s="289"/>
      <c r="I6" s="290"/>
      <c r="J6" s="291"/>
      <c r="K6" s="292"/>
      <c r="L6" s="308"/>
      <c r="M6" s="293"/>
      <c r="N6" s="29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200025</xdr:colOff>
                <xdr:row>2</xdr:row>
                <xdr:rowOff>295275</xdr:rowOff>
              </from>
              <to>
                <xdr:col>22</xdr:col>
                <xdr:colOff>66675</xdr:colOff>
                <xdr:row>3</xdr:row>
                <xdr:rowOff>323850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200025</xdr:colOff>
                <xdr:row>0</xdr:row>
                <xdr:rowOff>85725</xdr:rowOff>
              </from>
              <to>
                <xdr:col>22</xdr:col>
                <xdr:colOff>66675</xdr:colOff>
                <xdr:row>1</xdr:row>
                <xdr:rowOff>133350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295275</xdr:rowOff>
              </from>
              <to>
                <xdr:col>18</xdr:col>
                <xdr:colOff>57150</xdr:colOff>
                <xdr:row>3</xdr:row>
                <xdr:rowOff>323850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85725</xdr:rowOff>
              </from>
              <to>
                <xdr:col>18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5" x14ac:dyDescent="0.25"/>
  <cols>
    <col min="1" max="1" width="225.5703125" customWidth="1"/>
    <col min="13" max="13" width="19.140625" style="2" bestFit="1" customWidth="1"/>
    <col min="14" max="14" width="171" style="4" bestFit="1" customWidth="1"/>
    <col min="15" max="15" width="18.140625" style="312" bestFit="1" customWidth="1"/>
    <col min="16" max="16" width="4.5703125" style="178" customWidth="1"/>
  </cols>
  <sheetData>
    <row r="1" spans="1:16" x14ac:dyDescent="0.25">
      <c r="A1" s="403">
        <v>0</v>
      </c>
      <c r="H1" s="402"/>
      <c r="I1" s="402"/>
      <c r="J1" s="402"/>
      <c r="K1" s="402"/>
      <c r="L1" s="402"/>
      <c r="M1" s="127" t="s">
        <v>66</v>
      </c>
      <c r="N1" s="126" t="s">
        <v>54</v>
      </c>
      <c r="O1" s="310" t="s">
        <v>123</v>
      </c>
      <c r="P1" s="179" t="s">
        <v>96</v>
      </c>
    </row>
    <row r="2" spans="1:16" x14ac:dyDescent="0.25">
      <c r="A2" s="403"/>
      <c r="H2" s="402"/>
      <c r="I2" s="402"/>
      <c r="J2" s="402"/>
      <c r="K2" s="402"/>
      <c r="L2" s="402"/>
      <c r="M2" s="180"/>
      <c r="N2" s="375" t="str">
        <f>IF(ISBLANK(tabCodigosParaFiltrar[Código do Item]),"",VLOOKUP(tabCodigosParaFiltrar[Código do Item],Itens!$A$4:$B$4,2,FALSE))</f>
        <v/>
      </c>
      <c r="O2" s="311"/>
      <c r="P2" s="307" t="str">
        <f>IF(ISBLANK(tabCodigosParaFiltrar[Código do Item]),"","*")</f>
        <v/>
      </c>
    </row>
    <row r="3" spans="1:16" x14ac:dyDescent="0.25">
      <c r="A3" s="403"/>
      <c r="H3" s="402"/>
      <c r="I3" s="402"/>
      <c r="J3" s="402"/>
      <c r="K3" s="402"/>
      <c r="L3" s="402"/>
    </row>
    <row r="4" spans="1:16" x14ac:dyDescent="0.25">
      <c r="A4" s="403"/>
      <c r="H4" s="402"/>
      <c r="I4" s="402"/>
      <c r="J4" s="402"/>
      <c r="K4" s="402"/>
      <c r="L4" s="402"/>
    </row>
    <row r="5" spans="1:16" x14ac:dyDescent="0.25">
      <c r="A5" s="403"/>
      <c r="H5" s="402"/>
      <c r="I5" s="402"/>
      <c r="J5" s="402"/>
      <c r="K5" s="402"/>
      <c r="L5" s="402"/>
    </row>
    <row r="6" spans="1:16" x14ac:dyDescent="0.25">
      <c r="A6" s="403"/>
      <c r="H6" s="402"/>
      <c r="I6" s="402"/>
      <c r="J6" s="402"/>
      <c r="K6" s="402"/>
      <c r="L6" s="402"/>
    </row>
    <row r="7" spans="1:16" x14ac:dyDescent="0.25">
      <c r="A7" s="403"/>
      <c r="H7" s="402"/>
      <c r="I7" s="402"/>
      <c r="J7" s="402"/>
      <c r="K7" s="402"/>
      <c r="L7" s="402"/>
    </row>
    <row r="8" spans="1:16" x14ac:dyDescent="0.25">
      <c r="A8" s="403"/>
      <c r="H8" s="402"/>
      <c r="I8" s="402"/>
      <c r="J8" s="402"/>
      <c r="K8" s="402"/>
      <c r="L8" s="402"/>
    </row>
    <row r="9" spans="1:16" x14ac:dyDescent="0.25">
      <c r="A9" s="403"/>
      <c r="H9" s="402"/>
      <c r="I9" s="402"/>
      <c r="J9" s="402"/>
      <c r="K9" s="402"/>
      <c r="L9" s="402"/>
    </row>
    <row r="10" spans="1:16" x14ac:dyDescent="0.25">
      <c r="A10" s="403"/>
      <c r="H10" s="402"/>
      <c r="I10" s="402"/>
      <c r="J10" s="402"/>
      <c r="K10" s="402"/>
      <c r="L10" s="402"/>
    </row>
    <row r="11" spans="1:16" x14ac:dyDescent="0.25">
      <c r="A11" s="403"/>
      <c r="H11" s="402"/>
      <c r="I11" s="402"/>
      <c r="J11" s="402"/>
      <c r="K11" s="402"/>
      <c r="L11" s="402"/>
    </row>
    <row r="12" spans="1:16" x14ac:dyDescent="0.25">
      <c r="A12" s="403"/>
      <c r="H12" s="402"/>
      <c r="I12" s="402"/>
      <c r="J12" s="402"/>
      <c r="K12" s="402"/>
      <c r="L12" s="402"/>
    </row>
    <row r="13" spans="1:16" x14ac:dyDescent="0.25">
      <c r="A13" s="403"/>
      <c r="H13" s="402"/>
      <c r="I13" s="402"/>
      <c r="J13" s="402"/>
      <c r="K13" s="402"/>
      <c r="L13" s="402"/>
    </row>
    <row r="14" spans="1:16" x14ac:dyDescent="0.25">
      <c r="A14" s="403"/>
      <c r="H14" s="402"/>
      <c r="I14" s="402"/>
      <c r="J14" s="402"/>
      <c r="K14" s="402"/>
      <c r="L14" s="402"/>
    </row>
    <row r="15" spans="1:16" x14ac:dyDescent="0.25">
      <c r="A15" s="403"/>
      <c r="H15" s="402"/>
      <c r="I15" s="402"/>
      <c r="J15" s="402"/>
      <c r="K15" s="402"/>
      <c r="L15" s="402"/>
    </row>
    <row r="16" spans="1:16" x14ac:dyDescent="0.25">
      <c r="A16" s="403"/>
      <c r="H16" s="402"/>
      <c r="I16" s="402"/>
      <c r="J16" s="402"/>
      <c r="K16" s="402"/>
      <c r="L16" s="402"/>
    </row>
    <row r="17" spans="1:12" x14ac:dyDescent="0.25">
      <c r="A17" s="403"/>
      <c r="H17" s="402"/>
      <c r="I17" s="402"/>
      <c r="J17" s="402"/>
      <c r="K17" s="402"/>
      <c r="L17" s="402"/>
    </row>
    <row r="18" spans="1:12" x14ac:dyDescent="0.25">
      <c r="A18" s="403"/>
      <c r="H18" s="402"/>
      <c r="I18" s="402"/>
      <c r="J18" s="402"/>
      <c r="K18" s="402"/>
      <c r="L18" s="402"/>
    </row>
    <row r="19" spans="1:12" x14ac:dyDescent="0.25">
      <c r="A19" s="403"/>
      <c r="H19" s="402"/>
      <c r="I19" s="402"/>
      <c r="J19" s="402"/>
      <c r="K19" s="402"/>
      <c r="L19" s="402"/>
    </row>
    <row r="20" spans="1:12" x14ac:dyDescent="0.25">
      <c r="A20" s="403"/>
      <c r="H20" s="402"/>
      <c r="I20" s="402"/>
      <c r="J20" s="402"/>
      <c r="K20" s="402"/>
      <c r="L20" s="402"/>
    </row>
    <row r="21" spans="1:12" x14ac:dyDescent="0.25">
      <c r="A21" s="403"/>
      <c r="H21" s="402"/>
      <c r="I21" s="402"/>
      <c r="J21" s="402"/>
      <c r="K21" s="402"/>
      <c r="L21" s="402"/>
    </row>
    <row r="22" spans="1:12" x14ac:dyDescent="0.25">
      <c r="A22" s="403"/>
      <c r="H22" s="402"/>
      <c r="I22" s="402"/>
      <c r="J22" s="402"/>
      <c r="K22" s="402"/>
      <c r="L22" s="402"/>
    </row>
    <row r="23" spans="1:12" x14ac:dyDescent="0.25">
      <c r="A23" s="403"/>
      <c r="H23" s="402"/>
      <c r="I23" s="402"/>
      <c r="J23" s="402"/>
      <c r="K23" s="402"/>
      <c r="L23" s="402"/>
    </row>
    <row r="24" spans="1:12" x14ac:dyDescent="0.25">
      <c r="A24" s="403"/>
      <c r="H24" s="402"/>
      <c r="I24" s="402"/>
      <c r="J24" s="402"/>
      <c r="K24" s="402"/>
      <c r="L24" s="402"/>
    </row>
    <row r="25" spans="1:12" x14ac:dyDescent="0.25">
      <c r="A25" s="403"/>
      <c r="H25" s="402"/>
      <c r="I25" s="402"/>
      <c r="J25" s="402"/>
      <c r="K25" s="402"/>
      <c r="L25" s="402"/>
    </row>
    <row r="26" spans="1:12" x14ac:dyDescent="0.25">
      <c r="A26" s="403"/>
      <c r="H26" s="402"/>
      <c r="I26" s="402"/>
      <c r="J26" s="402"/>
      <c r="K26" s="402"/>
      <c r="L26" s="402"/>
    </row>
    <row r="27" spans="1:12" x14ac:dyDescent="0.25">
      <c r="A27" s="403"/>
      <c r="H27" s="402"/>
      <c r="I27" s="402"/>
      <c r="J27" s="402"/>
      <c r="K27" s="402"/>
      <c r="L27" s="402"/>
    </row>
    <row r="28" spans="1:12" x14ac:dyDescent="0.25">
      <c r="A28" s="403"/>
      <c r="H28" s="402"/>
      <c r="I28" s="402"/>
      <c r="J28" s="402"/>
      <c r="K28" s="402"/>
      <c r="L28" s="402"/>
    </row>
    <row r="29" spans="1:12" x14ac:dyDescent="0.25">
      <c r="A29" s="403"/>
      <c r="H29" s="402"/>
      <c r="I29" s="402"/>
      <c r="J29" s="402"/>
      <c r="K29" s="402"/>
      <c r="L29" s="402"/>
    </row>
    <row r="30" spans="1:12" x14ac:dyDescent="0.25">
      <c r="A30" s="403"/>
      <c r="H30" s="402"/>
      <c r="I30" s="402"/>
      <c r="J30" s="402"/>
      <c r="K30" s="402"/>
      <c r="L30" s="402"/>
    </row>
    <row r="31" spans="1:12" x14ac:dyDescent="0.25">
      <c r="A31" s="403"/>
      <c r="H31" s="402"/>
      <c r="I31" s="402"/>
      <c r="J31" s="402"/>
      <c r="K31" s="402"/>
      <c r="L31" s="402"/>
    </row>
    <row r="32" spans="1:12" x14ac:dyDescent="0.25">
      <c r="A32" s="403"/>
      <c r="H32" s="402"/>
      <c r="I32" s="402"/>
      <c r="J32" s="402"/>
      <c r="K32" s="402"/>
      <c r="L32" s="402"/>
    </row>
    <row r="33" spans="1:12" x14ac:dyDescent="0.25">
      <c r="A33" s="403"/>
      <c r="H33" s="402"/>
      <c r="I33" s="402"/>
      <c r="J33" s="402"/>
      <c r="K33" s="402"/>
      <c r="L33" s="402"/>
    </row>
    <row r="34" spans="1:12" x14ac:dyDescent="0.25">
      <c r="A34" s="403"/>
      <c r="H34" s="402"/>
      <c r="I34" s="402"/>
      <c r="J34" s="402"/>
      <c r="K34" s="402"/>
      <c r="L34" s="402"/>
    </row>
    <row r="35" spans="1:12" x14ac:dyDescent="0.25">
      <c r="A35" s="403"/>
      <c r="H35" s="402"/>
      <c r="I35" s="402"/>
      <c r="J35" s="402"/>
      <c r="K35" s="402"/>
      <c r="L35" s="402"/>
    </row>
    <row r="36" spans="1:12" x14ac:dyDescent="0.25">
      <c r="A36" s="403"/>
      <c r="H36" s="402"/>
      <c r="I36" s="402"/>
      <c r="J36" s="402"/>
      <c r="K36" s="402"/>
      <c r="L36" s="402"/>
    </row>
    <row r="37" spans="1:12" x14ac:dyDescent="0.25">
      <c r="A37" s="403"/>
      <c r="H37" s="402"/>
      <c r="I37" s="402"/>
      <c r="J37" s="402"/>
      <c r="K37" s="402"/>
      <c r="L37" s="402"/>
    </row>
    <row r="38" spans="1:12" x14ac:dyDescent="0.25">
      <c r="A38" s="403"/>
      <c r="H38" s="402"/>
      <c r="I38" s="402"/>
      <c r="J38" s="402"/>
      <c r="K38" s="402"/>
      <c r="L38" s="402"/>
    </row>
    <row r="39" spans="1:12" x14ac:dyDescent="0.25">
      <c r="A39" s="403"/>
      <c r="H39" s="402"/>
      <c r="I39" s="402"/>
      <c r="J39" s="402"/>
      <c r="K39" s="402"/>
      <c r="L39" s="402"/>
    </row>
    <row r="40" spans="1:12" x14ac:dyDescent="0.25">
      <c r="H40" s="402"/>
      <c r="I40" s="402"/>
      <c r="J40" s="402"/>
      <c r="K40" s="402"/>
      <c r="L40" s="402"/>
    </row>
    <row r="41" spans="1:12" x14ac:dyDescent="0.25">
      <c r="H41" s="402"/>
      <c r="I41" s="402"/>
      <c r="J41" s="402"/>
      <c r="K41" s="402"/>
      <c r="L41" s="402"/>
    </row>
    <row r="42" spans="1:12" x14ac:dyDescent="0.25">
      <c r="H42" s="402"/>
      <c r="I42" s="402"/>
      <c r="J42" s="402"/>
      <c r="K42" s="402"/>
      <c r="L42" s="402"/>
    </row>
    <row r="43" spans="1:12" x14ac:dyDescent="0.25">
      <c r="H43" s="402"/>
      <c r="I43" s="402"/>
      <c r="J43" s="402"/>
      <c r="K43" s="402"/>
      <c r="L43" s="402"/>
    </row>
    <row r="44" spans="1:12" x14ac:dyDescent="0.25">
      <c r="H44" s="402"/>
      <c r="I44" s="402"/>
      <c r="J44" s="402"/>
      <c r="K44" s="402"/>
      <c r="L44" s="402"/>
    </row>
    <row r="45" spans="1:12" x14ac:dyDescent="0.25">
      <c r="H45" s="402"/>
      <c r="I45" s="402"/>
      <c r="J45" s="402"/>
      <c r="K45" s="402"/>
      <c r="L45" s="402"/>
    </row>
    <row r="46" spans="1:12" x14ac:dyDescent="0.25">
      <c r="H46" s="402"/>
      <c r="I46" s="402"/>
      <c r="J46" s="402"/>
      <c r="K46" s="402"/>
      <c r="L46" s="402"/>
    </row>
    <row r="47" spans="1:12" x14ac:dyDescent="0.25">
      <c r="H47" s="402"/>
      <c r="I47" s="402"/>
      <c r="J47" s="402"/>
      <c r="K47" s="402"/>
      <c r="L47" s="402"/>
    </row>
    <row r="48" spans="1:12" x14ac:dyDescent="0.25">
      <c r="H48" s="402"/>
      <c r="I48" s="402"/>
      <c r="J48" s="402"/>
      <c r="K48" s="402"/>
      <c r="L48" s="402"/>
    </row>
    <row r="49" spans="8:12" x14ac:dyDescent="0.25">
      <c r="H49" s="402"/>
      <c r="I49" s="402"/>
      <c r="J49" s="402"/>
      <c r="K49" s="402"/>
      <c r="L49" s="402"/>
    </row>
    <row r="50" spans="8:12" x14ac:dyDescent="0.25">
      <c r="H50" s="402"/>
      <c r="I50" s="402"/>
      <c r="J50" s="402"/>
      <c r="K50" s="402"/>
      <c r="L50" s="402"/>
    </row>
    <row r="51" spans="8:12" x14ac:dyDescent="0.25">
      <c r="H51" s="402"/>
      <c r="I51" s="402"/>
      <c r="J51" s="402"/>
      <c r="K51" s="402"/>
      <c r="L51" s="402"/>
    </row>
    <row r="52" spans="8:12" x14ac:dyDescent="0.25">
      <c r="H52" s="402"/>
      <c r="I52" s="402"/>
      <c r="J52" s="402"/>
      <c r="K52" s="402"/>
      <c r="L52" s="402"/>
    </row>
    <row r="53" spans="8:12" x14ac:dyDescent="0.25">
      <c r="H53" s="402"/>
      <c r="I53" s="402"/>
      <c r="J53" s="402"/>
      <c r="K53" s="402"/>
      <c r="L53" s="402"/>
    </row>
    <row r="54" spans="8:12" x14ac:dyDescent="0.25">
      <c r="H54" s="402"/>
      <c r="I54" s="402"/>
      <c r="J54" s="402"/>
      <c r="K54" s="402"/>
      <c r="L54" s="402"/>
    </row>
    <row r="55" spans="8:12" x14ac:dyDescent="0.25">
      <c r="H55" s="402"/>
      <c r="I55" s="402"/>
      <c r="J55" s="402"/>
      <c r="K55" s="402"/>
      <c r="L55" s="402"/>
    </row>
    <row r="56" spans="8:12" x14ac:dyDescent="0.25">
      <c r="H56" s="402"/>
      <c r="I56" s="402"/>
      <c r="J56" s="402"/>
      <c r="K56" s="402"/>
      <c r="L56" s="402"/>
    </row>
    <row r="57" spans="8:12" x14ac:dyDescent="0.25">
      <c r="H57" s="402"/>
      <c r="I57" s="402"/>
      <c r="J57" s="402"/>
      <c r="K57" s="402"/>
      <c r="L57" s="402"/>
    </row>
    <row r="58" spans="8:12" x14ac:dyDescent="0.25">
      <c r="H58" s="402"/>
      <c r="I58" s="402"/>
      <c r="J58" s="402"/>
      <c r="K58" s="402"/>
      <c r="L58" s="402"/>
    </row>
    <row r="59" spans="8:12" x14ac:dyDescent="0.25">
      <c r="H59" s="402"/>
      <c r="I59" s="402"/>
      <c r="J59" s="402"/>
      <c r="K59" s="402"/>
      <c r="L59" s="402"/>
    </row>
    <row r="60" spans="8:12" x14ac:dyDescent="0.25">
      <c r="H60" s="402"/>
      <c r="I60" s="402"/>
      <c r="J60" s="402"/>
      <c r="K60" s="402"/>
      <c r="L60" s="402"/>
    </row>
    <row r="61" spans="8:12" x14ac:dyDescent="0.25">
      <c r="H61" s="402"/>
      <c r="I61" s="402"/>
      <c r="J61" s="402"/>
      <c r="K61" s="402"/>
      <c r="L61" s="402"/>
    </row>
    <row r="62" spans="8:12" x14ac:dyDescent="0.25">
      <c r="H62" s="402"/>
      <c r="I62" s="402"/>
      <c r="J62" s="402"/>
      <c r="K62" s="402"/>
      <c r="L62" s="402"/>
    </row>
    <row r="63" spans="8:12" x14ac:dyDescent="0.25">
      <c r="H63" s="402"/>
      <c r="I63" s="402"/>
      <c r="J63" s="402"/>
      <c r="K63" s="402"/>
      <c r="L63" s="402"/>
    </row>
    <row r="64" spans="8:12" x14ac:dyDescent="0.25">
      <c r="H64" s="402"/>
      <c r="I64" s="402"/>
      <c r="J64" s="402"/>
      <c r="K64" s="402"/>
      <c r="L64" s="402"/>
    </row>
    <row r="65" spans="8:12" x14ac:dyDescent="0.25">
      <c r="H65" s="402"/>
      <c r="I65" s="402"/>
      <c r="J65" s="402"/>
      <c r="K65" s="402"/>
      <c r="L65" s="402"/>
    </row>
    <row r="66" spans="8:12" x14ac:dyDescent="0.25">
      <c r="H66" s="402"/>
      <c r="I66" s="402"/>
      <c r="J66" s="402"/>
      <c r="K66" s="402"/>
      <c r="L66" s="402"/>
    </row>
    <row r="67" spans="8:12" x14ac:dyDescent="0.25">
      <c r="H67" s="402"/>
      <c r="I67" s="402"/>
      <c r="J67" s="402"/>
      <c r="K67" s="402"/>
      <c r="L67" s="402"/>
    </row>
    <row r="68" spans="8:12" x14ac:dyDescent="0.25">
      <c r="H68" s="402"/>
      <c r="I68" s="402"/>
      <c r="J68" s="402"/>
      <c r="K68" s="402"/>
      <c r="L68" s="402"/>
    </row>
    <row r="69" spans="8:12" x14ac:dyDescent="0.25">
      <c r="H69" s="402"/>
      <c r="I69" s="402"/>
      <c r="J69" s="402"/>
      <c r="K69" s="402"/>
      <c r="L69" s="402"/>
    </row>
    <row r="70" spans="8:12" x14ac:dyDescent="0.25">
      <c r="H70" s="402"/>
      <c r="I70" s="402"/>
      <c r="J70" s="402"/>
      <c r="K70" s="402"/>
      <c r="L70" s="402"/>
    </row>
    <row r="71" spans="8:12" x14ac:dyDescent="0.25">
      <c r="H71" s="402"/>
      <c r="I71" s="402"/>
      <c r="J71" s="402"/>
      <c r="K71" s="402"/>
      <c r="L71" s="402"/>
    </row>
    <row r="72" spans="8:12" x14ac:dyDescent="0.25">
      <c r="H72" s="402"/>
      <c r="I72" s="402"/>
      <c r="J72" s="402"/>
      <c r="K72" s="402"/>
      <c r="L72" s="402"/>
    </row>
    <row r="73" spans="8:12" x14ac:dyDescent="0.25">
      <c r="H73" s="402"/>
      <c r="I73" s="402"/>
      <c r="J73" s="402"/>
      <c r="K73" s="402"/>
      <c r="L73" s="402"/>
    </row>
    <row r="74" spans="8:12" x14ac:dyDescent="0.25">
      <c r="H74" s="402"/>
      <c r="I74" s="402"/>
      <c r="J74" s="402"/>
      <c r="K74" s="402"/>
      <c r="L74" s="402"/>
    </row>
    <row r="75" spans="8:12" x14ac:dyDescent="0.25">
      <c r="H75" s="402"/>
      <c r="I75" s="402"/>
      <c r="J75" s="402"/>
      <c r="K75" s="402"/>
      <c r="L75" s="402"/>
    </row>
    <row r="76" spans="8:12" x14ac:dyDescent="0.25">
      <c r="H76" s="402"/>
      <c r="I76" s="402"/>
      <c r="J76" s="402"/>
      <c r="K76" s="402"/>
      <c r="L76" s="402"/>
    </row>
    <row r="77" spans="8:12" x14ac:dyDescent="0.25">
      <c r="H77" s="402"/>
      <c r="I77" s="402"/>
      <c r="J77" s="402"/>
      <c r="K77" s="402"/>
      <c r="L77" s="402"/>
    </row>
    <row r="78" spans="8:12" x14ac:dyDescent="0.25">
      <c r="H78" s="402"/>
      <c r="I78" s="402"/>
      <c r="J78" s="402"/>
      <c r="K78" s="402"/>
      <c r="L78" s="402"/>
    </row>
    <row r="79" spans="8:12" x14ac:dyDescent="0.25">
      <c r="H79" s="402"/>
      <c r="I79" s="402"/>
      <c r="J79" s="402"/>
      <c r="K79" s="402"/>
      <c r="L79" s="402"/>
    </row>
    <row r="80" spans="8:12" x14ac:dyDescent="0.25">
      <c r="H80" s="402"/>
      <c r="I80" s="402"/>
      <c r="J80" s="402"/>
      <c r="K80" s="402"/>
      <c r="L80" s="402"/>
    </row>
    <row r="81" spans="8:12" x14ac:dyDescent="0.25">
      <c r="H81" s="402"/>
      <c r="I81" s="402"/>
      <c r="J81" s="402"/>
      <c r="K81" s="402"/>
      <c r="L81" s="402"/>
    </row>
    <row r="82" spans="8:12" x14ac:dyDescent="0.25">
      <c r="H82" s="402"/>
      <c r="I82" s="402"/>
      <c r="J82" s="402"/>
      <c r="K82" s="402"/>
      <c r="L82" s="402"/>
    </row>
    <row r="83" spans="8:12" x14ac:dyDescent="0.25">
      <c r="H83" s="402"/>
      <c r="I83" s="402"/>
      <c r="J83" s="402"/>
      <c r="K83" s="402"/>
      <c r="L83" s="402"/>
    </row>
    <row r="84" spans="8:12" x14ac:dyDescent="0.25">
      <c r="H84" s="402"/>
      <c r="I84" s="402"/>
      <c r="J84" s="402"/>
      <c r="K84" s="402"/>
      <c r="L84" s="402"/>
    </row>
    <row r="85" spans="8:12" x14ac:dyDescent="0.25">
      <c r="H85" s="402"/>
      <c r="I85" s="402"/>
      <c r="J85" s="402"/>
      <c r="K85" s="402"/>
      <c r="L85" s="402"/>
    </row>
    <row r="86" spans="8:12" x14ac:dyDescent="0.25">
      <c r="H86" s="402"/>
      <c r="I86" s="402"/>
      <c r="J86" s="402"/>
      <c r="K86" s="402"/>
      <c r="L86" s="402"/>
    </row>
    <row r="87" spans="8:12" x14ac:dyDescent="0.25">
      <c r="H87" s="402"/>
      <c r="I87" s="402"/>
      <c r="J87" s="402"/>
      <c r="K87" s="402"/>
      <c r="L87" s="402"/>
    </row>
    <row r="88" spans="8:12" x14ac:dyDescent="0.25">
      <c r="H88" s="402"/>
      <c r="I88" s="402"/>
      <c r="J88" s="402"/>
      <c r="K88" s="402"/>
      <c r="L88" s="402"/>
    </row>
    <row r="89" spans="8:12" x14ac:dyDescent="0.25">
      <c r="H89" s="402"/>
      <c r="I89" s="402"/>
      <c r="J89" s="402"/>
      <c r="K89" s="402"/>
      <c r="L89" s="402"/>
    </row>
    <row r="90" spans="8:12" x14ac:dyDescent="0.25">
      <c r="H90" s="402"/>
      <c r="I90" s="402"/>
      <c r="J90" s="402"/>
      <c r="K90" s="402"/>
      <c r="L90" s="402"/>
    </row>
    <row r="91" spans="8:12" x14ac:dyDescent="0.25">
      <c r="H91" s="402"/>
      <c r="I91" s="402"/>
      <c r="J91" s="402"/>
      <c r="K91" s="402"/>
      <c r="L91" s="402"/>
    </row>
    <row r="92" spans="8:12" x14ac:dyDescent="0.25">
      <c r="H92" s="402"/>
      <c r="I92" s="402"/>
      <c r="J92" s="402"/>
      <c r="K92" s="402"/>
      <c r="L92" s="402"/>
    </row>
    <row r="93" spans="8:12" x14ac:dyDescent="0.25">
      <c r="H93" s="402"/>
      <c r="I93" s="402"/>
      <c r="J93" s="402"/>
      <c r="K93" s="402"/>
      <c r="L93" s="402"/>
    </row>
    <row r="94" spans="8:12" x14ac:dyDescent="0.25">
      <c r="H94" s="402"/>
      <c r="I94" s="402"/>
      <c r="J94" s="402"/>
      <c r="K94" s="402"/>
      <c r="L94" s="402"/>
    </row>
    <row r="95" spans="8:12" x14ac:dyDescent="0.25">
      <c r="H95" s="402"/>
      <c r="I95" s="402"/>
      <c r="J95" s="402"/>
      <c r="K95" s="402"/>
      <c r="L95" s="402"/>
    </row>
    <row r="96" spans="8:12" x14ac:dyDescent="0.25">
      <c r="H96" s="402"/>
      <c r="I96" s="402"/>
      <c r="J96" s="402"/>
      <c r="K96" s="402"/>
      <c r="L96" s="402"/>
    </row>
    <row r="97" spans="8:12" x14ac:dyDescent="0.25">
      <c r="H97" s="402"/>
      <c r="I97" s="402"/>
      <c r="J97" s="402"/>
      <c r="K97" s="402"/>
      <c r="L97" s="402"/>
    </row>
    <row r="98" spans="8:12" x14ac:dyDescent="0.25">
      <c r="H98" s="402"/>
      <c r="I98" s="402"/>
      <c r="J98" s="402"/>
      <c r="K98" s="402"/>
      <c r="L98" s="402"/>
    </row>
    <row r="99" spans="8:12" x14ac:dyDescent="0.25">
      <c r="H99" s="402"/>
      <c r="I99" s="402"/>
      <c r="J99" s="402"/>
      <c r="K99" s="402"/>
      <c r="L99" s="402"/>
    </row>
    <row r="100" spans="8:12" x14ac:dyDescent="0.25">
      <c r="H100" s="402"/>
      <c r="I100" s="402"/>
      <c r="J100" s="402"/>
      <c r="K100" s="402"/>
      <c r="L100" s="402"/>
    </row>
    <row r="101" spans="8:12" x14ac:dyDescent="0.25">
      <c r="H101" s="402"/>
      <c r="I101" s="402"/>
      <c r="J101" s="402"/>
      <c r="K101" s="402"/>
      <c r="L101" s="402"/>
    </row>
    <row r="102" spans="8:12" x14ac:dyDescent="0.25">
      <c r="H102" s="402"/>
      <c r="I102" s="402"/>
      <c r="J102" s="402"/>
      <c r="K102" s="402"/>
      <c r="L102" s="402"/>
    </row>
    <row r="103" spans="8:12" x14ac:dyDescent="0.25">
      <c r="H103" s="402"/>
      <c r="I103" s="402"/>
      <c r="J103" s="402"/>
      <c r="K103" s="402"/>
      <c r="L103" s="402"/>
    </row>
    <row r="104" spans="8:12" x14ac:dyDescent="0.25">
      <c r="H104" s="402"/>
      <c r="I104" s="402"/>
      <c r="J104" s="402"/>
      <c r="K104" s="402"/>
      <c r="L104" s="402"/>
    </row>
    <row r="105" spans="8:12" x14ac:dyDescent="0.25">
      <c r="H105" s="402"/>
      <c r="I105" s="402"/>
      <c r="J105" s="402"/>
      <c r="K105" s="402"/>
      <c r="L105" s="402"/>
    </row>
    <row r="106" spans="8:12" x14ac:dyDescent="0.25">
      <c r="H106" s="402"/>
      <c r="I106" s="402"/>
      <c r="J106" s="402"/>
      <c r="K106" s="402"/>
      <c r="L106" s="402"/>
    </row>
    <row r="107" spans="8:12" x14ac:dyDescent="0.25">
      <c r="H107" s="402"/>
      <c r="I107" s="402"/>
      <c r="J107" s="402"/>
      <c r="K107" s="402"/>
      <c r="L107" s="402"/>
    </row>
    <row r="108" spans="8:12" x14ac:dyDescent="0.25">
      <c r="H108" s="402"/>
      <c r="I108" s="402"/>
      <c r="J108" s="402"/>
      <c r="K108" s="402"/>
      <c r="L108" s="402"/>
    </row>
    <row r="109" spans="8:12" x14ac:dyDescent="0.25">
      <c r="H109" s="402"/>
      <c r="I109" s="402"/>
      <c r="J109" s="402"/>
      <c r="K109" s="402"/>
      <c r="L109" s="402"/>
    </row>
    <row r="110" spans="8:12" x14ac:dyDescent="0.25">
      <c r="H110" s="402"/>
      <c r="I110" s="402"/>
      <c r="J110" s="402"/>
      <c r="K110" s="402"/>
      <c r="L110" s="402"/>
    </row>
    <row r="111" spans="8:12" x14ac:dyDescent="0.25">
      <c r="H111" s="402"/>
      <c r="I111" s="402"/>
      <c r="J111" s="402"/>
      <c r="K111" s="402"/>
      <c r="L111" s="402"/>
    </row>
    <row r="112" spans="8:12" x14ac:dyDescent="0.25">
      <c r="H112" s="402"/>
      <c r="I112" s="402"/>
      <c r="J112" s="402"/>
      <c r="K112" s="402"/>
      <c r="L112" s="402"/>
    </row>
    <row r="113" spans="8:12" x14ac:dyDescent="0.25">
      <c r="H113" s="402"/>
      <c r="I113" s="402"/>
      <c r="J113" s="402"/>
      <c r="K113" s="402"/>
      <c r="L113" s="402"/>
    </row>
    <row r="114" spans="8:12" x14ac:dyDescent="0.25">
      <c r="H114" s="402"/>
      <c r="I114" s="402"/>
      <c r="J114" s="402"/>
      <c r="K114" s="402"/>
      <c r="L114" s="402"/>
    </row>
    <row r="115" spans="8:12" x14ac:dyDescent="0.25">
      <c r="H115" s="402"/>
      <c r="I115" s="402"/>
      <c r="J115" s="402"/>
      <c r="K115" s="402"/>
      <c r="L115" s="402"/>
    </row>
    <row r="116" spans="8:12" x14ac:dyDescent="0.25">
      <c r="H116" s="402"/>
      <c r="I116" s="402"/>
      <c r="J116" s="402"/>
      <c r="K116" s="402"/>
      <c r="L116" s="402"/>
    </row>
    <row r="117" spans="8:12" x14ac:dyDescent="0.25">
      <c r="H117" s="402"/>
      <c r="I117" s="402"/>
      <c r="J117" s="402"/>
      <c r="K117" s="402"/>
      <c r="L117" s="402"/>
    </row>
    <row r="118" spans="8:12" x14ac:dyDescent="0.25">
      <c r="H118" s="402"/>
      <c r="I118" s="402"/>
      <c r="J118" s="402"/>
      <c r="K118" s="402"/>
      <c r="L118" s="402"/>
    </row>
    <row r="119" spans="8:12" x14ac:dyDescent="0.25">
      <c r="H119" s="402"/>
      <c r="I119" s="402"/>
      <c r="J119" s="402"/>
      <c r="K119" s="402"/>
      <c r="L119" s="402"/>
    </row>
    <row r="120" spans="8:12" x14ac:dyDescent="0.25">
      <c r="H120" s="402"/>
      <c r="I120" s="402"/>
      <c r="J120" s="402"/>
      <c r="K120" s="402"/>
      <c r="L120" s="402"/>
    </row>
    <row r="121" spans="8:12" x14ac:dyDescent="0.25">
      <c r="H121" s="402"/>
      <c r="I121" s="402"/>
      <c r="J121" s="402"/>
      <c r="K121" s="402"/>
      <c r="L121" s="402"/>
    </row>
    <row r="122" spans="8:12" x14ac:dyDescent="0.25">
      <c r="H122" s="402"/>
      <c r="I122" s="402"/>
      <c r="J122" s="402"/>
      <c r="K122" s="402"/>
      <c r="L122" s="402"/>
    </row>
    <row r="123" spans="8:12" x14ac:dyDescent="0.25">
      <c r="H123" s="402"/>
      <c r="I123" s="402"/>
      <c r="J123" s="402"/>
      <c r="K123" s="402"/>
      <c r="L123" s="402"/>
    </row>
    <row r="124" spans="8:12" x14ac:dyDescent="0.25">
      <c r="H124" s="402"/>
      <c r="I124" s="402"/>
      <c r="J124" s="402"/>
      <c r="K124" s="402"/>
      <c r="L124" s="402"/>
    </row>
    <row r="125" spans="8:12" x14ac:dyDescent="0.25">
      <c r="H125" s="402"/>
      <c r="I125" s="402"/>
      <c r="J125" s="402"/>
      <c r="K125" s="402"/>
      <c r="L125" s="402"/>
    </row>
    <row r="126" spans="8:12" x14ac:dyDescent="0.25">
      <c r="H126" s="402"/>
      <c r="I126" s="402"/>
      <c r="J126" s="402"/>
      <c r="K126" s="402"/>
      <c r="L126" s="402"/>
    </row>
    <row r="127" spans="8:12" x14ac:dyDescent="0.25">
      <c r="H127" s="402"/>
      <c r="I127" s="402"/>
      <c r="J127" s="402"/>
      <c r="K127" s="402"/>
      <c r="L127" s="402"/>
    </row>
    <row r="128" spans="8:12" x14ac:dyDescent="0.25">
      <c r="H128" s="402"/>
      <c r="I128" s="402"/>
      <c r="J128" s="402"/>
      <c r="K128" s="402"/>
      <c r="L128" s="402"/>
    </row>
    <row r="129" spans="8:12" x14ac:dyDescent="0.25">
      <c r="H129" s="402"/>
      <c r="I129" s="402"/>
      <c r="J129" s="402"/>
      <c r="K129" s="402"/>
      <c r="L129" s="402"/>
    </row>
    <row r="130" spans="8:12" x14ac:dyDescent="0.25">
      <c r="H130" s="402"/>
      <c r="I130" s="402"/>
      <c r="J130" s="402"/>
      <c r="K130" s="402"/>
      <c r="L130" s="402"/>
    </row>
    <row r="131" spans="8:12" x14ac:dyDescent="0.25">
      <c r="H131" s="402"/>
      <c r="I131" s="402"/>
      <c r="J131" s="402"/>
      <c r="K131" s="402"/>
      <c r="L131" s="402"/>
    </row>
    <row r="132" spans="8:12" x14ac:dyDescent="0.25">
      <c r="H132" s="402"/>
      <c r="I132" s="402"/>
      <c r="J132" s="402"/>
      <c r="K132" s="402"/>
      <c r="L132" s="402"/>
    </row>
    <row r="133" spans="8:12" x14ac:dyDescent="0.25">
      <c r="H133" s="402"/>
      <c r="I133" s="402"/>
      <c r="J133" s="402"/>
      <c r="K133" s="402"/>
      <c r="L133" s="402"/>
    </row>
    <row r="134" spans="8:12" x14ac:dyDescent="0.25">
      <c r="H134" s="402"/>
      <c r="I134" s="402"/>
      <c r="J134" s="402"/>
      <c r="K134" s="402"/>
      <c r="L134" s="402"/>
    </row>
    <row r="135" spans="8:12" x14ac:dyDescent="0.25">
      <c r="H135" s="402"/>
      <c r="I135" s="402"/>
      <c r="J135" s="402"/>
      <c r="K135" s="402"/>
      <c r="L135" s="402"/>
    </row>
    <row r="136" spans="8:12" x14ac:dyDescent="0.25">
      <c r="H136" s="402"/>
      <c r="I136" s="402"/>
      <c r="J136" s="402"/>
      <c r="K136" s="402"/>
      <c r="L136" s="402"/>
    </row>
    <row r="137" spans="8:12" x14ac:dyDescent="0.25">
      <c r="H137" s="402"/>
      <c r="I137" s="402"/>
      <c r="J137" s="402"/>
      <c r="K137" s="402"/>
      <c r="L137" s="402"/>
    </row>
    <row r="138" spans="8:12" x14ac:dyDescent="0.25">
      <c r="H138" s="402"/>
      <c r="I138" s="402"/>
      <c r="J138" s="402"/>
      <c r="K138" s="402"/>
      <c r="L138" s="402"/>
    </row>
    <row r="139" spans="8:12" x14ac:dyDescent="0.25">
      <c r="H139" s="402"/>
      <c r="I139" s="402"/>
      <c r="J139" s="402"/>
      <c r="K139" s="402"/>
      <c r="L139" s="402"/>
    </row>
    <row r="140" spans="8:12" x14ac:dyDescent="0.25">
      <c r="H140" s="402"/>
      <c r="I140" s="402"/>
      <c r="J140" s="402"/>
      <c r="K140" s="402"/>
      <c r="L140" s="402"/>
    </row>
    <row r="141" spans="8:12" x14ac:dyDescent="0.25">
      <c r="H141" s="402"/>
      <c r="I141" s="402"/>
      <c r="J141" s="402"/>
      <c r="K141" s="402"/>
      <c r="L141" s="402"/>
    </row>
    <row r="142" spans="8:12" x14ac:dyDescent="0.25">
      <c r="H142" s="402"/>
      <c r="I142" s="402"/>
      <c r="J142" s="402"/>
      <c r="K142" s="402"/>
      <c r="L142" s="402"/>
    </row>
    <row r="143" spans="8:12" x14ac:dyDescent="0.25">
      <c r="H143" s="402"/>
      <c r="I143" s="402"/>
      <c r="J143" s="402"/>
      <c r="K143" s="402"/>
      <c r="L143" s="402"/>
    </row>
    <row r="144" spans="8:12" x14ac:dyDescent="0.25">
      <c r="H144" s="402"/>
      <c r="I144" s="402"/>
      <c r="J144" s="402"/>
      <c r="K144" s="402"/>
      <c r="L144" s="402"/>
    </row>
    <row r="145" spans="8:12" x14ac:dyDescent="0.25">
      <c r="H145" s="402"/>
      <c r="I145" s="402"/>
      <c r="J145" s="402"/>
      <c r="K145" s="402"/>
      <c r="L145" s="402"/>
    </row>
    <row r="146" spans="8:12" x14ac:dyDescent="0.25">
      <c r="H146" s="402"/>
      <c r="I146" s="402"/>
      <c r="J146" s="402"/>
      <c r="K146" s="402"/>
      <c r="L146" s="402"/>
    </row>
    <row r="147" spans="8:12" x14ac:dyDescent="0.25">
      <c r="H147" s="402"/>
      <c r="I147" s="402"/>
      <c r="J147" s="402"/>
      <c r="K147" s="402"/>
      <c r="L147" s="402"/>
    </row>
    <row r="148" spans="8:12" x14ac:dyDescent="0.25">
      <c r="H148" s="402"/>
      <c r="I148" s="402"/>
      <c r="J148" s="402"/>
      <c r="K148" s="402"/>
      <c r="L148" s="402"/>
    </row>
    <row r="149" spans="8:12" x14ac:dyDescent="0.25">
      <c r="H149" s="402"/>
      <c r="I149" s="402"/>
      <c r="J149" s="402"/>
      <c r="K149" s="402"/>
      <c r="L149" s="402"/>
    </row>
    <row r="150" spans="8:12" x14ac:dyDescent="0.25">
      <c r="H150" s="402"/>
      <c r="I150" s="402"/>
      <c r="J150" s="402"/>
      <c r="K150" s="402"/>
      <c r="L150" s="402"/>
    </row>
    <row r="151" spans="8:12" x14ac:dyDescent="0.25">
      <c r="H151" s="402"/>
      <c r="I151" s="402"/>
      <c r="J151" s="402"/>
      <c r="K151" s="402"/>
      <c r="L151" s="402"/>
    </row>
    <row r="152" spans="8:12" x14ac:dyDescent="0.25">
      <c r="H152" s="402"/>
      <c r="I152" s="402"/>
      <c r="J152" s="402"/>
      <c r="K152" s="402"/>
      <c r="L152" s="402"/>
    </row>
    <row r="153" spans="8:12" x14ac:dyDescent="0.25">
      <c r="H153" s="402"/>
      <c r="I153" s="402"/>
      <c r="J153" s="402"/>
      <c r="K153" s="402"/>
      <c r="L153" s="402"/>
    </row>
    <row r="154" spans="8:12" x14ac:dyDescent="0.25">
      <c r="H154" s="402"/>
      <c r="I154" s="402"/>
      <c r="J154" s="402"/>
      <c r="K154" s="402"/>
      <c r="L154" s="402"/>
    </row>
    <row r="155" spans="8:12" x14ac:dyDescent="0.25">
      <c r="H155" s="402"/>
      <c r="I155" s="402"/>
      <c r="J155" s="402"/>
      <c r="K155" s="402"/>
      <c r="L155" s="402"/>
    </row>
    <row r="156" spans="8:12" x14ac:dyDescent="0.25">
      <c r="H156" s="402"/>
      <c r="I156" s="402"/>
      <c r="J156" s="402"/>
      <c r="K156" s="402"/>
      <c r="L156" s="402"/>
    </row>
    <row r="157" spans="8:12" x14ac:dyDescent="0.25">
      <c r="H157" s="402"/>
      <c r="I157" s="402"/>
      <c r="J157" s="402"/>
      <c r="K157" s="402"/>
      <c r="L157" s="402"/>
    </row>
    <row r="158" spans="8:12" x14ac:dyDescent="0.25">
      <c r="H158" s="402"/>
      <c r="I158" s="402"/>
      <c r="J158" s="402"/>
      <c r="K158" s="402"/>
      <c r="L158" s="402"/>
    </row>
    <row r="159" spans="8:12" x14ac:dyDescent="0.25">
      <c r="H159" s="402"/>
      <c r="I159" s="402"/>
      <c r="J159" s="402"/>
      <c r="K159" s="402"/>
      <c r="L159" s="402"/>
    </row>
    <row r="160" spans="8:12" x14ac:dyDescent="0.25">
      <c r="H160" s="402"/>
      <c r="I160" s="402"/>
      <c r="J160" s="402"/>
      <c r="K160" s="402"/>
      <c r="L160" s="402"/>
    </row>
    <row r="161" spans="8:12" x14ac:dyDescent="0.25">
      <c r="H161" s="402"/>
      <c r="I161" s="402"/>
      <c r="J161" s="402"/>
      <c r="K161" s="402"/>
      <c r="L161" s="402"/>
    </row>
    <row r="162" spans="8:12" x14ac:dyDescent="0.25">
      <c r="H162" s="402"/>
      <c r="I162" s="402"/>
      <c r="J162" s="402"/>
      <c r="K162" s="402"/>
      <c r="L162" s="402"/>
    </row>
    <row r="163" spans="8:12" x14ac:dyDescent="0.25">
      <c r="H163" s="402"/>
      <c r="I163" s="402"/>
      <c r="J163" s="402"/>
      <c r="K163" s="402"/>
      <c r="L163" s="402"/>
    </row>
    <row r="164" spans="8:12" x14ac:dyDescent="0.25">
      <c r="H164" s="402"/>
      <c r="I164" s="402"/>
      <c r="J164" s="402"/>
      <c r="K164" s="402"/>
      <c r="L164" s="402"/>
    </row>
    <row r="165" spans="8:12" x14ac:dyDescent="0.25">
      <c r="H165" s="402"/>
      <c r="I165" s="402"/>
      <c r="J165" s="402"/>
      <c r="K165" s="402"/>
      <c r="L165" s="402"/>
    </row>
    <row r="166" spans="8:12" x14ac:dyDescent="0.25">
      <c r="H166" s="402"/>
      <c r="I166" s="402"/>
      <c r="J166" s="402"/>
      <c r="K166" s="402"/>
      <c r="L166" s="402"/>
    </row>
    <row r="167" spans="8:12" x14ac:dyDescent="0.25">
      <c r="H167" s="402"/>
      <c r="I167" s="402"/>
      <c r="J167" s="402"/>
      <c r="K167" s="402"/>
      <c r="L167" s="402"/>
    </row>
    <row r="168" spans="8:12" x14ac:dyDescent="0.25">
      <c r="H168" s="402"/>
      <c r="I168" s="402"/>
      <c r="J168" s="402"/>
      <c r="K168" s="402"/>
      <c r="L168" s="402"/>
    </row>
    <row r="169" spans="8:12" x14ac:dyDescent="0.25">
      <c r="H169" s="402"/>
      <c r="I169" s="402"/>
      <c r="J169" s="402"/>
      <c r="K169" s="402"/>
      <c r="L169" s="402"/>
    </row>
    <row r="170" spans="8:12" x14ac:dyDescent="0.25">
      <c r="H170" s="402"/>
      <c r="I170" s="402"/>
      <c r="J170" s="402"/>
      <c r="K170" s="402"/>
      <c r="L170" s="402"/>
    </row>
    <row r="171" spans="8:12" x14ac:dyDescent="0.25">
      <c r="H171" s="402"/>
      <c r="I171" s="402"/>
      <c r="J171" s="402"/>
      <c r="K171" s="402"/>
      <c r="L171" s="402"/>
    </row>
    <row r="172" spans="8:12" x14ac:dyDescent="0.25">
      <c r="H172" s="402"/>
      <c r="I172" s="402"/>
      <c r="J172" s="402"/>
      <c r="K172" s="402"/>
      <c r="L172" s="402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6981825</xdr:colOff>
                <xdr:row>27</xdr:row>
                <xdr:rowOff>9525</xdr:rowOff>
              </from>
              <to>
                <xdr:col>0</xdr:col>
                <xdr:colOff>12620625</xdr:colOff>
                <xdr:row>29</xdr:row>
                <xdr:rowOff>9525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638175</xdr:colOff>
                <xdr:row>24</xdr:row>
                <xdr:rowOff>161925</xdr:rowOff>
              </from>
              <to>
                <xdr:col>0</xdr:col>
                <xdr:colOff>6276975</xdr:colOff>
                <xdr:row>26</xdr:row>
                <xdr:rowOff>161925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638175</xdr:colOff>
                <xdr:row>13</xdr:row>
                <xdr:rowOff>161925</xdr:rowOff>
              </from>
              <to>
                <xdr:col>0</xdr:col>
                <xdr:colOff>6276975</xdr:colOff>
                <xdr:row>15</xdr:row>
                <xdr:rowOff>161925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476250</xdr:colOff>
                <xdr:row>3</xdr:row>
                <xdr:rowOff>76200</xdr:rowOff>
              </from>
              <to>
                <xdr:col>11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6981825</xdr:colOff>
                <xdr:row>22</xdr:row>
                <xdr:rowOff>123825</xdr:rowOff>
              </from>
              <to>
                <xdr:col>0</xdr:col>
                <xdr:colOff>12620625</xdr:colOff>
                <xdr:row>24</xdr:row>
                <xdr:rowOff>123825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95250</xdr:rowOff>
              </from>
              <to>
                <xdr:col>9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6981825</xdr:colOff>
                <xdr:row>18</xdr:row>
                <xdr:rowOff>47625</xdr:rowOff>
              </from>
              <to>
                <xdr:col>0</xdr:col>
                <xdr:colOff>12620625</xdr:colOff>
                <xdr:row>20</xdr:row>
                <xdr:rowOff>47625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6981825</xdr:colOff>
                <xdr:row>13</xdr:row>
                <xdr:rowOff>161925</xdr:rowOff>
              </from>
              <to>
                <xdr:col>0</xdr:col>
                <xdr:colOff>12620625</xdr:colOff>
                <xdr:row>15</xdr:row>
                <xdr:rowOff>161925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6981825</xdr:colOff>
                <xdr:row>5</xdr:row>
                <xdr:rowOff>9525</xdr:rowOff>
              </from>
              <to>
                <xdr:col>0</xdr:col>
                <xdr:colOff>12620625</xdr:colOff>
                <xdr:row>7</xdr:row>
                <xdr:rowOff>9525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638175</xdr:colOff>
                <xdr:row>22</xdr:row>
                <xdr:rowOff>123825</xdr:rowOff>
              </from>
              <to>
                <xdr:col>0</xdr:col>
                <xdr:colOff>6276975</xdr:colOff>
                <xdr:row>24</xdr:row>
                <xdr:rowOff>123825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466725</xdr:colOff>
                <xdr:row>0</xdr:row>
                <xdr:rowOff>95250</xdr:rowOff>
              </from>
              <to>
                <xdr:col>11</xdr:col>
                <xdr:colOff>409575</xdr:colOff>
                <xdr:row>3</xdr:row>
                <xdr:rowOff>19050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638175</xdr:colOff>
                <xdr:row>9</xdr:row>
                <xdr:rowOff>85725</xdr:rowOff>
              </from>
              <to>
                <xdr:col>0</xdr:col>
                <xdr:colOff>6276975</xdr:colOff>
                <xdr:row>11</xdr:row>
                <xdr:rowOff>85725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638175</xdr:colOff>
                <xdr:row>2</xdr:row>
                <xdr:rowOff>161925</xdr:rowOff>
              </from>
              <to>
                <xdr:col>0</xdr:col>
                <xdr:colOff>6276975</xdr:colOff>
                <xdr:row>4</xdr:row>
                <xdr:rowOff>161925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638175</xdr:colOff>
                <xdr:row>0</xdr:row>
                <xdr:rowOff>123825</xdr:rowOff>
              </from>
              <to>
                <xdr:col>0</xdr:col>
                <xdr:colOff>6276975</xdr:colOff>
                <xdr:row>2</xdr:row>
                <xdr:rowOff>123825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638175</xdr:colOff>
                <xdr:row>31</xdr:row>
                <xdr:rowOff>85725</xdr:rowOff>
              </from>
              <to>
                <xdr:col>0</xdr:col>
                <xdr:colOff>12630150</xdr:colOff>
                <xdr:row>33</xdr:row>
                <xdr:rowOff>85725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6981825</xdr:colOff>
                <xdr:row>0</xdr:row>
                <xdr:rowOff>123825</xdr:rowOff>
              </from>
              <to>
                <xdr:col>0</xdr:col>
                <xdr:colOff>12620625</xdr:colOff>
                <xdr:row>2</xdr:row>
                <xdr:rowOff>123825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6981825</xdr:colOff>
                <xdr:row>2</xdr:row>
                <xdr:rowOff>161925</xdr:rowOff>
              </from>
              <to>
                <xdr:col>0</xdr:col>
                <xdr:colOff>12620625</xdr:colOff>
                <xdr:row>4</xdr:row>
                <xdr:rowOff>161925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6981825</xdr:colOff>
                <xdr:row>7</xdr:row>
                <xdr:rowOff>47625</xdr:rowOff>
              </from>
              <to>
                <xdr:col>0</xdr:col>
                <xdr:colOff>12620625</xdr:colOff>
                <xdr:row>9</xdr:row>
                <xdr:rowOff>47625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638175</xdr:colOff>
                <xdr:row>27</xdr:row>
                <xdr:rowOff>9525</xdr:rowOff>
              </from>
              <to>
                <xdr:col>0</xdr:col>
                <xdr:colOff>6276975</xdr:colOff>
                <xdr:row>29</xdr:row>
                <xdr:rowOff>9525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638175</xdr:colOff>
                <xdr:row>7</xdr:row>
                <xdr:rowOff>47625</xdr:rowOff>
              </from>
              <to>
                <xdr:col>0</xdr:col>
                <xdr:colOff>6276975</xdr:colOff>
                <xdr:row>9</xdr:row>
                <xdr:rowOff>47625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638175</xdr:colOff>
                <xdr:row>5</xdr:row>
                <xdr:rowOff>9525</xdr:rowOff>
              </from>
              <to>
                <xdr:col>0</xdr:col>
                <xdr:colOff>6276975</xdr:colOff>
                <xdr:row>7</xdr:row>
                <xdr:rowOff>9525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6981825</xdr:colOff>
                <xdr:row>9</xdr:row>
                <xdr:rowOff>85725</xdr:rowOff>
              </from>
              <to>
                <xdr:col>0</xdr:col>
                <xdr:colOff>12620625</xdr:colOff>
                <xdr:row>11</xdr:row>
                <xdr:rowOff>85725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6981825</xdr:colOff>
                <xdr:row>11</xdr:row>
                <xdr:rowOff>123825</xdr:rowOff>
              </from>
              <to>
                <xdr:col>0</xdr:col>
                <xdr:colOff>12620625</xdr:colOff>
                <xdr:row>13</xdr:row>
                <xdr:rowOff>123825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6981825</xdr:colOff>
                <xdr:row>20</xdr:row>
                <xdr:rowOff>85725</xdr:rowOff>
              </from>
              <to>
                <xdr:col>0</xdr:col>
                <xdr:colOff>12620625</xdr:colOff>
                <xdr:row>22</xdr:row>
                <xdr:rowOff>85725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6981825</xdr:colOff>
                <xdr:row>24</xdr:row>
                <xdr:rowOff>161925</xdr:rowOff>
              </from>
              <to>
                <xdr:col>0</xdr:col>
                <xdr:colOff>12620625</xdr:colOff>
                <xdr:row>26</xdr:row>
                <xdr:rowOff>161925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638175</xdr:colOff>
                <xdr:row>11</xdr:row>
                <xdr:rowOff>123825</xdr:rowOff>
              </from>
              <to>
                <xdr:col>0</xdr:col>
                <xdr:colOff>6276975</xdr:colOff>
                <xdr:row>13</xdr:row>
                <xdr:rowOff>123825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638175</xdr:colOff>
                <xdr:row>16</xdr:row>
                <xdr:rowOff>9525</xdr:rowOff>
              </from>
              <to>
                <xdr:col>0</xdr:col>
                <xdr:colOff>6276975</xdr:colOff>
                <xdr:row>18</xdr:row>
                <xdr:rowOff>9525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6981825</xdr:colOff>
                <xdr:row>16</xdr:row>
                <xdr:rowOff>9525</xdr:rowOff>
              </from>
              <to>
                <xdr:col>0</xdr:col>
                <xdr:colOff>12620625</xdr:colOff>
                <xdr:row>18</xdr:row>
                <xdr:rowOff>9525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28575</xdr:rowOff>
              </from>
              <to>
                <xdr:col>11</xdr:col>
                <xdr:colOff>381000</xdr:colOff>
                <xdr:row>12</xdr:row>
                <xdr:rowOff>142875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638175</xdr:colOff>
                <xdr:row>18</xdr:row>
                <xdr:rowOff>47625</xdr:rowOff>
              </from>
              <to>
                <xdr:col>0</xdr:col>
                <xdr:colOff>6276975</xdr:colOff>
                <xdr:row>20</xdr:row>
                <xdr:rowOff>47625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50.7109375" style="4" customWidth="1"/>
    <col min="2" max="2" width="5.7109375" style="3" customWidth="1"/>
    <col min="3" max="3" width="8.7109375" style="2" bestFit="1" customWidth="1"/>
    <col min="4" max="4" width="7.5703125" style="2" bestFit="1" customWidth="1"/>
    <col min="5" max="5" width="11.7109375" style="2" customWidth="1"/>
    <col min="6" max="6" width="6.7109375" style="2" bestFit="1" customWidth="1"/>
    <col min="7" max="9" width="8" style="2" bestFit="1" customWidth="1"/>
    <col min="10" max="17" width="6.7109375" style="2" bestFit="1" customWidth="1"/>
    <col min="18" max="18" width="7.5703125" style="2" bestFit="1" customWidth="1"/>
    <col min="19" max="19" width="5.7109375" style="2" customWidth="1"/>
    <col min="20" max="20" width="9.140625" style="2" bestFit="1" customWidth="1"/>
    <col min="21" max="21" width="4.85546875" style="2" bestFit="1" customWidth="1"/>
    <col min="22" max="23" width="4.85546875" bestFit="1" customWidth="1"/>
    <col min="24" max="24" width="6.85546875" bestFit="1" customWidth="1"/>
    <col min="25" max="25" width="8.85546875" bestFit="1" customWidth="1"/>
    <col min="26" max="26" width="11.7109375" bestFit="1" customWidth="1"/>
    <col min="27" max="27" width="5.140625" bestFit="1" customWidth="1"/>
    <col min="28" max="28" width="8.28515625" bestFit="1" customWidth="1"/>
    <col min="29" max="29" width="3.7109375" customWidth="1"/>
    <col min="30" max="30" width="8.28515625" bestFit="1" customWidth="1"/>
    <col min="31" max="31" width="3.7109375" customWidth="1"/>
    <col min="32" max="32" width="5.7109375" customWidth="1"/>
    <col min="33" max="33" width="11.42578125" bestFit="1" customWidth="1"/>
    <col min="34" max="36" width="7.85546875" bestFit="1" customWidth="1"/>
    <col min="37" max="37" width="6.85546875" bestFit="1" customWidth="1"/>
    <col min="38" max="38" width="12" bestFit="1" customWidth="1"/>
    <col min="39" max="39" width="11.7109375" bestFit="1" customWidth="1"/>
    <col min="40" max="40" width="7.85546875" bestFit="1" customWidth="1"/>
    <col min="41" max="41" width="8.28515625" bestFit="1" customWidth="1"/>
    <col min="42" max="42" width="3.7109375" customWidth="1"/>
    <col min="43" max="44" width="9.42578125" bestFit="1" customWidth="1"/>
    <col min="45" max="45" width="11.42578125" bestFit="1" customWidth="1"/>
    <col min="46" max="46" width="13.42578125" bestFit="1" customWidth="1"/>
    <col min="47" max="47" width="16.28515625" bestFit="1" customWidth="1"/>
    <col min="48" max="48" width="9.5703125" bestFit="1" customWidth="1"/>
    <col min="49" max="49" width="3.7109375" customWidth="1"/>
    <col min="50" max="53" width="8.85546875" bestFit="1" customWidth="1"/>
    <col min="54" max="54" width="7.85546875" bestFit="1" customWidth="1"/>
    <col min="55" max="55" width="4.140625" bestFit="1" customWidth="1"/>
    <col min="56" max="56" width="9.140625" style="53" bestFit="1" customWidth="1"/>
    <col min="57" max="59" width="5.28515625" bestFit="1" customWidth="1"/>
    <col min="60" max="60" width="6.85546875" bestFit="1" customWidth="1"/>
    <col min="61" max="61" width="8.85546875" bestFit="1" customWidth="1"/>
    <col min="62" max="62" width="11.7109375" style="72" bestFit="1" customWidth="1"/>
    <col min="63" max="63" width="8.28515625" bestFit="1" customWidth="1"/>
    <col min="64" max="64" width="4.42578125" bestFit="1" customWidth="1"/>
    <col min="65" max="704" width="2" bestFit="1" customWidth="1"/>
  </cols>
  <sheetData>
    <row r="1" spans="1:62" ht="55.5" customHeight="1" x14ac:dyDescent="0.25">
      <c r="B1" s="6"/>
      <c r="C1" s="7">
        <v>2</v>
      </c>
      <c r="D1" s="128"/>
      <c r="E1" s="9"/>
      <c r="F1" s="52"/>
      <c r="BC1" s="53"/>
      <c r="BD1"/>
      <c r="BI1" s="72"/>
      <c r="BJ1"/>
    </row>
    <row r="2" spans="1:62" s="20" customFormat="1" ht="15.75" x14ac:dyDescent="0.25">
      <c r="A2" s="267"/>
      <c r="B2" s="118"/>
      <c r="C2" s="119"/>
      <c r="D2" s="121"/>
      <c r="E2" s="121"/>
      <c r="F2" s="121"/>
      <c r="G2" s="120"/>
      <c r="H2" s="120"/>
      <c r="I2" s="120"/>
      <c r="J2" s="121"/>
      <c r="K2" s="121"/>
      <c r="L2" s="121"/>
      <c r="M2" s="121"/>
      <c r="N2" s="121"/>
      <c r="O2" s="121"/>
      <c r="P2" s="121"/>
      <c r="Q2" s="121"/>
      <c r="R2" s="268"/>
      <c r="S2" s="121"/>
      <c r="T2" s="268"/>
      <c r="U2" s="268"/>
      <c r="V2" s="268"/>
      <c r="W2" s="268"/>
      <c r="X2" s="268"/>
      <c r="Y2" s="286"/>
      <c r="Z2" s="286"/>
      <c r="AA2" s="286"/>
      <c r="AB2" s="121"/>
      <c r="AC2" s="121"/>
      <c r="AD2" s="76"/>
      <c r="AE2" s="76"/>
      <c r="AF2" s="76"/>
      <c r="AG2" s="76"/>
      <c r="AH2" s="76"/>
      <c r="AI2" s="76"/>
      <c r="AJ2" s="76"/>
      <c r="AK2" s="76"/>
      <c r="AL2" s="359"/>
      <c r="AM2" s="76"/>
      <c r="AN2" s="76"/>
      <c r="AO2" s="76"/>
      <c r="AP2" s="76"/>
      <c r="AQ2" s="76"/>
      <c r="AR2" s="76"/>
      <c r="AS2" s="76"/>
      <c r="AT2" s="76"/>
      <c r="AU2" s="34"/>
      <c r="AV2" s="34"/>
      <c r="AW2" s="76"/>
      <c r="AX2" s="76"/>
      <c r="AY2" s="76"/>
      <c r="AZ2" s="76"/>
      <c r="BA2" s="39"/>
      <c r="BB2" s="19"/>
      <c r="BC2" s="54"/>
      <c r="BD2" s="19"/>
      <c r="BE2" s="19"/>
      <c r="BF2" s="19"/>
      <c r="BG2" s="19"/>
      <c r="BH2" s="19"/>
      <c r="BI2" s="73"/>
    </row>
    <row r="3" spans="1:62" x14ac:dyDescent="0.25">
      <c r="R3" s="350"/>
      <c r="S3" s="351"/>
      <c r="T3" s="352"/>
      <c r="U3" s="353"/>
      <c r="V3" s="353"/>
      <c r="W3" s="353"/>
      <c r="X3" s="5"/>
      <c r="Y3" s="355"/>
      <c r="Z3" s="356"/>
      <c r="AA3" s="356"/>
      <c r="AB3" s="354"/>
      <c r="AC3" s="361"/>
      <c r="AD3" s="354"/>
      <c r="AE3" s="350"/>
      <c r="AF3" s="351"/>
      <c r="AG3" s="352"/>
      <c r="AH3" s="353"/>
      <c r="AI3" s="353"/>
      <c r="AJ3" s="353"/>
      <c r="AK3" s="5"/>
      <c r="AL3" s="355"/>
      <c r="AM3" s="356"/>
      <c r="AN3" s="356"/>
      <c r="AO3" s="354"/>
      <c r="AP3" s="358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66675</xdr:rowOff>
              </from>
              <to>
                <xdr:col>0</xdr:col>
                <xdr:colOff>3362325</xdr:colOff>
                <xdr:row>0</xdr:row>
                <xdr:rowOff>638175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47625</xdr:colOff>
                <xdr:row>0</xdr:row>
                <xdr:rowOff>66675</xdr:rowOff>
              </from>
              <to>
                <xdr:col>0</xdr:col>
                <xdr:colOff>1123950</xdr:colOff>
                <xdr:row>0</xdr:row>
                <xdr:rowOff>638175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1171575</xdr:colOff>
                <xdr:row>0</xdr:row>
                <xdr:rowOff>66675</xdr:rowOff>
              </from>
              <to>
                <xdr:col>0</xdr:col>
                <xdr:colOff>2247900</xdr:colOff>
                <xdr:row>0</xdr:row>
                <xdr:rowOff>638175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5" x14ac:dyDescent="0.25"/>
  <cols>
    <col min="1" max="1" width="9.5703125" style="29" bestFit="1" customWidth="1"/>
    <col min="2" max="2" width="150.7109375" style="28" customWidth="1"/>
    <col min="3" max="3" width="4.7109375" style="30" customWidth="1"/>
    <col min="4" max="4" width="8.85546875" style="31" customWidth="1"/>
    <col min="5" max="5" width="8.42578125" style="31" customWidth="1"/>
    <col min="6" max="6" width="14.7109375" style="31" hidden="1" customWidth="1"/>
    <col min="7" max="7" width="17.42578125" style="31" hidden="1" customWidth="1"/>
    <col min="8" max="8" width="9.7109375" style="29" customWidth="1"/>
    <col min="9" max="10" width="3.85546875" customWidth="1"/>
    <col min="11" max="11" width="4.85546875" customWidth="1"/>
    <col min="12" max="24" width="26.42578125" customWidth="1"/>
  </cols>
  <sheetData>
    <row r="1" spans="1:8" ht="29.25" customHeight="1" x14ac:dyDescent="0.25">
      <c r="A1" s="404" t="s">
        <v>120</v>
      </c>
      <c r="B1" s="405"/>
      <c r="C1" s="405"/>
      <c r="D1" s="405"/>
      <c r="E1" s="405"/>
      <c r="F1" s="405"/>
      <c r="G1" s="405"/>
      <c r="H1" s="405"/>
    </row>
    <row r="2" spans="1:8" ht="32.25" customHeight="1" x14ac:dyDescent="0.25">
      <c r="A2" s="406"/>
      <c r="B2" s="406"/>
      <c r="C2" s="406"/>
      <c r="D2" s="406"/>
      <c r="E2" s="406"/>
      <c r="F2" s="406"/>
      <c r="G2" s="406"/>
      <c r="H2" s="406"/>
    </row>
    <row r="3" spans="1:8" x14ac:dyDescent="0.25">
      <c r="A3" s="83" t="s">
        <v>0</v>
      </c>
      <c r="B3" s="84" t="s">
        <v>1</v>
      </c>
      <c r="C3" s="85" t="s">
        <v>31</v>
      </c>
      <c r="D3" s="86" t="s">
        <v>20</v>
      </c>
      <c r="E3" s="86" t="s">
        <v>34</v>
      </c>
      <c r="F3" s="168" t="s">
        <v>99</v>
      </c>
      <c r="G3" s="168" t="s">
        <v>100</v>
      </c>
      <c r="H3" s="116" t="s">
        <v>63</v>
      </c>
    </row>
    <row r="4" spans="1:8" x14ac:dyDescent="0.25">
      <c r="A4" s="8"/>
      <c r="B4" s="314"/>
      <c r="C4" s="315"/>
      <c r="D4" s="316"/>
      <c r="E4" s="316"/>
      <c r="F4" s="317"/>
      <c r="G4" s="318"/>
      <c r="H4" s="8"/>
    </row>
  </sheetData>
  <sortState ref="A4:H472">
    <sortCondition ref="A3:A472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4886325</xdr:colOff>
                <xdr:row>1</xdr:row>
                <xdr:rowOff>47625</xdr:rowOff>
              </from>
              <to>
                <xdr:col>1</xdr:col>
                <xdr:colOff>6648450</xdr:colOff>
                <xdr:row>1</xdr:row>
                <xdr:rowOff>381000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3057525</xdr:colOff>
                <xdr:row>1</xdr:row>
                <xdr:rowOff>47625</xdr:rowOff>
              </from>
              <to>
                <xdr:col>1</xdr:col>
                <xdr:colOff>4819650</xdr:colOff>
                <xdr:row>1</xdr:row>
                <xdr:rowOff>381000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3</xdr:col>
                <xdr:colOff>9525</xdr:colOff>
                <xdr:row>1</xdr:row>
                <xdr:rowOff>47625</xdr:rowOff>
              </from>
              <to>
                <xdr:col>7</xdr:col>
                <xdr:colOff>619125</xdr:colOff>
                <xdr:row>1</xdr:row>
                <xdr:rowOff>381000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1228725</xdr:colOff>
                <xdr:row>1</xdr:row>
                <xdr:rowOff>47625</xdr:rowOff>
              </from>
              <to>
                <xdr:col>1</xdr:col>
                <xdr:colOff>2990850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47625</xdr:rowOff>
              </from>
              <to>
                <xdr:col>1</xdr:col>
                <xdr:colOff>1162050</xdr:colOff>
                <xdr:row>1</xdr:row>
                <xdr:rowOff>381000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6715125</xdr:colOff>
                <xdr:row>1</xdr:row>
                <xdr:rowOff>47625</xdr:rowOff>
              </from>
              <to>
                <xdr:col>1</xdr:col>
                <xdr:colOff>8477250</xdr:colOff>
                <xdr:row>1</xdr:row>
                <xdr:rowOff>381000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8543925</xdr:colOff>
                <xdr:row>1</xdr:row>
                <xdr:rowOff>47625</xdr:rowOff>
              </from>
              <to>
                <xdr:col>2</xdr:col>
                <xdr:colOff>257175</xdr:colOff>
                <xdr:row>1</xdr:row>
                <xdr:rowOff>381000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7030A0"/>
  </sheetPr>
  <dimension ref="A1:D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5" x14ac:dyDescent="0.25"/>
  <cols>
    <col min="1" max="1" width="72.85546875" bestFit="1" customWidth="1"/>
    <col min="2" max="2" width="67.42578125" bestFit="1" customWidth="1"/>
    <col min="3" max="3" width="125.28515625" bestFit="1" customWidth="1"/>
    <col min="4" max="4" width="11.140625" customWidth="1"/>
  </cols>
  <sheetData>
    <row r="1" spans="1:4" ht="47.25" customHeight="1" x14ac:dyDescent="0.25">
      <c r="A1" s="402"/>
      <c r="B1" s="402"/>
      <c r="C1" s="402"/>
      <c r="D1" s="373"/>
    </row>
    <row r="2" spans="1:4" ht="21" x14ac:dyDescent="0.25">
      <c r="A2" s="117" t="s">
        <v>58</v>
      </c>
      <c r="B2" s="123" t="s">
        <v>59</v>
      </c>
      <c r="C2" s="117" t="s">
        <v>60</v>
      </c>
      <c r="D2" s="371" t="s">
        <v>135</v>
      </c>
    </row>
    <row r="3" spans="1:4" ht="18.75" x14ac:dyDescent="0.25">
      <c r="A3" s="321" t="s">
        <v>138</v>
      </c>
      <c r="B3" s="320">
        <v>60</v>
      </c>
      <c r="C3" s="320" t="s">
        <v>139</v>
      </c>
      <c r="D3" s="372"/>
    </row>
    <row r="4" spans="1:4" ht="18.75" x14ac:dyDescent="0.25">
      <c r="A4" s="321" t="s">
        <v>140</v>
      </c>
      <c r="B4" s="320" t="b">
        <v>0</v>
      </c>
      <c r="C4" s="320" t="s">
        <v>247</v>
      </c>
      <c r="D4" s="372"/>
    </row>
    <row r="5" spans="1:4" ht="18.75" x14ac:dyDescent="0.25">
      <c r="A5" s="321" t="s">
        <v>141</v>
      </c>
      <c r="B5" s="320"/>
      <c r="C5" s="320" t="s">
        <v>248</v>
      </c>
      <c r="D5" s="372"/>
    </row>
    <row r="6" spans="1:4" ht="393.75" x14ac:dyDescent="0.25">
      <c r="A6" s="321" t="s">
        <v>142</v>
      </c>
      <c r="B6" s="384" t="s">
        <v>143</v>
      </c>
      <c r="C6" s="320" t="s">
        <v>144</v>
      </c>
      <c r="D6" s="372"/>
    </row>
    <row r="7" spans="1:4" ht="18.75" x14ac:dyDescent="0.25">
      <c r="A7" s="321" t="s">
        <v>145</v>
      </c>
      <c r="B7" s="320">
        <v>3</v>
      </c>
      <c r="C7" s="320" t="s">
        <v>146</v>
      </c>
      <c r="D7" s="372"/>
    </row>
    <row r="8" spans="1:4" ht="18.75" x14ac:dyDescent="0.25">
      <c r="A8" s="321" t="s">
        <v>147</v>
      </c>
      <c r="B8" s="320" t="b">
        <v>1</v>
      </c>
      <c r="C8" s="320" t="s">
        <v>148</v>
      </c>
      <c r="D8" s="372"/>
    </row>
    <row r="9" spans="1:4" ht="18.75" x14ac:dyDescent="0.25">
      <c r="A9" s="321" t="s">
        <v>149</v>
      </c>
      <c r="B9" s="320">
        <v>120</v>
      </c>
      <c r="C9" s="320" t="s">
        <v>150</v>
      </c>
      <c r="D9" s="372"/>
    </row>
    <row r="10" spans="1:4" ht="18.75" x14ac:dyDescent="0.25">
      <c r="A10" s="321" t="s">
        <v>64</v>
      </c>
      <c r="B10" s="320" t="s">
        <v>101</v>
      </c>
      <c r="C10" s="320" t="s">
        <v>65</v>
      </c>
      <c r="D10" s="372" t="s">
        <v>136</v>
      </c>
    </row>
    <row r="11" spans="1:4" ht="18.75" x14ac:dyDescent="0.25">
      <c r="A11" s="321" t="s">
        <v>151</v>
      </c>
      <c r="B11" s="320" t="s">
        <v>56</v>
      </c>
      <c r="C11" s="320" t="s">
        <v>152</v>
      </c>
      <c r="D11" s="372"/>
    </row>
    <row r="12" spans="1:4" ht="18.75" x14ac:dyDescent="0.25">
      <c r="A12" s="321" t="s">
        <v>153</v>
      </c>
      <c r="B12" s="320">
        <v>17</v>
      </c>
      <c r="C12" s="320" t="s">
        <v>154</v>
      </c>
      <c r="D12" s="372"/>
    </row>
    <row r="13" spans="1:4" ht="18.75" x14ac:dyDescent="0.25">
      <c r="A13" s="321" t="s">
        <v>155</v>
      </c>
      <c r="B13" s="320">
        <v>29</v>
      </c>
      <c r="C13" s="320" t="s">
        <v>156</v>
      </c>
      <c r="D13" s="372"/>
    </row>
    <row r="14" spans="1:4" ht="18.75" x14ac:dyDescent="0.25">
      <c r="A14" s="321" t="s">
        <v>157</v>
      </c>
      <c r="B14" s="320">
        <v>3</v>
      </c>
      <c r="C14" s="320" t="s">
        <v>158</v>
      </c>
      <c r="D14" s="372"/>
    </row>
    <row r="15" spans="1:4" ht="18.75" x14ac:dyDescent="0.25">
      <c r="A15" s="321" t="s">
        <v>159</v>
      </c>
      <c r="B15" s="320">
        <v>12</v>
      </c>
      <c r="C15" s="320" t="s">
        <v>160</v>
      </c>
      <c r="D15" s="372"/>
    </row>
    <row r="16" spans="1:4" ht="18.75" x14ac:dyDescent="0.25">
      <c r="A16" s="321" t="s">
        <v>161</v>
      </c>
      <c r="B16" s="320">
        <v>24</v>
      </c>
      <c r="C16" s="320" t="s">
        <v>162</v>
      </c>
      <c r="D16" s="372"/>
    </row>
    <row r="17" spans="1:4" ht="18.75" x14ac:dyDescent="0.25">
      <c r="A17" s="321" t="s">
        <v>163</v>
      </c>
      <c r="B17" s="320" t="b">
        <v>1</v>
      </c>
      <c r="C17" s="320" t="s">
        <v>164</v>
      </c>
      <c r="D17" s="372"/>
    </row>
    <row r="18" spans="1:4" ht="18.75" x14ac:dyDescent="0.25">
      <c r="A18" s="321" t="s">
        <v>165</v>
      </c>
      <c r="B18" s="320" t="s">
        <v>166</v>
      </c>
      <c r="C18" s="320" t="s">
        <v>167</v>
      </c>
      <c r="D18" s="372"/>
    </row>
    <row r="19" spans="1:4" ht="18.75" x14ac:dyDescent="0.25">
      <c r="A19" s="321" t="s">
        <v>168</v>
      </c>
      <c r="B19" s="320">
        <v>50</v>
      </c>
      <c r="C19" s="320" t="s">
        <v>169</v>
      </c>
      <c r="D19" s="372"/>
    </row>
    <row r="20" spans="1:4" ht="18.75" x14ac:dyDescent="0.25">
      <c r="A20" s="321" t="s">
        <v>170</v>
      </c>
      <c r="B20" s="320" t="s">
        <v>171</v>
      </c>
      <c r="C20" s="320" t="s">
        <v>249</v>
      </c>
      <c r="D20" s="372"/>
    </row>
    <row r="21" spans="1:4" ht="18.75" x14ac:dyDescent="0.25">
      <c r="A21" s="321" t="s">
        <v>172</v>
      </c>
      <c r="B21" s="320"/>
      <c r="C21" s="320" t="s">
        <v>250</v>
      </c>
      <c r="D21" s="372"/>
    </row>
    <row r="22" spans="1:4" ht="18.75" x14ac:dyDescent="0.25">
      <c r="A22" s="321" t="s">
        <v>173</v>
      </c>
      <c r="B22" s="320" t="s">
        <v>174</v>
      </c>
      <c r="C22" s="320" t="s">
        <v>251</v>
      </c>
      <c r="D22" s="372"/>
    </row>
    <row r="23" spans="1:4" ht="18.75" x14ac:dyDescent="0.25">
      <c r="A23" s="321" t="s">
        <v>175</v>
      </c>
      <c r="B23" s="320" t="s">
        <v>176</v>
      </c>
      <c r="C23" s="320" t="s">
        <v>252</v>
      </c>
      <c r="D23" s="372"/>
    </row>
    <row r="24" spans="1:4" ht="18.75" x14ac:dyDescent="0.25">
      <c r="A24" s="321" t="s">
        <v>177</v>
      </c>
      <c r="B24" s="320" t="s">
        <v>178</v>
      </c>
      <c r="C24" s="320" t="s">
        <v>179</v>
      </c>
      <c r="D24" s="372"/>
    </row>
    <row r="25" spans="1:4" ht="18.75" x14ac:dyDescent="0.25">
      <c r="A25" s="321" t="s">
        <v>180</v>
      </c>
      <c r="B25" s="320" t="s">
        <v>181</v>
      </c>
      <c r="C25" s="320" t="s">
        <v>182</v>
      </c>
      <c r="D25" s="372"/>
    </row>
    <row r="26" spans="1:4" ht="18.75" x14ac:dyDescent="0.25">
      <c r="A26" s="321" t="s">
        <v>183</v>
      </c>
      <c r="B26" s="320" t="b">
        <v>0</v>
      </c>
      <c r="C26" s="320" t="s">
        <v>184</v>
      </c>
      <c r="D26" s="372"/>
    </row>
    <row r="27" spans="1:4" ht="18.75" x14ac:dyDescent="0.25">
      <c r="A27" s="321" t="s">
        <v>185</v>
      </c>
      <c r="B27" s="320"/>
      <c r="C27" s="320" t="s">
        <v>253</v>
      </c>
      <c r="D27" s="372"/>
    </row>
    <row r="28" spans="1:4" ht="18.75" x14ac:dyDescent="0.25">
      <c r="A28" s="321" t="s">
        <v>186</v>
      </c>
      <c r="B28" s="320" t="s">
        <v>187</v>
      </c>
      <c r="C28" s="320" t="s">
        <v>188</v>
      </c>
      <c r="D28" s="372"/>
    </row>
    <row r="29" spans="1:4" ht="18.75" x14ac:dyDescent="0.25">
      <c r="A29" s="321" t="s">
        <v>189</v>
      </c>
      <c r="B29" s="320">
        <v>54.62</v>
      </c>
      <c r="C29" s="320" t="s">
        <v>190</v>
      </c>
      <c r="D29" s="372"/>
    </row>
    <row r="30" spans="1:4" ht="18.75" x14ac:dyDescent="0.25">
      <c r="A30" s="321" t="s">
        <v>191</v>
      </c>
      <c r="B30" s="374"/>
      <c r="C30" s="320" t="s">
        <v>254</v>
      </c>
      <c r="D30" s="372"/>
    </row>
    <row r="31" spans="1:4" ht="18.75" x14ac:dyDescent="0.25">
      <c r="A31" s="321" t="s">
        <v>192</v>
      </c>
      <c r="B31" s="320" t="s">
        <v>193</v>
      </c>
      <c r="C31" s="320" t="s">
        <v>194</v>
      </c>
      <c r="D31" s="372"/>
    </row>
    <row r="32" spans="1:4" ht="18.75" x14ac:dyDescent="0.25">
      <c r="A32" s="321" t="s">
        <v>195</v>
      </c>
      <c r="B32" s="320" t="s">
        <v>12</v>
      </c>
      <c r="C32" s="320" t="s">
        <v>196</v>
      </c>
      <c r="D32" s="372"/>
    </row>
    <row r="33" spans="1:4" ht="18.75" x14ac:dyDescent="0.25">
      <c r="A33" s="321" t="s">
        <v>197</v>
      </c>
      <c r="B33" s="320" t="b">
        <v>0</v>
      </c>
      <c r="C33" s="320" t="s">
        <v>255</v>
      </c>
      <c r="D33" s="372"/>
    </row>
    <row r="34" spans="1:4" ht="18.75" x14ac:dyDescent="0.25">
      <c r="A34" s="321" t="s">
        <v>198</v>
      </c>
      <c r="B34" s="320" t="b">
        <v>0</v>
      </c>
      <c r="C34" s="320" t="s">
        <v>256</v>
      </c>
      <c r="D34" s="372"/>
    </row>
    <row r="35" spans="1:4" ht="18.75" x14ac:dyDescent="0.25">
      <c r="A35" s="321" t="s">
        <v>199</v>
      </c>
      <c r="B35" s="320" t="s">
        <v>200</v>
      </c>
      <c r="C35" s="320" t="s">
        <v>201</v>
      </c>
      <c r="D35" s="372"/>
    </row>
    <row r="36" spans="1:4" ht="18.75" x14ac:dyDescent="0.25">
      <c r="A36" s="321" t="s">
        <v>202</v>
      </c>
      <c r="B36" s="320" t="b">
        <v>0</v>
      </c>
      <c r="C36" s="320" t="s">
        <v>257</v>
      </c>
      <c r="D36" s="372"/>
    </row>
    <row r="37" spans="1:4" ht="18.75" x14ac:dyDescent="0.25">
      <c r="A37" s="321" t="s">
        <v>203</v>
      </c>
      <c r="B37" s="320" t="s">
        <v>204</v>
      </c>
      <c r="C37" s="320" t="s">
        <v>205</v>
      </c>
      <c r="D37" s="372"/>
    </row>
    <row r="38" spans="1:4" ht="18.75" x14ac:dyDescent="0.25">
      <c r="A38" s="321" t="s">
        <v>206</v>
      </c>
      <c r="B38" s="320" t="s">
        <v>207</v>
      </c>
      <c r="C38" s="320" t="s">
        <v>208</v>
      </c>
      <c r="D38" s="372"/>
    </row>
    <row r="39" spans="1:4" ht="18.75" x14ac:dyDescent="0.25">
      <c r="A39" s="321" t="s">
        <v>209</v>
      </c>
      <c r="B39" s="320" t="s">
        <v>210</v>
      </c>
      <c r="C39" s="320" t="s">
        <v>211</v>
      </c>
      <c r="D39" s="372"/>
    </row>
    <row r="40" spans="1:4" ht="18.75" x14ac:dyDescent="0.25">
      <c r="A40" s="321" t="s">
        <v>212</v>
      </c>
      <c r="B40" s="320">
        <v>1</v>
      </c>
      <c r="C40" s="320" t="s">
        <v>213</v>
      </c>
      <c r="D40" s="372"/>
    </row>
    <row r="41" spans="1:4" ht="18.75" x14ac:dyDescent="0.25">
      <c r="A41" s="321" t="s">
        <v>214</v>
      </c>
      <c r="B41" s="320">
        <v>3</v>
      </c>
      <c r="C41" s="320" t="s">
        <v>215</v>
      </c>
      <c r="D41" s="372"/>
    </row>
    <row r="42" spans="1:4" ht="18.75" x14ac:dyDescent="0.25">
      <c r="A42" s="321" t="s">
        <v>216</v>
      </c>
      <c r="B42" s="320">
        <v>6</v>
      </c>
      <c r="C42" s="320" t="s">
        <v>217</v>
      </c>
      <c r="D42" s="372"/>
    </row>
    <row r="43" spans="1:4" ht="18.75" x14ac:dyDescent="0.25">
      <c r="A43" s="321" t="s">
        <v>218</v>
      </c>
      <c r="B43" s="320">
        <v>4</v>
      </c>
      <c r="C43" s="320" t="s">
        <v>219</v>
      </c>
      <c r="D43" s="372"/>
    </row>
    <row r="44" spans="1:4" ht="18.75" x14ac:dyDescent="0.25">
      <c r="A44" s="321" t="s">
        <v>220</v>
      </c>
      <c r="B44" s="320">
        <v>8</v>
      </c>
      <c r="C44" s="320" t="s">
        <v>221</v>
      </c>
      <c r="D44" s="372"/>
    </row>
    <row r="45" spans="1:4" ht="18.75" x14ac:dyDescent="0.25">
      <c r="A45" s="321" t="s">
        <v>222</v>
      </c>
      <c r="B45" s="320" t="s">
        <v>223</v>
      </c>
      <c r="C45" s="320" t="s">
        <v>224</v>
      </c>
      <c r="D45" s="372"/>
    </row>
    <row r="46" spans="1:4" ht="18.75" x14ac:dyDescent="0.25">
      <c r="A46" s="321" t="s">
        <v>225</v>
      </c>
      <c r="B46" s="320" t="b">
        <v>0</v>
      </c>
      <c r="C46" s="320" t="s">
        <v>226</v>
      </c>
      <c r="D46" s="372"/>
    </row>
    <row r="47" spans="1:4" ht="18.75" x14ac:dyDescent="0.25">
      <c r="A47" s="321" t="s">
        <v>227</v>
      </c>
      <c r="B47" s="320" t="s">
        <v>228</v>
      </c>
      <c r="C47" s="320" t="s">
        <v>258</v>
      </c>
      <c r="D47" s="372"/>
    </row>
    <row r="48" spans="1:4" ht="18.75" x14ac:dyDescent="0.25">
      <c r="A48" s="321" t="s">
        <v>229</v>
      </c>
      <c r="B48" s="320" t="s">
        <v>230</v>
      </c>
      <c r="C48" s="320" t="s">
        <v>231</v>
      </c>
      <c r="D48" s="372"/>
    </row>
    <row r="49" spans="1:4" ht="18.75" x14ac:dyDescent="0.25">
      <c r="A49" s="321" t="s">
        <v>232</v>
      </c>
      <c r="B49" s="320" t="s">
        <v>233</v>
      </c>
      <c r="C49" s="320" t="s">
        <v>234</v>
      </c>
      <c r="D49" s="372"/>
    </row>
    <row r="50" spans="1:4" ht="18.75" x14ac:dyDescent="0.25">
      <c r="A50" s="321" t="s">
        <v>235</v>
      </c>
      <c r="B50" s="320">
        <v>-1</v>
      </c>
      <c r="C50" s="320" t="s">
        <v>259</v>
      </c>
      <c r="D50" s="372"/>
    </row>
    <row r="51" spans="1:4" ht="18.75" x14ac:dyDescent="0.25">
      <c r="A51" s="321" t="s">
        <v>236</v>
      </c>
      <c r="B51" s="320" t="s">
        <v>237</v>
      </c>
      <c r="C51" s="320" t="s">
        <v>238</v>
      </c>
      <c r="D51" s="372"/>
    </row>
    <row r="52" spans="1:4" ht="18.75" x14ac:dyDescent="0.25">
      <c r="A52" s="321" t="s">
        <v>239</v>
      </c>
      <c r="B52" s="320" t="s">
        <v>240</v>
      </c>
      <c r="C52" s="320" t="s">
        <v>241</v>
      </c>
      <c r="D52" s="372"/>
    </row>
    <row r="53" spans="1:4" ht="18.75" x14ac:dyDescent="0.25">
      <c r="A53" s="321" t="s">
        <v>242</v>
      </c>
      <c r="B53" s="320" t="s">
        <v>243</v>
      </c>
      <c r="C53" s="320" t="s">
        <v>244</v>
      </c>
      <c r="D53" s="372"/>
    </row>
    <row r="54" spans="1:4" ht="18.75" x14ac:dyDescent="0.25">
      <c r="A54" s="321" t="s">
        <v>245</v>
      </c>
      <c r="B54" s="320">
        <v>2019</v>
      </c>
      <c r="C54" s="320" t="s">
        <v>246</v>
      </c>
      <c r="D54" s="372"/>
    </row>
  </sheetData>
  <sortState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1428750</xdr:colOff>
                <xdr:row>0</xdr:row>
                <xdr:rowOff>66675</xdr:rowOff>
              </from>
              <to>
                <xdr:col>1</xdr:col>
                <xdr:colOff>4219575</xdr:colOff>
                <xdr:row>0</xdr:row>
                <xdr:rowOff>514350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66675</xdr:rowOff>
              </from>
              <to>
                <xdr:col>1</xdr:col>
                <xdr:colOff>1171575</xdr:colOff>
                <xdr:row>0</xdr:row>
                <xdr:rowOff>514350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0</xdr:col>
                <xdr:colOff>2981325</xdr:colOff>
                <xdr:row>0</xdr:row>
                <xdr:rowOff>514350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5" x14ac:dyDescent="0.25"/>
  <cols>
    <col min="1" max="1" width="3.7109375" customWidth="1"/>
    <col min="2" max="2" width="8.7109375" style="48" customWidth="1"/>
    <col min="3" max="3" width="47.7109375" style="4" customWidth="1"/>
    <col min="4" max="4" width="3.28515625" style="135" customWidth="1"/>
    <col min="5" max="5" width="3.7109375" style="135" customWidth="1"/>
    <col min="6" max="6" width="3.7109375" style="46" customWidth="1"/>
    <col min="7" max="7" width="8.7109375" style="49" customWidth="1"/>
    <col min="8" max="8" width="10.7109375" customWidth="1"/>
    <col min="9" max="9" width="14.7109375" style="70" customWidth="1"/>
    <col min="10" max="10" width="7.7109375" style="135" customWidth="1"/>
    <col min="11" max="11" width="14.28515625" style="8" hidden="1" customWidth="1"/>
    <col min="12" max="12" width="9.7109375" style="50" customWidth="1"/>
    <col min="13" max="13" width="20.7109375" style="75" hidden="1" customWidth="1"/>
    <col min="14" max="14" width="10.7109375" hidden="1" customWidth="1"/>
    <col min="15" max="15" width="13" hidden="1" customWidth="1"/>
    <col min="16" max="16" width="10.7109375" hidden="1" customWidth="1"/>
    <col min="17" max="17" width="14.140625" hidden="1" customWidth="1"/>
    <col min="18" max="18" width="13.7109375" style="80" hidden="1" customWidth="1"/>
    <col min="19" max="19" width="19.28515625" style="38" hidden="1" customWidth="1"/>
    <col min="20" max="20" width="14.7109375" style="38" hidden="1" customWidth="1"/>
    <col min="21" max="21" width="13.85546875" style="38" hidden="1" customWidth="1"/>
    <col min="22" max="22" width="6.5703125" style="2" customWidth="1"/>
    <col min="23" max="23" width="7.85546875" style="5" customWidth="1"/>
    <col min="24" max="24" width="4" style="52" customWidth="1"/>
    <col min="25" max="25" width="17.7109375" style="52" customWidth="1"/>
    <col min="26" max="26" width="7.7109375" style="4" customWidth="1"/>
    <col min="32" max="32" width="26.140625" customWidth="1"/>
  </cols>
  <sheetData>
    <row r="1" spans="1:26" ht="18" customHeight="1" x14ac:dyDescent="0.25">
      <c r="A1" s="416" t="s">
        <v>42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</row>
    <row r="2" spans="1:26" ht="19.5" customHeight="1" x14ac:dyDescent="0.25">
      <c r="A2" s="416" t="s">
        <v>37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</row>
    <row r="3" spans="1:26" ht="18" customHeight="1" x14ac:dyDescent="0.25">
      <c r="A3" s="416" t="s">
        <v>82</v>
      </c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6"/>
      <c r="W3" s="416"/>
      <c r="X3" s="416"/>
      <c r="Y3" s="416"/>
      <c r="Z3" s="416"/>
    </row>
    <row r="4" spans="1:26" ht="18" customHeight="1" x14ac:dyDescent="0.25">
      <c r="A4" s="417" t="s">
        <v>83</v>
      </c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7"/>
    </row>
    <row r="5" spans="1:26" ht="21" customHeight="1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7"/>
      <c r="N5" s="136"/>
      <c r="O5" s="136"/>
      <c r="P5" s="136"/>
      <c r="Q5" s="136"/>
      <c r="R5" s="138"/>
      <c r="S5" s="136"/>
      <c r="T5" s="313"/>
      <c r="U5" s="313"/>
      <c r="V5" s="136"/>
      <c r="W5" s="136"/>
      <c r="X5" s="136"/>
      <c r="Y5" s="158"/>
      <c r="Z5" s="136"/>
    </row>
    <row r="6" spans="1:26" ht="18" x14ac:dyDescent="0.25">
      <c r="A6" s="78"/>
      <c r="B6" s="51"/>
      <c r="C6" s="51"/>
      <c r="D6" s="51"/>
      <c r="E6" s="51"/>
      <c r="F6" s="77"/>
      <c r="G6" s="51"/>
      <c r="H6" s="51"/>
      <c r="I6" s="69"/>
      <c r="J6" s="51"/>
      <c r="K6" s="2"/>
      <c r="L6" s="157" t="s">
        <v>126</v>
      </c>
      <c r="M6" s="137"/>
      <c r="N6" s="156"/>
      <c r="O6" s="156"/>
      <c r="P6" s="156"/>
      <c r="Q6" s="156"/>
      <c r="R6" s="138"/>
      <c r="S6" s="156"/>
      <c r="T6" s="313"/>
      <c r="U6" s="313"/>
      <c r="V6" s="156"/>
      <c r="W6" s="156"/>
      <c r="X6" s="156"/>
      <c r="Y6" s="158"/>
      <c r="Z6" s="156"/>
    </row>
    <row r="7" spans="1:26" ht="10.5" customHeight="1" x14ac:dyDescent="0.25">
      <c r="A7" s="407" t="s">
        <v>124</v>
      </c>
      <c r="B7" s="408"/>
      <c r="C7" s="408"/>
      <c r="D7" s="408"/>
      <c r="E7" s="408"/>
      <c r="F7" s="408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9"/>
    </row>
    <row r="8" spans="1:26" ht="11.25" customHeight="1" x14ac:dyDescent="0.25">
      <c r="A8" s="410"/>
      <c r="B8" s="411"/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1"/>
      <c r="N8" s="411"/>
      <c r="O8" s="411"/>
      <c r="P8" s="411"/>
      <c r="Q8" s="411"/>
      <c r="R8" s="411"/>
      <c r="S8" s="411"/>
      <c r="T8" s="411"/>
      <c r="U8" s="411"/>
      <c r="V8" s="411"/>
      <c r="W8" s="411"/>
      <c r="X8" s="411"/>
      <c r="Y8" s="411"/>
      <c r="Z8" s="412"/>
    </row>
    <row r="9" spans="1:26" ht="9.75" customHeight="1" x14ac:dyDescent="0.25">
      <c r="A9" s="413"/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4"/>
      <c r="O9" s="414"/>
      <c r="P9" s="414"/>
      <c r="Q9" s="414"/>
      <c r="R9" s="414"/>
      <c r="S9" s="414"/>
      <c r="T9" s="414"/>
      <c r="U9" s="414"/>
      <c r="V9" s="414"/>
      <c r="W9" s="414"/>
      <c r="X9" s="414"/>
      <c r="Y9" s="414"/>
      <c r="Z9" s="415"/>
    </row>
    <row r="10" spans="1:26" s="47" customFormat="1" ht="39.75" x14ac:dyDescent="0.25">
      <c r="A10" s="59" t="s">
        <v>43</v>
      </c>
      <c r="B10" s="60" t="s">
        <v>0</v>
      </c>
      <c r="C10" s="61" t="s">
        <v>1</v>
      </c>
      <c r="D10" s="61" t="s">
        <v>31</v>
      </c>
      <c r="E10" s="62" t="s">
        <v>20</v>
      </c>
      <c r="F10" s="62" t="s">
        <v>44</v>
      </c>
      <c r="G10" s="60" t="s">
        <v>45</v>
      </c>
      <c r="H10" s="139" t="s">
        <v>3</v>
      </c>
      <c r="I10" s="71" t="s">
        <v>46</v>
      </c>
      <c r="J10" s="61" t="s">
        <v>47</v>
      </c>
      <c r="K10" s="63" t="s">
        <v>15</v>
      </c>
      <c r="L10" s="64" t="s">
        <v>48</v>
      </c>
      <c r="M10" s="74" t="s">
        <v>5</v>
      </c>
      <c r="N10" s="61" t="s">
        <v>22</v>
      </c>
      <c r="O10" s="61" t="s">
        <v>23</v>
      </c>
      <c r="P10" s="61" t="s">
        <v>24</v>
      </c>
      <c r="Q10" s="61" t="s">
        <v>26</v>
      </c>
      <c r="R10" s="79" t="s">
        <v>55</v>
      </c>
      <c r="S10" s="65" t="s">
        <v>29</v>
      </c>
      <c r="T10" s="65" t="s">
        <v>99</v>
      </c>
      <c r="U10" s="65" t="s">
        <v>100</v>
      </c>
      <c r="V10" s="60" t="s">
        <v>49</v>
      </c>
      <c r="W10" s="66" t="s">
        <v>52</v>
      </c>
      <c r="X10" s="66" t="s">
        <v>51</v>
      </c>
      <c r="Y10" s="159" t="s">
        <v>50</v>
      </c>
      <c r="Z10" s="160" t="s">
        <v>86</v>
      </c>
    </row>
    <row r="11" spans="1:26" x14ac:dyDescent="0.25">
      <c r="A11" s="334"/>
      <c r="B11" s="335"/>
      <c r="C11" s="349"/>
      <c r="D11" s="334"/>
      <c r="E11" s="334"/>
      <c r="F11" s="336"/>
      <c r="G11" s="335"/>
      <c r="H11" s="337"/>
      <c r="I11" s="338">
        <f>G11*H11</f>
        <v>0</v>
      </c>
      <c r="J11" s="339"/>
      <c r="K11" s="340"/>
      <c r="L11" s="341"/>
      <c r="M11" s="342"/>
      <c r="N11" s="343"/>
      <c r="O11" s="343"/>
      <c r="P11" s="343"/>
      <c r="Q11" s="343"/>
      <c r="R11" s="344">
        <f>SUMIF(tabItens[CÓDIGO],tabAssinaturas[[#This Row],[CÓDIGO]],tabItens[Recentes])</f>
        <v>0</v>
      </c>
      <c r="S11" s="345"/>
      <c r="T11" s="346"/>
      <c r="U11" s="347"/>
      <c r="V11" s="357"/>
      <c r="W11" s="58"/>
      <c r="X11" s="58"/>
      <c r="Y11" s="348"/>
      <c r="Z11" s="376"/>
    </row>
  </sheetData>
  <sortState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27</xdr:col>
                <xdr:colOff>190500</xdr:colOff>
                <xdr:row>1</xdr:row>
                <xdr:rowOff>190500</xdr:rowOff>
              </from>
              <to>
                <xdr:col>30</xdr:col>
                <xdr:colOff>142875</xdr:colOff>
                <xdr:row>3</xdr:row>
                <xdr:rowOff>66675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27</xdr:col>
                <xdr:colOff>190500</xdr:colOff>
                <xdr:row>3</xdr:row>
                <xdr:rowOff>95250</xdr:rowOff>
              </from>
              <to>
                <xdr:col>30</xdr:col>
                <xdr:colOff>142875</xdr:colOff>
                <xdr:row>4</xdr:row>
                <xdr:rowOff>219075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676275</xdr:colOff>
                <xdr:row>0</xdr:row>
                <xdr:rowOff>38100</xdr:rowOff>
              </from>
              <to>
                <xdr:col>27</xdr:col>
                <xdr:colOff>152400</xdr:colOff>
                <xdr:row>1</xdr:row>
                <xdr:rowOff>161925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21</xdr:col>
                <xdr:colOff>95250</xdr:colOff>
                <xdr:row>0</xdr:row>
                <xdr:rowOff>38100</xdr:rowOff>
              </from>
              <to>
                <xdr:col>24</xdr:col>
                <xdr:colOff>647700</xdr:colOff>
                <xdr:row>1</xdr:row>
                <xdr:rowOff>161925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676275</xdr:colOff>
                <xdr:row>1</xdr:row>
                <xdr:rowOff>190500</xdr:rowOff>
              </from>
              <to>
                <xdr:col>27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21</xdr:col>
                <xdr:colOff>95250</xdr:colOff>
                <xdr:row>1</xdr:row>
                <xdr:rowOff>190500</xdr:rowOff>
              </from>
              <to>
                <xdr:col>24</xdr:col>
                <xdr:colOff>647700</xdr:colOff>
                <xdr:row>3</xdr:row>
                <xdr:rowOff>66675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676275</xdr:colOff>
                <xdr:row>3</xdr:row>
                <xdr:rowOff>95250</xdr:rowOff>
              </from>
              <to>
                <xdr:col>27</xdr:col>
                <xdr:colOff>152400</xdr:colOff>
                <xdr:row>4</xdr:row>
                <xdr:rowOff>219075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21</xdr:col>
                <xdr:colOff>95250</xdr:colOff>
                <xdr:row>3</xdr:row>
                <xdr:rowOff>95250</xdr:rowOff>
              </from>
              <to>
                <xdr:col>24</xdr:col>
                <xdr:colOff>647700</xdr:colOff>
                <xdr:row>4</xdr:row>
                <xdr:rowOff>219075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27</xdr:col>
                <xdr:colOff>190500</xdr:colOff>
                <xdr:row>0</xdr:row>
                <xdr:rowOff>38100</xdr:rowOff>
              </from>
              <to>
                <xdr:col>30</xdr:col>
                <xdr:colOff>142875</xdr:colOff>
                <xdr:row>1</xdr:row>
                <xdr:rowOff>161925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2.85546875" style="1" customWidth="1"/>
    <col min="2" max="2" width="17.7109375" customWidth="1"/>
    <col min="3" max="3" width="20.85546875" customWidth="1"/>
    <col min="4" max="4" width="14.7109375" bestFit="1" customWidth="1"/>
  </cols>
  <sheetData>
    <row r="1" spans="1:4" ht="27.75" customHeight="1" x14ac:dyDescent="0.25">
      <c r="A1" s="19" t="s">
        <v>49</v>
      </c>
      <c r="B1" s="155" t="s">
        <v>78</v>
      </c>
      <c r="C1" s="19" t="s">
        <v>79</v>
      </c>
      <c r="D1" s="19" t="s">
        <v>80</v>
      </c>
    </row>
    <row r="2" spans="1:4" x14ac:dyDescent="0.25">
      <c r="A2" s="377"/>
      <c r="B2" s="378"/>
      <c r="C2" s="332">
        <f>IF(ISBLANK(tabRCsGeradas[[#This Row],[RC]]),0,SUMIF(tabAssinaturas[RC],tabRCsGeradas[[#This Row],[RC]],tabAssinaturas[VALOR TOTAL]))</f>
        <v>0</v>
      </c>
      <c r="D2" s="333" t="str">
        <f>IF(tabRCsGeradas[[#This Row],[VALOR]] &lt;&gt; tabRCsGeradas[[#This Row],[Assinatura]],"&lt;&lt;&lt;&lt;","")</f>
        <v/>
      </c>
    </row>
    <row r="3" spans="1:4" x14ac:dyDescent="0.25">
      <c r="A3" s="2"/>
      <c r="B3" s="1">
        <f>SUBTOTAL(109,tabRCsGeradas[VALOR])</f>
        <v>0</v>
      </c>
      <c r="C3" s="1">
        <f>SUBTOTAL(109,tabRCsGeradas[Assinatura])</f>
        <v>0</v>
      </c>
      <c r="D3" s="130"/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>
      <formula1>0</formula1>
    </dataValidation>
    <dataValidation type="decimal" operator="greaterThan" allowBlank="1" showInputMessage="1" showErrorMessage="1" sqref="B1:B2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5" x14ac:dyDescent="0.25"/>
  <cols>
    <col min="1" max="1" width="10" customWidth="1"/>
    <col min="2" max="2" width="10.140625" customWidth="1"/>
    <col min="3" max="3" width="13.7109375" customWidth="1"/>
    <col min="4" max="4" width="13.42578125" customWidth="1"/>
    <col min="5" max="5" width="10.42578125" customWidth="1"/>
    <col min="6" max="6" width="44.7109375" customWidth="1"/>
    <col min="7" max="7" width="10.5703125" bestFit="1" customWidth="1"/>
    <col min="8" max="8" width="27" customWidth="1"/>
    <col min="9" max="9" width="14.42578125" bestFit="1" customWidth="1"/>
    <col min="10" max="10" width="17.140625" customWidth="1"/>
    <col min="11" max="11" width="43.5703125" customWidth="1"/>
    <col min="12" max="12" width="16.85546875" bestFit="1" customWidth="1"/>
  </cols>
  <sheetData>
    <row r="1" spans="1:12" ht="49.5" customHeight="1" x14ac:dyDescent="0.25">
      <c r="A1" s="418" t="s">
        <v>127</v>
      </c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419"/>
    </row>
    <row r="2" spans="1:12" x14ac:dyDescent="0.25">
      <c r="A2" s="163" t="s">
        <v>25</v>
      </c>
      <c r="B2" s="131" t="s">
        <v>24</v>
      </c>
      <c r="C2" s="131" t="s">
        <v>26</v>
      </c>
      <c r="D2" s="132" t="s">
        <v>27</v>
      </c>
      <c r="E2" s="133" t="s">
        <v>0</v>
      </c>
      <c r="F2" s="134" t="s">
        <v>1</v>
      </c>
      <c r="G2" s="134" t="s">
        <v>91</v>
      </c>
      <c r="H2" s="134" t="s">
        <v>5</v>
      </c>
      <c r="I2" s="162" t="s">
        <v>90</v>
      </c>
      <c r="J2" s="162" t="s">
        <v>88</v>
      </c>
      <c r="K2" s="162" t="s">
        <v>89</v>
      </c>
      <c r="L2" s="162" t="s">
        <v>81</v>
      </c>
    </row>
    <row r="3" spans="1:12" ht="15.75" x14ac:dyDescent="0.25">
      <c r="A3" s="171"/>
      <c r="B3" s="210"/>
      <c r="C3" s="172"/>
      <c r="D3" s="172"/>
      <c r="E3" s="172"/>
      <c r="F3" s="173"/>
      <c r="G3" s="174"/>
      <c r="H3" s="173"/>
      <c r="I3" s="175"/>
      <c r="J3" s="176"/>
      <c r="K3" s="176"/>
      <c r="L3" s="176"/>
    </row>
  </sheetData>
  <sortState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561975</xdr:colOff>
                <xdr:row>0</xdr:row>
                <xdr:rowOff>104775</xdr:rowOff>
              </from>
              <to>
                <xdr:col>4</xdr:col>
                <xdr:colOff>533400</xdr:colOff>
                <xdr:row>0</xdr:row>
                <xdr:rowOff>552450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66675</xdr:colOff>
                <xdr:row>0</xdr:row>
                <xdr:rowOff>104775</xdr:rowOff>
              </from>
              <to>
                <xdr:col>2</xdr:col>
                <xdr:colOff>504825</xdr:colOff>
                <xdr:row>0</xdr:row>
                <xdr:rowOff>552450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1514475</xdr:colOff>
                <xdr:row>0</xdr:row>
                <xdr:rowOff>104775</xdr:rowOff>
              </from>
              <to>
                <xdr:col>11</xdr:col>
                <xdr:colOff>390525</xdr:colOff>
                <xdr:row>0</xdr:row>
                <xdr:rowOff>552450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5" x14ac:dyDescent="0.25"/>
  <cols>
    <col min="1" max="1" width="11.28515625" bestFit="1" customWidth="1"/>
    <col min="2" max="2" width="35.28515625" customWidth="1"/>
    <col min="3" max="4" width="4" customWidth="1"/>
    <col min="5" max="6" width="7.42578125" bestFit="1" customWidth="1"/>
    <col min="7" max="7" width="8" bestFit="1" customWidth="1"/>
    <col min="8" max="8" width="10.28515625" bestFit="1" customWidth="1"/>
    <col min="9" max="9" width="11.42578125" bestFit="1" customWidth="1"/>
    <col min="10" max="10" width="12.85546875" bestFit="1" customWidth="1"/>
    <col min="11" max="11" width="16.7109375" bestFit="1" customWidth="1"/>
    <col min="12" max="12" width="12.140625" bestFit="1" customWidth="1"/>
    <col min="13" max="13" width="15.85546875" customWidth="1"/>
    <col min="14" max="15" width="29" customWidth="1"/>
    <col min="16" max="16" width="2.140625" customWidth="1"/>
  </cols>
  <sheetData>
    <row r="1" spans="1:16" ht="89.25" customHeight="1" x14ac:dyDescent="0.25">
      <c r="A1" s="418" t="s">
        <v>125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x14ac:dyDescent="0.25">
      <c r="A2" s="164" t="s">
        <v>0</v>
      </c>
      <c r="B2" s="165" t="s">
        <v>1</v>
      </c>
      <c r="C2" s="165" t="s">
        <v>20</v>
      </c>
      <c r="D2" s="165" t="s">
        <v>21</v>
      </c>
      <c r="E2" s="164" t="s">
        <v>77</v>
      </c>
      <c r="F2" s="164" t="s">
        <v>93</v>
      </c>
      <c r="G2" s="131" t="s">
        <v>94</v>
      </c>
      <c r="H2" s="131" t="s">
        <v>95</v>
      </c>
      <c r="I2" s="132" t="s">
        <v>92</v>
      </c>
      <c r="J2" s="134" t="s">
        <v>91</v>
      </c>
      <c r="K2" s="134" t="s">
        <v>5</v>
      </c>
      <c r="L2" s="167" t="s">
        <v>90</v>
      </c>
      <c r="M2" s="167" t="s">
        <v>88</v>
      </c>
      <c r="N2" s="167" t="s">
        <v>89</v>
      </c>
      <c r="O2" s="166" t="s">
        <v>81</v>
      </c>
      <c r="P2" s="162" t="s">
        <v>96</v>
      </c>
    </row>
    <row r="3" spans="1:16" ht="15.75" x14ac:dyDescent="0.25">
      <c r="A3" s="322"/>
      <c r="B3" s="323"/>
      <c r="C3" s="324"/>
      <c r="D3" s="325"/>
      <c r="E3" s="330"/>
      <c r="F3" s="330"/>
      <c r="G3" s="331"/>
      <c r="H3" s="326"/>
      <c r="I3" s="322"/>
      <c r="J3" s="327"/>
      <c r="K3" s="323"/>
      <c r="L3" s="328"/>
      <c r="M3" s="323"/>
      <c r="N3" s="323"/>
      <c r="O3" s="323"/>
      <c r="P3" s="329"/>
    </row>
  </sheetData>
  <sortState ref="A3:P5">
    <sortCondition ref="B2:B5"/>
    <sortCondition ref="A2:A5"/>
    <sortCondition ref="E2:E5"/>
    <sortCondition ref="F2:F5"/>
    <sortCondition ref="G2:G5"/>
  </sortState>
  <dataConsolidate/>
  <mergeCells count="1">
    <mergeCell ref="A1:P1"/>
  </mergeCells>
  <dataValidations count="1">
    <dataValidation type="list" allowBlank="1" showInputMessage="1" showErrorMessage="1" sqref="E3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828675</xdr:colOff>
                <xdr:row>0</xdr:row>
                <xdr:rowOff>257175</xdr:rowOff>
              </from>
              <to>
                <xdr:col>13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1809750</xdr:colOff>
                <xdr:row>0</xdr:row>
                <xdr:rowOff>257175</xdr:rowOff>
              </from>
              <to>
                <xdr:col>14</xdr:col>
                <xdr:colOff>1781175</xdr:colOff>
                <xdr:row>0</xdr:row>
                <xdr:rowOff>704850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66675</xdr:colOff>
                <xdr:row>0</xdr:row>
                <xdr:rowOff>257175</xdr:rowOff>
              </from>
              <to>
                <xdr:col>1</xdr:col>
                <xdr:colOff>1219200</xdr:colOff>
                <xdr:row>0</xdr:row>
                <xdr:rowOff>704850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1343025</xdr:colOff>
                <xdr:row>0</xdr:row>
                <xdr:rowOff>257175</xdr:rowOff>
              </from>
              <to>
                <xdr:col>4</xdr:col>
                <xdr:colOff>361950</xdr:colOff>
                <xdr:row>0</xdr:row>
                <xdr:rowOff>704850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</cp:lastModifiedBy>
  <cp:lastPrinted>2020-07-22T15:09:39Z</cp:lastPrinted>
  <dcterms:created xsi:type="dcterms:W3CDTF">2018-10-31T11:37:29Z</dcterms:created>
  <dcterms:modified xsi:type="dcterms:W3CDTF">2020-07-22T17:49:12Z</dcterms:modified>
</cp:coreProperties>
</file>