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arcos Neto\Documents\Projeto_IA - A(Estrela)\Projeto_IA---A-\"/>
    </mc:Choice>
  </mc:AlternateContent>
  <bookViews>
    <workbookView xWindow="0" yWindow="0" windowWidth="17715" windowHeight="7905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1" l="1"/>
  <c r="O30" i="1"/>
  <c r="O29" i="1"/>
  <c r="O28" i="1"/>
  <c r="O27" i="1"/>
  <c r="O26" i="1"/>
  <c r="O25" i="1"/>
  <c r="O24" i="1"/>
  <c r="O23" i="1"/>
  <c r="O22" i="1"/>
  <c r="O21" i="1"/>
  <c r="O20" i="1"/>
  <c r="O19" i="1"/>
  <c r="N19" i="1"/>
  <c r="N20" i="1"/>
  <c r="N21" i="1"/>
  <c r="N22" i="1"/>
  <c r="N23" i="1"/>
  <c r="N24" i="1"/>
  <c r="N25" i="1"/>
  <c r="N27" i="1"/>
  <c r="N26" i="1"/>
  <c r="N28" i="1"/>
  <c r="N29" i="1"/>
  <c r="N30" i="1"/>
  <c r="N32" i="1"/>
  <c r="M32" i="1"/>
  <c r="M31" i="1"/>
  <c r="M29" i="1"/>
  <c r="M28" i="1"/>
  <c r="M27" i="1"/>
  <c r="M26" i="1"/>
  <c r="M25" i="1"/>
  <c r="M24" i="1"/>
  <c r="M23" i="1"/>
  <c r="M22" i="1"/>
  <c r="M21" i="1"/>
  <c r="M20" i="1"/>
  <c r="M19" i="1"/>
  <c r="L19" i="1"/>
  <c r="L20" i="1"/>
  <c r="L21" i="1"/>
  <c r="L23" i="1"/>
  <c r="L22" i="1"/>
  <c r="L24" i="1"/>
  <c r="L25" i="1"/>
  <c r="L26" i="1"/>
  <c r="L27" i="1"/>
  <c r="L28" i="1"/>
  <c r="L30" i="1"/>
  <c r="L31" i="1"/>
  <c r="L32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J32" i="1"/>
  <c r="J31" i="1"/>
  <c r="J30" i="1"/>
  <c r="J29" i="1"/>
  <c r="J28" i="1"/>
  <c r="J26" i="1"/>
  <c r="J25" i="1"/>
  <c r="J24" i="1"/>
  <c r="J23" i="1"/>
  <c r="J22" i="1"/>
  <c r="J21" i="1"/>
  <c r="J20" i="1"/>
  <c r="J19" i="1"/>
  <c r="I32" i="1"/>
  <c r="I31" i="1"/>
  <c r="I30" i="1"/>
  <c r="I29" i="1"/>
  <c r="I28" i="1"/>
  <c r="I27" i="1"/>
  <c r="I25" i="1"/>
  <c r="I24" i="1"/>
  <c r="I23" i="1"/>
  <c r="I22" i="1"/>
  <c r="I21" i="1"/>
  <c r="I20" i="1"/>
  <c r="I19" i="1"/>
  <c r="H32" i="1"/>
  <c r="H31" i="1"/>
  <c r="H30" i="1"/>
  <c r="H29" i="1"/>
  <c r="H28" i="1"/>
  <c r="H27" i="1"/>
  <c r="H26" i="1"/>
  <c r="H24" i="1"/>
  <c r="H23" i="1"/>
  <c r="H22" i="1"/>
  <c r="H21" i="1"/>
  <c r="H20" i="1"/>
  <c r="H19" i="1"/>
  <c r="G32" i="1"/>
  <c r="G31" i="1"/>
  <c r="G30" i="1"/>
  <c r="G29" i="1"/>
  <c r="G28" i="1"/>
  <c r="G27" i="1"/>
  <c r="G26" i="1"/>
  <c r="G25" i="1"/>
  <c r="G23" i="1"/>
  <c r="G22" i="1"/>
  <c r="G21" i="1"/>
  <c r="G20" i="1"/>
  <c r="G19" i="1"/>
  <c r="F32" i="1"/>
  <c r="F31" i="1"/>
  <c r="F30" i="1"/>
  <c r="F29" i="1"/>
  <c r="F28" i="1"/>
  <c r="F27" i="1"/>
  <c r="F26" i="1"/>
  <c r="F25" i="1"/>
  <c r="F24" i="1"/>
  <c r="F22" i="1"/>
  <c r="F21" i="1"/>
  <c r="F20" i="1"/>
  <c r="F19" i="1"/>
  <c r="E32" i="1"/>
  <c r="E31" i="1"/>
  <c r="E30" i="1"/>
  <c r="E29" i="1"/>
  <c r="E28" i="1"/>
  <c r="E27" i="1"/>
  <c r="E26" i="1"/>
  <c r="E25" i="1"/>
  <c r="E24" i="1"/>
  <c r="E23" i="1"/>
  <c r="E21" i="1"/>
  <c r="E20" i="1"/>
  <c r="E19" i="1"/>
  <c r="D32" i="1"/>
  <c r="D31" i="1"/>
  <c r="D30" i="1"/>
  <c r="D29" i="1"/>
  <c r="D28" i="1"/>
  <c r="D27" i="1"/>
  <c r="D26" i="1"/>
  <c r="D25" i="1"/>
  <c r="D24" i="1"/>
  <c r="D23" i="1"/>
  <c r="D22" i="1"/>
  <c r="D20" i="1"/>
  <c r="D19" i="1"/>
  <c r="C32" i="1"/>
  <c r="C31" i="1"/>
  <c r="C30" i="1"/>
  <c r="C29" i="1"/>
  <c r="C28" i="1"/>
  <c r="C27" i="1"/>
  <c r="C26" i="1"/>
  <c r="C25" i="1"/>
  <c r="C24" i="1"/>
  <c r="C23" i="1"/>
  <c r="C22" i="1"/>
  <c r="C21" i="1"/>
  <c r="C19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5" i="1"/>
  <c r="N13" i="1"/>
  <c r="N12" i="1"/>
  <c r="N11" i="1"/>
  <c r="N10" i="1"/>
  <c r="N9" i="1"/>
  <c r="N8" i="1"/>
  <c r="N7" i="1"/>
  <c r="N6" i="1"/>
  <c r="N5" i="1"/>
  <c r="N4" i="1"/>
  <c r="N3" i="1"/>
  <c r="N2" i="1"/>
  <c r="M15" i="1"/>
  <c r="M14" i="1"/>
  <c r="M12" i="1"/>
  <c r="M11" i="1"/>
  <c r="M10" i="1"/>
  <c r="M9" i="1"/>
  <c r="M8" i="1"/>
  <c r="M7" i="1"/>
  <c r="M6" i="1"/>
  <c r="M5" i="1"/>
  <c r="M4" i="1"/>
  <c r="M3" i="1"/>
  <c r="M2" i="1"/>
  <c r="L15" i="1"/>
  <c r="L14" i="1"/>
  <c r="L13" i="1"/>
  <c r="L11" i="1"/>
  <c r="L10" i="1"/>
  <c r="L9" i="1"/>
  <c r="L8" i="1"/>
  <c r="L7" i="1"/>
  <c r="L6" i="1"/>
  <c r="L5" i="1"/>
  <c r="L4" i="1"/>
  <c r="L3" i="1"/>
  <c r="L2" i="1"/>
  <c r="K15" i="1"/>
  <c r="K14" i="1"/>
  <c r="K13" i="1"/>
  <c r="K12" i="1"/>
  <c r="K10" i="1"/>
  <c r="K9" i="1"/>
  <c r="K8" i="1"/>
  <c r="K7" i="1"/>
  <c r="K6" i="1"/>
  <c r="K5" i="1"/>
  <c r="K4" i="1"/>
  <c r="K3" i="1"/>
  <c r="K2" i="1"/>
  <c r="J15" i="1"/>
  <c r="J14" i="1"/>
  <c r="J13" i="1"/>
  <c r="J12" i="1"/>
  <c r="J11" i="1"/>
  <c r="J9" i="1"/>
  <c r="J8" i="1"/>
  <c r="J7" i="1"/>
  <c r="J6" i="1"/>
  <c r="J3" i="1"/>
  <c r="J2" i="1"/>
  <c r="I15" i="1"/>
  <c r="I14" i="1"/>
  <c r="I12" i="1"/>
  <c r="I11" i="1"/>
  <c r="I10" i="1"/>
  <c r="I7" i="1"/>
  <c r="I5" i="1"/>
  <c r="I4" i="1"/>
  <c r="J5" i="1"/>
  <c r="J4" i="1"/>
  <c r="I13" i="1"/>
  <c r="I8" i="1"/>
  <c r="I6" i="1"/>
  <c r="I3" i="1"/>
  <c r="I2" i="1"/>
  <c r="H15" i="1"/>
  <c r="H14" i="1"/>
  <c r="H13" i="1"/>
  <c r="H12" i="1"/>
  <c r="H11" i="1"/>
  <c r="H10" i="1"/>
  <c r="H9" i="1"/>
  <c r="H7" i="1"/>
  <c r="H6" i="1"/>
  <c r="H5" i="1"/>
  <c r="H4" i="1"/>
  <c r="H3" i="1"/>
  <c r="H2" i="1"/>
  <c r="G15" i="1"/>
  <c r="G14" i="1"/>
  <c r="G13" i="1"/>
  <c r="G12" i="1"/>
  <c r="G11" i="1"/>
  <c r="G10" i="1"/>
  <c r="G9" i="1"/>
  <c r="G8" i="1"/>
  <c r="G6" i="1"/>
  <c r="G5" i="1"/>
  <c r="G4" i="1"/>
  <c r="G3" i="1"/>
  <c r="G2" i="1"/>
  <c r="F15" i="1"/>
  <c r="F14" i="1"/>
  <c r="F13" i="1"/>
  <c r="F12" i="1"/>
  <c r="F11" i="1"/>
  <c r="F10" i="1"/>
  <c r="F9" i="1"/>
  <c r="F8" i="1"/>
  <c r="F7" i="1"/>
  <c r="F5" i="1"/>
  <c r="F4" i="1"/>
  <c r="F3" i="1"/>
  <c r="F2" i="1"/>
  <c r="E15" i="1"/>
  <c r="E14" i="1"/>
  <c r="E13" i="1"/>
  <c r="E12" i="1"/>
  <c r="E11" i="1"/>
  <c r="E10" i="1"/>
  <c r="E9" i="1"/>
  <c r="E8" i="1"/>
  <c r="E7" i="1"/>
  <c r="E6" i="1"/>
  <c r="E4" i="1"/>
  <c r="E3" i="1"/>
  <c r="E2" i="1"/>
  <c r="D15" i="1"/>
  <c r="D14" i="1"/>
  <c r="D13" i="1"/>
  <c r="D12" i="1"/>
  <c r="D11" i="1"/>
  <c r="D10" i="1"/>
  <c r="D9" i="1"/>
  <c r="D8" i="1"/>
  <c r="D7" i="1"/>
  <c r="D6" i="1"/>
  <c r="D5" i="1"/>
  <c r="D3" i="1"/>
  <c r="D2" i="1"/>
  <c r="C15" i="1"/>
  <c r="C14" i="1"/>
  <c r="C13" i="1"/>
  <c r="C12" i="1"/>
  <c r="C11" i="1"/>
  <c r="C10" i="1"/>
  <c r="C9" i="1"/>
  <c r="C8" i="1"/>
  <c r="C7" i="1"/>
  <c r="C6" i="1"/>
  <c r="C5" i="1"/>
  <c r="C4" i="1"/>
  <c r="C2" i="1"/>
  <c r="B15" i="1"/>
  <c r="B14" i="1"/>
  <c r="B13" i="1"/>
  <c r="B12" i="1"/>
  <c r="B11" i="1"/>
  <c r="B10" i="1"/>
  <c r="B9" i="1"/>
  <c r="B8" i="1"/>
  <c r="B7" i="1"/>
  <c r="B6" i="1"/>
  <c r="B5" i="1"/>
  <c r="P15" i="1" s="1"/>
  <c r="B4" i="1"/>
  <c r="B3" i="1"/>
  <c r="P32" i="1" l="1"/>
</calcChain>
</file>

<file path=xl/sharedStrings.xml><?xml version="1.0" encoding="utf-8"?>
<sst xmlns="http://schemas.openxmlformats.org/spreadsheetml/2006/main" count="58" uniqueCount="18">
  <si>
    <t>Areia Branca</t>
  </si>
  <si>
    <t>Carira</t>
  </si>
  <si>
    <t>Pinhão</t>
  </si>
  <si>
    <t>São Domingos</t>
  </si>
  <si>
    <t>Malhador</t>
  </si>
  <si>
    <t>Campo do Brito</t>
  </si>
  <si>
    <t>CIDADE/DISTANCIA</t>
  </si>
  <si>
    <t xml:space="preserve">Campo do Brito </t>
  </si>
  <si>
    <t>Frei Paulo</t>
  </si>
  <si>
    <t>Itabaiana</t>
  </si>
  <si>
    <t xml:space="preserve">Macambira </t>
  </si>
  <si>
    <t>Moita Bonita</t>
  </si>
  <si>
    <t>N.S.da Aparec.</t>
  </si>
  <si>
    <t>Pedra Mole</t>
  </si>
  <si>
    <t>Ribeirópolis</t>
  </si>
  <si>
    <t>São Miguel do Aleixo</t>
  </si>
  <si>
    <t>Nossa Senhora da Aparecida</t>
  </si>
  <si>
    <t>EM LINHA 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</si>
</sst>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70" zoomScaleNormal="70" workbookViewId="0">
      <selection activeCell="O32" sqref="O32"/>
    </sheetView>
  </sheetViews>
  <sheetFormatPr defaultRowHeight="15" x14ac:dyDescent="0.25"/>
  <cols>
    <col min="1" max="1" width="28.140625" style="1" customWidth="1"/>
    <col min="2" max="2" width="16.42578125" style="1" customWidth="1"/>
    <col min="3" max="3" width="18.28515625" style="1" customWidth="1"/>
    <col min="4" max="4" width="18.140625" style="1" customWidth="1"/>
    <col min="5" max="5" width="21.7109375" style="1" customWidth="1"/>
    <col min="6" max="6" width="17.28515625" style="1" customWidth="1"/>
    <col min="7" max="7" width="14.5703125" style="1" customWidth="1"/>
    <col min="8" max="8" width="12" style="1" customWidth="1"/>
    <col min="9" max="9" width="17" customWidth="1"/>
    <col min="10" max="10" width="20" customWidth="1"/>
    <col min="11" max="11" width="15.42578125" customWidth="1"/>
    <col min="12" max="12" width="13.5703125" customWidth="1"/>
    <col min="13" max="13" width="15.28515625" customWidth="1"/>
    <col min="14" max="14" width="19.140625" customWidth="1"/>
    <col min="15" max="15" width="27.5703125" customWidth="1"/>
    <col min="16" max="16" width="12" customWidth="1"/>
  </cols>
  <sheetData>
    <row r="1" spans="1:16" x14ac:dyDescent="0.25">
      <c r="A1" s="2" t="s">
        <v>6</v>
      </c>
      <c r="B1" s="2" t="s">
        <v>0</v>
      </c>
      <c r="C1" s="2" t="s">
        <v>7</v>
      </c>
      <c r="D1" s="2" t="s">
        <v>1</v>
      </c>
      <c r="E1" s="2" t="s">
        <v>8</v>
      </c>
      <c r="F1" s="2" t="s">
        <v>9</v>
      </c>
      <c r="G1" s="2" t="s">
        <v>10</v>
      </c>
      <c r="H1" s="2" t="s">
        <v>4</v>
      </c>
      <c r="I1" s="3" t="s">
        <v>11</v>
      </c>
      <c r="J1" s="3" t="s">
        <v>12</v>
      </c>
      <c r="K1" s="3" t="s">
        <v>13</v>
      </c>
      <c r="L1" s="3" t="s">
        <v>2</v>
      </c>
      <c r="M1" s="3" t="s">
        <v>14</v>
      </c>
      <c r="N1" s="3" t="s">
        <v>3</v>
      </c>
      <c r="O1" s="3" t="s">
        <v>15</v>
      </c>
    </row>
    <row r="2" spans="1:16" x14ac:dyDescent="0.25">
      <c r="A2" s="6" t="s">
        <v>0</v>
      </c>
      <c r="B2" s="5">
        <v>0</v>
      </c>
      <c r="C2" s="7">
        <f>27.6/82.2</f>
        <v>0.33576642335766421</v>
      </c>
      <c r="D2" s="5">
        <f>75.6/82.2</f>
        <v>0.91970802919708017</v>
      </c>
      <c r="E2" s="5">
        <f>46.5/82.2</f>
        <v>0.56569343065693434</v>
      </c>
      <c r="F2" s="7">
        <f>20.2/82.2</f>
        <v>0.2457420924574209</v>
      </c>
      <c r="G2" s="5">
        <f>44.8/82.2</f>
        <v>0.54501216545012166</v>
      </c>
      <c r="H2" s="7">
        <f>40.4/82.2</f>
        <v>0.4914841849148418</v>
      </c>
      <c r="I2" s="5">
        <f>34.6/82.2</f>
        <v>0.42092457420924573</v>
      </c>
      <c r="J2" s="5">
        <f>58.6/82.2</f>
        <v>0.71289537712895379</v>
      </c>
      <c r="K2" s="5">
        <f>60.6/82.2</f>
        <v>0.73722627737226276</v>
      </c>
      <c r="L2" s="5">
        <f>63.9/82.2</f>
        <v>0.77737226277372262</v>
      </c>
      <c r="M2" s="5">
        <f>40.7/82.2</f>
        <v>0.49513381995133821</v>
      </c>
      <c r="N2" s="5">
        <f>41.1/82.2</f>
        <v>0.5</v>
      </c>
      <c r="O2" s="4">
        <f>68.6/82.2</f>
        <v>0.83454987834549865</v>
      </c>
    </row>
    <row r="3" spans="1:16" x14ac:dyDescent="0.25">
      <c r="A3" s="10" t="s">
        <v>5</v>
      </c>
      <c r="B3" s="11">
        <f>27.8/82.2</f>
        <v>0.33819951338199511</v>
      </c>
      <c r="C3" s="5">
        <v>0</v>
      </c>
      <c r="D3" s="5">
        <f>68.9/82.2</f>
        <v>0.83819951338199516</v>
      </c>
      <c r="E3" s="5">
        <f>39.7/82.2</f>
        <v>0.48296836982968372</v>
      </c>
      <c r="F3" s="11">
        <f>13.4/82.2</f>
        <v>0.16301703163017031</v>
      </c>
      <c r="G3" s="5">
        <f>18.8/82.2</f>
        <v>0.22871046228710462</v>
      </c>
      <c r="H3" s="5">
        <f>33.2/82.2</f>
        <v>0.40389294403892945</v>
      </c>
      <c r="I3" s="5">
        <f>27.8/82.2</f>
        <v>0.33819951338199511</v>
      </c>
      <c r="J3" s="5">
        <f>51.9/82.2</f>
        <v>0.63138686131386856</v>
      </c>
      <c r="K3" s="5">
        <f>53.9/82.2</f>
        <v>0.65571776155717754</v>
      </c>
      <c r="L3" s="5">
        <f>57.2/82.2</f>
        <v>0.69586374695863751</v>
      </c>
      <c r="M3" s="5">
        <f>33.9/82.2</f>
        <v>0.41240875912408759</v>
      </c>
      <c r="N3" s="11">
        <f>15.5/82.2</f>
        <v>0.18856447688564476</v>
      </c>
      <c r="O3" s="4">
        <f>61.8/82.2</f>
        <v>0.75182481751824815</v>
      </c>
    </row>
    <row r="4" spans="1:16" x14ac:dyDescent="0.25">
      <c r="A4" s="12" t="s">
        <v>1</v>
      </c>
      <c r="B4" s="5">
        <f>75.6/82.2</f>
        <v>0.91970802919708017</v>
      </c>
      <c r="C4" s="5">
        <f>68.9/82.2</f>
        <v>0.83819951338199516</v>
      </c>
      <c r="D4" s="5">
        <v>0</v>
      </c>
      <c r="E4" s="13">
        <f>28.9/82.2</f>
        <v>0.35158150851581504</v>
      </c>
      <c r="F4" s="5">
        <f>57.1/82.2</f>
        <v>0.694647201946472</v>
      </c>
      <c r="G4" s="5">
        <f>57.8/82.2</f>
        <v>0.70316301703163009</v>
      </c>
      <c r="H4" s="5">
        <f>77.5/82.2</f>
        <v>0.94282238442822386</v>
      </c>
      <c r="I4" s="5">
        <f>67.3/82.2</f>
        <v>0.81873479318734788</v>
      </c>
      <c r="J4" s="13">
        <f>35/82.2</f>
        <v>0.42579075425790752</v>
      </c>
      <c r="K4" s="5">
        <f>35.4/82.2</f>
        <v>0.43065693430656932</v>
      </c>
      <c r="L4" s="13">
        <f>34.5/82.2</f>
        <v>0.41970802919708028</v>
      </c>
      <c r="M4" s="5">
        <f>55.1/82.2</f>
        <v>0.67031630170316303</v>
      </c>
      <c r="N4" s="5">
        <f>82.2/82.2</f>
        <v>1</v>
      </c>
      <c r="O4" s="4">
        <f>78.3/82.2</f>
        <v>0.95255474452554734</v>
      </c>
    </row>
    <row r="5" spans="1:16" x14ac:dyDescent="0.25">
      <c r="A5" s="9" t="s">
        <v>8</v>
      </c>
      <c r="B5" s="5">
        <f>46.5/82.2</f>
        <v>0.56569343065693434</v>
      </c>
      <c r="C5" s="5">
        <f>39.7/82.2</f>
        <v>0.48296836982968372</v>
      </c>
      <c r="D5" s="15">
        <f>28.9/82.2</f>
        <v>0.35158150851581504</v>
      </c>
      <c r="E5" s="5">
        <v>0</v>
      </c>
      <c r="F5" s="15">
        <f>28.2/82.2</f>
        <v>0.3430656934306569</v>
      </c>
      <c r="G5" s="15">
        <f>36.6/82.2</f>
        <v>0.44525547445255476</v>
      </c>
      <c r="H5" s="5">
        <f>48.4/82.2</f>
        <v>0.58880778588807781</v>
      </c>
      <c r="I5" s="5">
        <f>38.4/82.2</f>
        <v>0.46715328467153283</v>
      </c>
      <c r="J5" s="15">
        <f>44.1/82.2</f>
        <v>0.53649635036496346</v>
      </c>
      <c r="K5" s="15">
        <f>14.2/82.2</f>
        <v>0.1727493917274939</v>
      </c>
      <c r="L5" s="5">
        <f>17.5/82.2</f>
        <v>0.21289537712895376</v>
      </c>
      <c r="M5" s="15">
        <f>26.2/82.2</f>
        <v>0.31873479318734793</v>
      </c>
      <c r="N5" s="5">
        <f>53.1/82.2</f>
        <v>0.64598540145985406</v>
      </c>
      <c r="O5" s="4">
        <f>54.1/82.2</f>
        <v>0.65815085158150854</v>
      </c>
    </row>
    <row r="6" spans="1:16" x14ac:dyDescent="0.25">
      <c r="A6" s="17" t="s">
        <v>9</v>
      </c>
      <c r="B6" s="18">
        <f>20.2/82.2</f>
        <v>0.2457420924574209</v>
      </c>
      <c r="C6" s="18">
        <f>13.4/82.2</f>
        <v>0.16301703163017031</v>
      </c>
      <c r="D6" s="5">
        <f>57.1/82.2</f>
        <v>0.694647201946472</v>
      </c>
      <c r="E6" s="18">
        <f>28.2/82.2</f>
        <v>0.3430656934306569</v>
      </c>
      <c r="F6" s="5">
        <v>0</v>
      </c>
      <c r="G6" s="18">
        <f>28.8/82.2</f>
        <v>0.35036496350364965</v>
      </c>
      <c r="H6" s="18">
        <f>21.9/82.2</f>
        <v>0.26642335766423353</v>
      </c>
      <c r="I6" s="18">
        <f>16.3/82.2</f>
        <v>0.19829683698296838</v>
      </c>
      <c r="J6" s="5">
        <f>39.9/82.2</f>
        <v>0.48540145985401456</v>
      </c>
      <c r="K6" s="5">
        <f>41.9/82.2</f>
        <v>0.50973236009732359</v>
      </c>
      <c r="L6" s="5">
        <f>45.2/82.2</f>
        <v>0.54987834549878345</v>
      </c>
      <c r="M6" s="18">
        <f>22/82.2</f>
        <v>0.26763990267639903</v>
      </c>
      <c r="N6" s="5">
        <f>26.8/82.2</f>
        <v>0.32603406326034062</v>
      </c>
      <c r="O6" s="4">
        <f>49.9/82.2</f>
        <v>0.60705596107055959</v>
      </c>
    </row>
    <row r="7" spans="1:16" x14ac:dyDescent="0.25">
      <c r="A7" s="21" t="s">
        <v>10</v>
      </c>
      <c r="B7" s="5">
        <f>44.8/82.2</f>
        <v>0.54501216545012166</v>
      </c>
      <c r="C7" s="5">
        <f>18.8/82.2</f>
        <v>0.22871046228710462</v>
      </c>
      <c r="D7" s="5">
        <f>57/82.2</f>
        <v>0.6934306569343065</v>
      </c>
      <c r="E7" s="22">
        <f>36.6/82.2</f>
        <v>0.44525547445255476</v>
      </c>
      <c r="F7" s="22">
        <f>28.8/82.2</f>
        <v>0.35036496350364965</v>
      </c>
      <c r="G7" s="5">
        <v>0</v>
      </c>
      <c r="H7" s="5">
        <f>50.1/82.2</f>
        <v>0.60948905109489049</v>
      </c>
      <c r="I7" s="5">
        <f>44.9/82.2</f>
        <v>0.54622871046228705</v>
      </c>
      <c r="J7" s="5">
        <f>56.4/82.2</f>
        <v>0.68613138686131381</v>
      </c>
      <c r="K7" s="22">
        <f>31/82.2</f>
        <v>0.37712895377128952</v>
      </c>
      <c r="L7" s="5">
        <f>38.3/82.2</f>
        <v>0.46593673965936733</v>
      </c>
      <c r="M7" s="5">
        <f>38.5/82.2</f>
        <v>0.46836982968369828</v>
      </c>
      <c r="N7" s="22">
        <f>31.5/82.2</f>
        <v>0.38321167883211676</v>
      </c>
      <c r="O7" s="4">
        <f>66.4/82.2</f>
        <v>0.80778588807785889</v>
      </c>
    </row>
    <row r="8" spans="1:16" x14ac:dyDescent="0.25">
      <c r="A8" s="23" t="s">
        <v>4</v>
      </c>
      <c r="B8" s="24">
        <f>39.9/82.2</f>
        <v>0.48540145985401456</v>
      </c>
      <c r="C8" s="5">
        <f>33.2/82.2</f>
        <v>0.40389294403892945</v>
      </c>
      <c r="D8" s="5">
        <f>77.5/82.2</f>
        <v>0.94282238442822386</v>
      </c>
      <c r="E8" s="5">
        <f>48.4/82.2</f>
        <v>0.58880778588807781</v>
      </c>
      <c r="F8" s="24">
        <f>21.9/82.2</f>
        <v>0.26642335766423353</v>
      </c>
      <c r="G8" s="5">
        <f>50.1/82.2</f>
        <v>0.60948905109489049</v>
      </c>
      <c r="H8" s="5">
        <v>0</v>
      </c>
      <c r="I8" s="24">
        <f>16.9/82.2</f>
        <v>0.20559610705596104</v>
      </c>
      <c r="J8" s="5">
        <f>47.8/82.2</f>
        <v>0.58150851581508511</v>
      </c>
      <c r="K8" s="5">
        <f>62.6/82.2</f>
        <v>0.76155717761557173</v>
      </c>
      <c r="L8" s="5">
        <f>65.9/82.2</f>
        <v>0.80170316301703171</v>
      </c>
      <c r="M8" s="5">
        <f>29.8/82.2</f>
        <v>0.36253041362530414</v>
      </c>
      <c r="N8" s="5">
        <f>46.6/82.2</f>
        <v>0.56690997566909973</v>
      </c>
      <c r="O8" s="4">
        <f>57.7/82.2</f>
        <v>0.7019464720194647</v>
      </c>
    </row>
    <row r="9" spans="1:16" x14ac:dyDescent="0.25">
      <c r="A9" s="25" t="s">
        <v>11</v>
      </c>
      <c r="B9" s="26">
        <f>34.6/82.2</f>
        <v>0.42092457420924573</v>
      </c>
      <c r="C9" s="5">
        <f>27.8/82.2</f>
        <v>0.33819951338199511</v>
      </c>
      <c r="D9" s="5">
        <f>67.3/82.2</f>
        <v>0.81873479318734788</v>
      </c>
      <c r="E9" s="5">
        <f>38.4/82.2</f>
        <v>0.46715328467153283</v>
      </c>
      <c r="F9" s="26">
        <f>16.3/82.2</f>
        <v>0.19829683698296838</v>
      </c>
      <c r="G9" s="5">
        <f>44.9/82.2</f>
        <v>0.54622871046228705</v>
      </c>
      <c r="H9" s="5">
        <f>16.9/82.2</f>
        <v>0.20559610705596104</v>
      </c>
      <c r="I9" s="5">
        <v>0</v>
      </c>
      <c r="J9" s="5">
        <f>31.1/82.2</f>
        <v>0.37834549878345497</v>
      </c>
      <c r="K9" s="5">
        <f>52.5/82.2</f>
        <v>0.63868613138686126</v>
      </c>
      <c r="L9" s="5">
        <f>55.8/82.2</f>
        <v>0.67883211678832112</v>
      </c>
      <c r="M9" s="26">
        <f>13.2/82.2</f>
        <v>0.16058394160583941</v>
      </c>
      <c r="N9" s="5">
        <f>41.2/82.2</f>
        <v>0.5012165450121655</v>
      </c>
      <c r="O9" s="4">
        <f>41.1/82.2</f>
        <v>0.5</v>
      </c>
    </row>
    <row r="10" spans="1:16" x14ac:dyDescent="0.25">
      <c r="A10" s="14" t="s">
        <v>16</v>
      </c>
      <c r="B10" s="5">
        <f>58.6/82.2</f>
        <v>0.71289537712895379</v>
      </c>
      <c r="C10" s="5">
        <f>51.9/82.2</f>
        <v>0.63138686131386856</v>
      </c>
      <c r="D10" s="27">
        <f>35/82.2</f>
        <v>0.42579075425790752</v>
      </c>
      <c r="E10" s="27">
        <f>44.1/82.2</f>
        <v>0.53649635036496346</v>
      </c>
      <c r="F10" s="5">
        <f>39.9/82.2</f>
        <v>0.48540145985401456</v>
      </c>
      <c r="G10" s="5">
        <f>56.4/82.2</f>
        <v>0.68613138686131381</v>
      </c>
      <c r="H10" s="5">
        <f>47.8/82.2</f>
        <v>0.58150851581508511</v>
      </c>
      <c r="I10" s="5">
        <f>31.1/82.2</f>
        <v>0.37834549878345497</v>
      </c>
      <c r="J10" s="5">
        <v>0</v>
      </c>
      <c r="K10" s="5">
        <f>58.2/82.2</f>
        <v>0.70802919708029199</v>
      </c>
      <c r="L10" s="5">
        <f>57.8/82.2</f>
        <v>0.70316301703163009</v>
      </c>
      <c r="M10" s="27">
        <f>18/82.2</f>
        <v>0.218978102189781</v>
      </c>
      <c r="N10" s="5">
        <f>65.2/82.2</f>
        <v>0.79318734793187351</v>
      </c>
      <c r="O10" s="28">
        <f>27.8/82.2</f>
        <v>0.33819951338199511</v>
      </c>
    </row>
    <row r="11" spans="1:16" x14ac:dyDescent="0.25">
      <c r="A11" s="8" t="s">
        <v>13</v>
      </c>
      <c r="B11" s="5">
        <f>60.6/82.2</f>
        <v>0.73722627737226276</v>
      </c>
      <c r="C11" s="5">
        <f>53.9/82.2</f>
        <v>0.65571776155717754</v>
      </c>
      <c r="D11" s="5">
        <f>35.4/82.2</f>
        <v>0.43065693430656932</v>
      </c>
      <c r="E11" s="29">
        <f>14.2/82.2</f>
        <v>0.1727493917274939</v>
      </c>
      <c r="F11" s="5">
        <f>41.9/82.2</f>
        <v>0.50973236009732359</v>
      </c>
      <c r="G11" s="29">
        <f>31/82.2</f>
        <v>0.37712895377128952</v>
      </c>
      <c r="H11" s="5">
        <f>62.6/82.2</f>
        <v>0.76155717761557173</v>
      </c>
      <c r="I11" s="5">
        <f>52.5/82.2</f>
        <v>0.63868613138686126</v>
      </c>
      <c r="J11" s="5">
        <f>58.2/82.2</f>
        <v>0.70802919708029199</v>
      </c>
      <c r="K11" s="5">
        <v>0</v>
      </c>
      <c r="L11" s="29">
        <f>11.4/82.2</f>
        <v>0.13868613138686131</v>
      </c>
      <c r="M11" s="5">
        <f>40.3/82.2</f>
        <v>0.49026763990267636</v>
      </c>
      <c r="N11" s="5">
        <f>67.3/82.2</f>
        <v>0.81873479318734788</v>
      </c>
      <c r="O11" s="4">
        <f>68.2/82.2</f>
        <v>0.82968369829683697</v>
      </c>
    </row>
    <row r="12" spans="1:16" x14ac:dyDescent="0.25">
      <c r="A12" s="20" t="s">
        <v>2</v>
      </c>
      <c r="B12" s="5">
        <f>63.9/82.2</f>
        <v>0.77737226277372262</v>
      </c>
      <c r="C12" s="5">
        <f>57.2/82.2</f>
        <v>0.69586374695863751</v>
      </c>
      <c r="D12" s="30">
        <f>34.5/82.2</f>
        <v>0.41970802919708028</v>
      </c>
      <c r="E12" s="5">
        <f>17.5/82.2</f>
        <v>0.21289537712895376</v>
      </c>
      <c r="F12" s="5">
        <f>45.2/82.2</f>
        <v>0.54987834549878345</v>
      </c>
      <c r="G12" s="5">
        <f>38.3/82.2</f>
        <v>0.46593673965936733</v>
      </c>
      <c r="H12" s="5">
        <f>65.9/82.2</f>
        <v>0.80170316301703171</v>
      </c>
      <c r="I12" s="5">
        <f>55.8/82.2</f>
        <v>0.67883211678832112</v>
      </c>
      <c r="J12" s="5">
        <f>57.8/82.2</f>
        <v>0.70316301703163009</v>
      </c>
      <c r="K12" s="30">
        <f>11.4/82.2</f>
        <v>0.13868613138686131</v>
      </c>
      <c r="L12" s="5">
        <v>0</v>
      </c>
      <c r="M12" s="5">
        <f>43.6/82.2</f>
        <v>0.53041362530413627</v>
      </c>
      <c r="N12" s="5">
        <f>70.6/82.2</f>
        <v>0.85888077858880774</v>
      </c>
      <c r="O12" s="4">
        <f>71.5/82.2</f>
        <v>0.86982968369829683</v>
      </c>
    </row>
    <row r="13" spans="1:16" x14ac:dyDescent="0.25">
      <c r="A13" s="10" t="s">
        <v>14</v>
      </c>
      <c r="B13" s="5">
        <f>40.7/82.2</f>
        <v>0.49513381995133821</v>
      </c>
      <c r="C13" s="5">
        <f>33.9/82.2</f>
        <v>0.41240875912408759</v>
      </c>
      <c r="D13" s="5">
        <f>55.1/82.2</f>
        <v>0.67031630170316303</v>
      </c>
      <c r="E13" s="11">
        <f>26.2/82.2</f>
        <v>0.31873479318734793</v>
      </c>
      <c r="F13" s="11">
        <f>22/82.2</f>
        <v>0.26763990267639903</v>
      </c>
      <c r="G13" s="5">
        <f>38.5/82.2</f>
        <v>0.46836982968369828</v>
      </c>
      <c r="H13" s="5">
        <f>29.8/82.2</f>
        <v>0.36253041362530414</v>
      </c>
      <c r="I13" s="11">
        <f>13.2/82.2</f>
        <v>0.16058394160583941</v>
      </c>
      <c r="J13" s="11">
        <f>18/82.2</f>
        <v>0.218978102189781</v>
      </c>
      <c r="K13" s="5">
        <f>40.3/82.2</f>
        <v>0.49026763990267636</v>
      </c>
      <c r="L13" s="5">
        <f>43.6/82.2</f>
        <v>0.53041362530413627</v>
      </c>
      <c r="M13" s="5">
        <v>0</v>
      </c>
      <c r="N13" s="5">
        <f>47.3/82.2</f>
        <v>0.57542579075425782</v>
      </c>
      <c r="O13" s="31">
        <f>27.9/82.2</f>
        <v>0.33941605839416056</v>
      </c>
    </row>
    <row r="14" spans="1:16" x14ac:dyDescent="0.25">
      <c r="A14" s="19" t="s">
        <v>3</v>
      </c>
      <c r="B14" s="5">
        <f>41.1/82.2</f>
        <v>0.5</v>
      </c>
      <c r="C14" s="5">
        <f>15.1/82.2</f>
        <v>0.18369829683698297</v>
      </c>
      <c r="D14" s="5">
        <f>82.2/82.2</f>
        <v>1</v>
      </c>
      <c r="E14" s="5">
        <f>53.1/82.2</f>
        <v>0.64598540145985406</v>
      </c>
      <c r="F14" s="32">
        <f>26.8/82.2</f>
        <v>0.32603406326034062</v>
      </c>
      <c r="G14" s="32">
        <f>31.5/82.2</f>
        <v>0.38321167883211676</v>
      </c>
      <c r="H14" s="5">
        <f>46.4/82.2</f>
        <v>0.56447688564476883</v>
      </c>
      <c r="I14" s="5">
        <f>41.2/82.2</f>
        <v>0.5012165450121655</v>
      </c>
      <c r="J14" s="5">
        <f>65.2/82.2</f>
        <v>0.79318734793187351</v>
      </c>
      <c r="K14" s="5">
        <f>67.3/82.2</f>
        <v>0.81873479318734788</v>
      </c>
      <c r="L14" s="5">
        <f>70.6/82.2</f>
        <v>0.85888077858880774</v>
      </c>
      <c r="M14" s="5">
        <f>47.3/82.2</f>
        <v>0.57542579075425782</v>
      </c>
      <c r="N14" s="5">
        <v>0</v>
      </c>
      <c r="O14" s="4">
        <f>75.2/82.2</f>
        <v>0.91484184914841848</v>
      </c>
    </row>
    <row r="15" spans="1:16" x14ac:dyDescent="0.25">
      <c r="A15" s="16" t="s">
        <v>15</v>
      </c>
      <c r="B15" s="5">
        <f>68.6/82.2</f>
        <v>0.83454987834549865</v>
      </c>
      <c r="C15" s="5">
        <f>61.8/82.2</f>
        <v>0.75182481751824815</v>
      </c>
      <c r="D15" s="5">
        <f>78.3/82.2</f>
        <v>0.95255474452554734</v>
      </c>
      <c r="E15" s="5">
        <f>54.1/82.2</f>
        <v>0.65815085158150854</v>
      </c>
      <c r="F15" s="5">
        <f>49.9/82.2</f>
        <v>0.60705596107055959</v>
      </c>
      <c r="G15" s="5">
        <f>66.4/82.2</f>
        <v>0.80778588807785889</v>
      </c>
      <c r="H15" s="5">
        <f>57.7/82.2</f>
        <v>0.7019464720194647</v>
      </c>
      <c r="I15" s="5">
        <f>41.1/82.2</f>
        <v>0.5</v>
      </c>
      <c r="J15" s="33">
        <f>27.8/82.2</f>
        <v>0.33819951338199511</v>
      </c>
      <c r="K15" s="5">
        <f>68.2/82.2</f>
        <v>0.82968369829683697</v>
      </c>
      <c r="L15" s="5">
        <f>71.5/82.2</f>
        <v>0.86982968369829683</v>
      </c>
      <c r="M15" s="33">
        <f>27.8/82.2</f>
        <v>0.33819951338199511</v>
      </c>
      <c r="N15" s="5">
        <f>75.2/82.2</f>
        <v>0.91484184914841848</v>
      </c>
      <c r="O15" s="4">
        <v>0</v>
      </c>
      <c r="P15">
        <f>MAX(B2:O15)</f>
        <v>1</v>
      </c>
    </row>
    <row r="18" spans="1:16" x14ac:dyDescent="0.25">
      <c r="A18" s="2" t="s">
        <v>17</v>
      </c>
      <c r="B18" s="2" t="s">
        <v>0</v>
      </c>
      <c r="C18" s="2" t="s">
        <v>7</v>
      </c>
      <c r="D18" s="2" t="s">
        <v>1</v>
      </c>
      <c r="E18" s="2" t="s">
        <v>8</v>
      </c>
      <c r="F18" s="2" t="s">
        <v>9</v>
      </c>
      <c r="G18" s="2" t="s">
        <v>10</v>
      </c>
      <c r="H18" s="2" t="s">
        <v>4</v>
      </c>
      <c r="I18" s="3" t="s">
        <v>11</v>
      </c>
      <c r="J18" s="3" t="s">
        <v>12</v>
      </c>
      <c r="K18" s="3" t="s">
        <v>13</v>
      </c>
      <c r="L18" s="3" t="s">
        <v>2</v>
      </c>
      <c r="M18" s="3" t="s">
        <v>14</v>
      </c>
      <c r="N18" s="3" t="s">
        <v>3</v>
      </c>
      <c r="O18" s="3" t="s">
        <v>15</v>
      </c>
    </row>
    <row r="19" spans="1:16" x14ac:dyDescent="0.25">
      <c r="A19" s="2" t="s">
        <v>0</v>
      </c>
      <c r="B19" s="5">
        <v>0</v>
      </c>
      <c r="C19" s="5">
        <f>19.65/63.87</f>
        <v>0.30765617660873651</v>
      </c>
      <c r="D19" s="5">
        <f>63.87/63.87</f>
        <v>1</v>
      </c>
      <c r="E19" s="5">
        <f>40.77/63.87</f>
        <v>0.63832785345232512</v>
      </c>
      <c r="F19" s="5">
        <f>16.83/63.87</f>
        <v>0.26350399248473461</v>
      </c>
      <c r="G19" s="5">
        <f>35.17/63.87</f>
        <v>0.55064975731955534</v>
      </c>
      <c r="H19" s="5">
        <f>13.53/63.87</f>
        <v>0.2118365429779239</v>
      </c>
      <c r="I19" s="5">
        <f>22.02/63.87</f>
        <v>0.34476279943635513</v>
      </c>
      <c r="J19" s="5">
        <f>47.43/63.87</f>
        <v>0.74260216063879758</v>
      </c>
      <c r="K19" s="5">
        <f>42.95/63.87</f>
        <v>0.67245968373258191</v>
      </c>
      <c r="L19" s="5">
        <f>52.14/63.87</f>
        <v>0.81634570220760927</v>
      </c>
      <c r="M19" s="5">
        <f>30.95/63.87</f>
        <v>0.48457804916236108</v>
      </c>
      <c r="N19" s="5">
        <f>29.2/63.87</f>
        <v>0.4571786441208705</v>
      </c>
      <c r="O19" s="4">
        <f>43.91/63.87</f>
        <v>0.68749021449819947</v>
      </c>
    </row>
    <row r="20" spans="1:16" x14ac:dyDescent="0.25">
      <c r="A20" s="2" t="s">
        <v>5</v>
      </c>
      <c r="B20" s="5">
        <f>19.65/63.87</f>
        <v>0.30765617660873651</v>
      </c>
      <c r="C20" s="5">
        <v>0</v>
      </c>
      <c r="D20" s="5">
        <f>49.33/63.87</f>
        <v>0.77235008611241585</v>
      </c>
      <c r="E20" s="5">
        <f>25.41/63.87</f>
        <v>0.39783936120244245</v>
      </c>
      <c r="F20" s="5">
        <f>9.56/63.87</f>
        <v>0.14967903554094256</v>
      </c>
      <c r="G20" s="5">
        <f>16.03/63.87</f>
        <v>0.25097855018005327</v>
      </c>
      <c r="H20" s="5">
        <f>24.27/63.87</f>
        <v>0.3799906059182715</v>
      </c>
      <c r="I20" s="5">
        <f>22.43/63.87</f>
        <v>0.35118208861750433</v>
      </c>
      <c r="J20" s="5">
        <f>38.16/63.87</f>
        <v>0.59746359793330195</v>
      </c>
      <c r="K20" s="5">
        <f>24.25/63.87</f>
        <v>0.37967746986065448</v>
      </c>
      <c r="L20" s="5">
        <f>33.36/63.87</f>
        <v>0.52231094410521373</v>
      </c>
      <c r="M20" s="5">
        <f>33.9/63.87</f>
        <v>0.5307656176608736</v>
      </c>
      <c r="N20" s="5">
        <f>10.57/63.87</f>
        <v>0.16549240645060279</v>
      </c>
      <c r="O20" s="4">
        <f>41.33/63.87</f>
        <v>0.64709566306560196</v>
      </c>
    </row>
    <row r="21" spans="1:16" x14ac:dyDescent="0.25">
      <c r="A21" s="2" t="s">
        <v>1</v>
      </c>
      <c r="B21" s="5">
        <f>63.87/63.87</f>
        <v>1</v>
      </c>
      <c r="C21" s="5">
        <f>49.33/63.87</f>
        <v>0.77235008611241585</v>
      </c>
      <c r="D21" s="5">
        <v>0</v>
      </c>
      <c r="E21" s="5">
        <f>23.93/63.87</f>
        <v>0.37466729293878193</v>
      </c>
      <c r="F21" s="5">
        <f>47.2/63.87</f>
        <v>0.73900109597620178</v>
      </c>
      <c r="G21" s="5">
        <f>36.34/63.87</f>
        <v>0.56896821669015196</v>
      </c>
      <c r="H21" s="5">
        <f>57.44/63.87</f>
        <v>0.89932675747612334</v>
      </c>
      <c r="I21" s="5">
        <f>45.83/63.87</f>
        <v>0.7175512760294348</v>
      </c>
      <c r="J21" s="5">
        <f>21.7/63.87</f>
        <v>0.33975262251448257</v>
      </c>
      <c r="K21" s="5">
        <f>29.31/63.87</f>
        <v>0.45890089243776422</v>
      </c>
      <c r="L21" s="5">
        <f>25.28/63.87</f>
        <v>0.39580397682793178</v>
      </c>
      <c r="M21" s="5">
        <f>35.2/63.87</f>
        <v>0.551119461405981</v>
      </c>
      <c r="N21" s="5">
        <f>48.78/63.87</f>
        <v>0.76373884452794749</v>
      </c>
      <c r="O21" s="4">
        <f>36.45/63.87</f>
        <v>0.57069046500704568</v>
      </c>
    </row>
    <row r="22" spans="1:16" x14ac:dyDescent="0.25">
      <c r="A22" s="2" t="s">
        <v>8</v>
      </c>
      <c r="B22" s="5">
        <f>40.77/63.87</f>
        <v>0.63832785345232512</v>
      </c>
      <c r="C22" s="5">
        <f>25.41/63.87</f>
        <v>0.39783936120244245</v>
      </c>
      <c r="D22" s="5">
        <f>23.93/63.87</f>
        <v>0.37466729293878193</v>
      </c>
      <c r="E22" s="5">
        <v>0</v>
      </c>
      <c r="F22" s="5">
        <f>23.93/63.87</f>
        <v>0.37466729293878193</v>
      </c>
      <c r="G22" s="5">
        <f>14.4/63.87</f>
        <v>0.22545796148426492</v>
      </c>
      <c r="H22" s="5">
        <f>36.7/63.87</f>
        <v>0.57460466572725855</v>
      </c>
      <c r="I22" s="5">
        <f>26.31/63.87</f>
        <v>0.41193048379520902</v>
      </c>
      <c r="J22" s="5">
        <f>17.92/63.87</f>
        <v>0.28056990762486306</v>
      </c>
      <c r="K22" s="5">
        <f>11.56/63.87</f>
        <v>0.180992641302646</v>
      </c>
      <c r="L22" s="5">
        <f>16.77/63.87</f>
        <v>0.26256458431188351</v>
      </c>
      <c r="M22" s="5">
        <f>17.3/63.87</f>
        <v>0.27086268983873496</v>
      </c>
      <c r="N22" s="5">
        <f>26.18/63.87</f>
        <v>0.40989509942069829</v>
      </c>
      <c r="O22" s="4">
        <f>29.45/63.87</f>
        <v>0.46109284484108348</v>
      </c>
    </row>
    <row r="23" spans="1:16" x14ac:dyDescent="0.25">
      <c r="A23" s="2" t="s">
        <v>9</v>
      </c>
      <c r="B23" s="5">
        <f>16.83/63.87</f>
        <v>0.26350399248473461</v>
      </c>
      <c r="C23" s="5">
        <f>9.56/63.87</f>
        <v>0.14967903554094256</v>
      </c>
      <c r="D23" s="5">
        <f>47.2/63.87</f>
        <v>0.73900109597620178</v>
      </c>
      <c r="E23" s="5">
        <f>23.93/63.87</f>
        <v>0.37466729293878193</v>
      </c>
      <c r="F23" s="5">
        <v>0</v>
      </c>
      <c r="G23" s="5">
        <f>20.25/63.87</f>
        <v>0.31705025833724754</v>
      </c>
      <c r="H23" s="5">
        <f>16.12/63.87</f>
        <v>0.25238766243932992</v>
      </c>
      <c r="I23" s="5">
        <f>12.9/63.87</f>
        <v>0.20197275716298732</v>
      </c>
      <c r="J23" s="5">
        <f>32.38/63.87</f>
        <v>0.5069672772819791</v>
      </c>
      <c r="K23" s="5">
        <f>27.13/63.87</f>
        <v>0.42476906215750743</v>
      </c>
      <c r="L23" s="5">
        <f>36.2/63.87</f>
        <v>0.5667762642868327</v>
      </c>
      <c r="M23" s="5">
        <f>16.79/63.87</f>
        <v>0.26287772036950052</v>
      </c>
      <c r="N23" s="5">
        <f>19.56/63.87</f>
        <v>0.30624706434945981</v>
      </c>
      <c r="O23" s="4">
        <f>32.93/63.87</f>
        <v>0.51557851886644745</v>
      </c>
    </row>
    <row r="24" spans="1:16" x14ac:dyDescent="0.25">
      <c r="A24" s="2" t="s">
        <v>10</v>
      </c>
      <c r="B24" s="5">
        <f>35.17/63.87</f>
        <v>0.55064975731955534</v>
      </c>
      <c r="C24" s="5">
        <f>16.03/63.87</f>
        <v>0.25097855018005327</v>
      </c>
      <c r="D24" s="5">
        <f>36.34/63.87</f>
        <v>0.56896821669015196</v>
      </c>
      <c r="E24" s="5">
        <f>14.4/63.87</f>
        <v>0.22545796148426492</v>
      </c>
      <c r="F24" s="5">
        <f>20.25/63.87</f>
        <v>0.31705025833724754</v>
      </c>
      <c r="G24" s="5">
        <v>0</v>
      </c>
      <c r="H24" s="5">
        <f>36.19/63.87</f>
        <v>0.56661969625802411</v>
      </c>
      <c r="I24" s="5">
        <f>29.28/63.87</f>
        <v>0.45843118835133867</v>
      </c>
      <c r="J24" s="5">
        <f>31.73/63.87</f>
        <v>0.4967903554094254</v>
      </c>
      <c r="K24" s="5">
        <f>8.38/63.87</f>
        <v>0.13120400814153751</v>
      </c>
      <c r="L24" s="5">
        <f>17.35/63.87</f>
        <v>0.27164552998277752</v>
      </c>
      <c r="M24" s="5">
        <f>24.71/63.87</f>
        <v>0.3868795991858463</v>
      </c>
      <c r="N24" s="5">
        <f>12.45/63.87</f>
        <v>0.19492719586660404</v>
      </c>
      <c r="O24" s="4">
        <f>40.65/63.87</f>
        <v>0.63644903710662282</v>
      </c>
    </row>
    <row r="25" spans="1:16" x14ac:dyDescent="0.25">
      <c r="A25" s="2" t="s">
        <v>4</v>
      </c>
      <c r="B25" s="5">
        <f>13.53/63.87</f>
        <v>0.2118365429779239</v>
      </c>
      <c r="C25" s="5">
        <f>24.27/63.87</f>
        <v>0.3799906059182715</v>
      </c>
      <c r="D25" s="5">
        <f>57.44/63.87</f>
        <v>0.89932675747612334</v>
      </c>
      <c r="E25" s="5">
        <f>36.7/63.87</f>
        <v>0.57460466572725855</v>
      </c>
      <c r="F25" s="5">
        <f>16.12/63.87</f>
        <v>0.25238766243932992</v>
      </c>
      <c r="G25" s="5">
        <f>36.19/63.87</f>
        <v>0.56661969625802411</v>
      </c>
      <c r="H25" s="5">
        <v>0</v>
      </c>
      <c r="I25" s="5">
        <f>11.77/63.87</f>
        <v>0.18428056990762487</v>
      </c>
      <c r="J25" s="5">
        <f>38.33/63.87</f>
        <v>0.60012525442304676</v>
      </c>
      <c r="K25" s="5">
        <f>42.44/63.87</f>
        <v>0.66447471426334737</v>
      </c>
      <c r="L25" s="5">
        <f>51.2/63.87</f>
        <v>0.80162830749960867</v>
      </c>
      <c r="M25" s="5">
        <f>22.36/63.87</f>
        <v>0.3500861124158447</v>
      </c>
      <c r="N25" s="5">
        <f>34.83/63.87</f>
        <v>0.54532644434006572</v>
      </c>
      <c r="O25" s="4">
        <f>31.85/63.87</f>
        <v>0.49866917175512765</v>
      </c>
    </row>
    <row r="26" spans="1:16" x14ac:dyDescent="0.25">
      <c r="A26" s="2" t="s">
        <v>11</v>
      </c>
      <c r="B26" s="5">
        <f>22.02/63.87</f>
        <v>0.34476279943635513</v>
      </c>
      <c r="C26" s="5">
        <f>22.43/63.87</f>
        <v>0.35118208861750433</v>
      </c>
      <c r="D26" s="5">
        <f>45.83/63.87</f>
        <v>0.7175512760294348</v>
      </c>
      <c r="E26" s="5">
        <f>26.31/63.87</f>
        <v>0.41193048379520902</v>
      </c>
      <c r="F26" s="5">
        <f>12.9/63.87</f>
        <v>0.20197275716298732</v>
      </c>
      <c r="G26" s="5">
        <f>29.28/63.87</f>
        <v>0.45843118835133867</v>
      </c>
      <c r="H26" s="5">
        <f>11.77/63.87</f>
        <v>0.18428056990762487</v>
      </c>
      <c r="I26" s="5">
        <v>0</v>
      </c>
      <c r="J26" s="5">
        <f>26.61/63.87</f>
        <v>0.41662752465946457</v>
      </c>
      <c r="K26" s="5">
        <f>33.93/63.87</f>
        <v>0.53123532174729926</v>
      </c>
      <c r="L26" s="5">
        <f>42.02/63.87</f>
        <v>0.6578988570533898</v>
      </c>
      <c r="M26" s="5">
        <f>10.65/63.87</f>
        <v>0.16674495068107092</v>
      </c>
      <c r="N26" s="5">
        <f>31.93/63.87</f>
        <v>0.49992171598559576</v>
      </c>
      <c r="O26" s="4">
        <f>22.03/63.87</f>
        <v>0.34491936746516366</v>
      </c>
    </row>
    <row r="27" spans="1:16" x14ac:dyDescent="0.25">
      <c r="A27" s="2" t="s">
        <v>16</v>
      </c>
      <c r="B27" s="5">
        <f>47.43/63.87</f>
        <v>0.74260216063879758</v>
      </c>
      <c r="C27" s="5">
        <f>38.16/63.87</f>
        <v>0.59746359793330195</v>
      </c>
      <c r="D27" s="5">
        <f>21.7/63.87</f>
        <v>0.33975262251448257</v>
      </c>
      <c r="E27" s="5">
        <f>17.92/63.87</f>
        <v>0.28056990762486306</v>
      </c>
      <c r="F27" s="5">
        <f>32.38/63.87</f>
        <v>0.5069672772819791</v>
      </c>
      <c r="G27" s="5">
        <f>31.73/63.87</f>
        <v>0.4967903554094254</v>
      </c>
      <c r="H27" s="5">
        <f>38.33/63.87</f>
        <v>0.60012525442304676</v>
      </c>
      <c r="I27" s="5">
        <f>26.61/63.87</f>
        <v>0.41662752465946457</v>
      </c>
      <c r="J27" s="5">
        <v>0</v>
      </c>
      <c r="K27" s="5">
        <f>29.28/63.87</f>
        <v>0.45843118835133867</v>
      </c>
      <c r="L27" s="5">
        <f>32.04/63.87</f>
        <v>0.50164396430248948</v>
      </c>
      <c r="M27" s="5">
        <f>16.5/63.87</f>
        <v>0.25833724753405357</v>
      </c>
      <c r="N27" s="5">
        <f>42.25/63.87</f>
        <v>0.66149992171598559</v>
      </c>
      <c r="O27" s="4">
        <f>15.23/63.87</f>
        <v>0.23845310787537186</v>
      </c>
    </row>
    <row r="28" spans="1:16" x14ac:dyDescent="0.25">
      <c r="A28" s="2" t="s">
        <v>13</v>
      </c>
      <c r="B28" s="5">
        <f>42.95/63.87</f>
        <v>0.67245968373258191</v>
      </c>
      <c r="C28" s="5">
        <f>24.25/63.87</f>
        <v>0.37967746986065448</v>
      </c>
      <c r="D28" s="5">
        <f>29.31/63.87</f>
        <v>0.45890089243776422</v>
      </c>
      <c r="E28" s="5">
        <f>11.56/63.87</f>
        <v>0.180992641302646</v>
      </c>
      <c r="F28" s="5">
        <f>27.13/63.87</f>
        <v>0.42476906215750743</v>
      </c>
      <c r="G28" s="5">
        <f>8.38/63.87</f>
        <v>0.13120400814153751</v>
      </c>
      <c r="H28" s="5">
        <f>42.44/63.87</f>
        <v>0.66447471426334737</v>
      </c>
      <c r="I28" s="5">
        <f>33.93/63.87</f>
        <v>0.53123532174729926</v>
      </c>
      <c r="J28" s="5">
        <f>29.28/63.87</f>
        <v>0.45843118835133867</v>
      </c>
      <c r="K28" s="5">
        <v>0</v>
      </c>
      <c r="L28" s="5">
        <f>9.2/63.87</f>
        <v>0.14404258650383592</v>
      </c>
      <c r="M28" s="5">
        <f>26.98/63.87</f>
        <v>0.42242054172537968</v>
      </c>
      <c r="N28" s="5">
        <f>20.24/63.87</f>
        <v>0.316893690308439</v>
      </c>
      <c r="O28" s="4">
        <f>40.84/63.87</f>
        <v>0.6394238296539847</v>
      </c>
    </row>
    <row r="29" spans="1:16" x14ac:dyDescent="0.25">
      <c r="A29" s="2" t="s">
        <v>2</v>
      </c>
      <c r="B29" s="5">
        <f>52.14/63.87</f>
        <v>0.81634570220760927</v>
      </c>
      <c r="C29" s="5">
        <f>33.36/63.87</f>
        <v>0.52231094410521373</v>
      </c>
      <c r="D29" s="5">
        <f>25.28/63.87</f>
        <v>0.39580397682793178</v>
      </c>
      <c r="E29" s="5">
        <f>16.77/63.87</f>
        <v>0.26256458431188351</v>
      </c>
      <c r="F29" s="5">
        <f>36.2/63.87</f>
        <v>0.5667762642868327</v>
      </c>
      <c r="G29" s="5">
        <f>17.35/63.87</f>
        <v>0.27164552998277752</v>
      </c>
      <c r="H29" s="5">
        <f>51.2/63.87</f>
        <v>0.80162830749960867</v>
      </c>
      <c r="I29" s="5">
        <f>42.02/63.87</f>
        <v>0.6578988570533898</v>
      </c>
      <c r="J29" s="5">
        <f>32.04/63.87</f>
        <v>0.50164396430248948</v>
      </c>
      <c r="K29" s="5">
        <f>9.2/63.87</f>
        <v>0.14404258650383592</v>
      </c>
      <c r="L29" s="5">
        <v>0</v>
      </c>
      <c r="M29" s="5">
        <f>33.91/63.87</f>
        <v>0.53092218568968208</v>
      </c>
      <c r="N29" s="5">
        <f>28.28/63.87</f>
        <v>0.44277438547048698</v>
      </c>
      <c r="O29" s="4">
        <f>45.56/63.87</f>
        <v>0.71332393925160487</v>
      </c>
    </row>
    <row r="30" spans="1:16" x14ac:dyDescent="0.25">
      <c r="A30" s="2" t="s">
        <v>14</v>
      </c>
      <c r="B30" s="5">
        <f>30.95/63.87</f>
        <v>0.48457804916236108</v>
      </c>
      <c r="C30" s="5">
        <f>33.9/63.87</f>
        <v>0.5307656176608736</v>
      </c>
      <c r="D30" s="5">
        <f>35.2/63.87</f>
        <v>0.551119461405981</v>
      </c>
      <c r="E30" s="5">
        <f>17.3/63.87</f>
        <v>0.27086268983873496</v>
      </c>
      <c r="F30" s="5">
        <f>16.79/63.87</f>
        <v>0.26287772036950052</v>
      </c>
      <c r="G30" s="5">
        <f>24.71/63.87</f>
        <v>0.3868795991858463</v>
      </c>
      <c r="H30" s="5">
        <f>22.36/63.87</f>
        <v>0.3500861124158447</v>
      </c>
      <c r="I30" s="5">
        <f>10.65/63.87</f>
        <v>0.16674495068107092</v>
      </c>
      <c r="J30" s="5">
        <f>16.5/63.87</f>
        <v>0.25833724753405357</v>
      </c>
      <c r="K30" s="5">
        <f>26.98/63.87</f>
        <v>0.42242054172537968</v>
      </c>
      <c r="L30" s="5">
        <f>33.91/63.87</f>
        <v>0.53092218568968208</v>
      </c>
      <c r="M30" s="5">
        <v>0</v>
      </c>
      <c r="N30" s="5">
        <f>31.43/63.87</f>
        <v>0.49209331454516991</v>
      </c>
      <c r="O30" s="4">
        <f>17.08/63.87</f>
        <v>0.26741819320494753</v>
      </c>
    </row>
    <row r="31" spans="1:16" x14ac:dyDescent="0.25">
      <c r="A31" s="2" t="s">
        <v>3</v>
      </c>
      <c r="B31" s="5">
        <f>29.2/63.87</f>
        <v>0.4571786441208705</v>
      </c>
      <c r="C31" s="5">
        <f>10.57/63.87</f>
        <v>0.16549240645060279</v>
      </c>
      <c r="D31" s="5">
        <f>48.78/63.87</f>
        <v>0.76373884452794749</v>
      </c>
      <c r="E31" s="5">
        <f>26.18/63.87</f>
        <v>0.40989509942069829</v>
      </c>
      <c r="F31" s="5">
        <f>19.56/63.87</f>
        <v>0.30624706434945981</v>
      </c>
      <c r="G31" s="5">
        <f>12.45/63.87</f>
        <v>0.19492719586660404</v>
      </c>
      <c r="H31" s="5">
        <f>34.83/63.87</f>
        <v>0.54532644434006572</v>
      </c>
      <c r="I31" s="5">
        <f>31.93/63.87</f>
        <v>0.49992171598559576</v>
      </c>
      <c r="J31" s="5">
        <f>42.25/63.87</f>
        <v>0.66149992171598559</v>
      </c>
      <c r="K31" s="5">
        <f>20.24/63.87</f>
        <v>0.316893690308439</v>
      </c>
      <c r="L31" s="5">
        <f>28.28/63.87</f>
        <v>0.44277438547048698</v>
      </c>
      <c r="M31" s="5">
        <f>31.43/63.87</f>
        <v>0.49209331454516991</v>
      </c>
      <c r="N31" s="5">
        <v>0</v>
      </c>
      <c r="O31" s="4">
        <f>48.46/63.87</f>
        <v>0.75872866760607494</v>
      </c>
    </row>
    <row r="32" spans="1:16" x14ac:dyDescent="0.25">
      <c r="A32" s="2" t="s">
        <v>15</v>
      </c>
      <c r="B32" s="5">
        <f>43.91/63.87</f>
        <v>0.68749021449819947</v>
      </c>
      <c r="C32" s="5">
        <f>41.33/63.87</f>
        <v>0.64709566306560196</v>
      </c>
      <c r="D32" s="5">
        <f>36.45/63.87</f>
        <v>0.57069046500704568</v>
      </c>
      <c r="E32" s="5">
        <f>29.45/63.87</f>
        <v>0.46109284484108348</v>
      </c>
      <c r="F32" s="5">
        <f>32.93/63.87</f>
        <v>0.51557851886644745</v>
      </c>
      <c r="G32" s="5">
        <f>40.65/63.87</f>
        <v>0.63644903710662282</v>
      </c>
      <c r="H32" s="5">
        <f>31.85/63.87</f>
        <v>0.49866917175512765</v>
      </c>
      <c r="I32" s="5">
        <f>22.03/63.87</f>
        <v>0.34491936746516366</v>
      </c>
      <c r="J32" s="5">
        <f>15.23/63.87</f>
        <v>0.23845310787537186</v>
      </c>
      <c r="K32" s="5">
        <f>40.48/63.87</f>
        <v>0.633787380616878</v>
      </c>
      <c r="L32" s="5">
        <f>45.56/63.87</f>
        <v>0.71332393925160487</v>
      </c>
      <c r="M32" s="5">
        <f>17.08/63.87</f>
        <v>0.26741819320494753</v>
      </c>
      <c r="N32" s="5">
        <f>48.46/63.87</f>
        <v>0.75872866760607494</v>
      </c>
      <c r="O32" s="4">
        <v>0</v>
      </c>
      <c r="P32">
        <f>MAX(B19:O32)</f>
        <v>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INFORMATICA</dc:creator>
  <cp:lastModifiedBy>Marcos Neto</cp:lastModifiedBy>
  <dcterms:created xsi:type="dcterms:W3CDTF">2017-07-08T21:03:59Z</dcterms:created>
  <dcterms:modified xsi:type="dcterms:W3CDTF">2017-07-11T15:04:32Z</dcterms:modified>
</cp:coreProperties>
</file>