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Desktop\for_BFH\"/>
    </mc:Choice>
  </mc:AlternateContent>
  <xr:revisionPtr revIDLastSave="0" documentId="13_ncr:1_{D945DD70-881C-448D-ACE6-A590A7493C5F}" xr6:coauthVersionLast="46" xr6:coauthVersionMax="46" xr10:uidLastSave="{00000000-0000-0000-0000-000000000000}"/>
  <bookViews>
    <workbookView xWindow="-120" yWindow="-120" windowWidth="29040" windowHeight="15840" activeTab="1" xr2:uid="{70759378-15CE-45E0-95D3-02C742A93245}"/>
  </bookViews>
  <sheets>
    <sheet name="SoC (cal)" sheetId="1" r:id="rId1"/>
    <sheet name="Temp (cal)" sheetId="2" r:id="rId2"/>
    <sheet name="SoC (cyc)" sheetId="3" r:id="rId3"/>
    <sheet name="Temp (cyc)" sheetId="4" r:id="rId4"/>
    <sheet name="Charge c-rate (cyc)" sheetId="9" r:id="rId5"/>
    <sheet name="Discharge c-rate (cyc)" sheetId="8" r:id="rId6"/>
    <sheet name="DoD (cyc)" sheetId="6" r:id="rId7"/>
    <sheet name="Sheet5" sheetId="1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4" i="6" l="1"/>
  <c r="W23" i="6"/>
  <c r="W22" i="6"/>
  <c r="T22" i="6"/>
  <c r="W21" i="6"/>
  <c r="T21" i="6"/>
  <c r="W20" i="6"/>
  <c r="T20" i="6"/>
  <c r="W19" i="6"/>
  <c r="T19" i="6"/>
  <c r="W18" i="6"/>
  <c r="T18" i="6"/>
  <c r="W17" i="6"/>
  <c r="T17" i="6"/>
  <c r="W16" i="6"/>
  <c r="T16" i="6"/>
  <c r="W15" i="6"/>
  <c r="T15" i="6"/>
  <c r="W14" i="6"/>
  <c r="T14" i="6"/>
  <c r="W13" i="6"/>
  <c r="T13" i="6"/>
  <c r="W12" i="6"/>
  <c r="T12" i="6"/>
  <c r="W11" i="6"/>
  <c r="T11" i="6"/>
  <c r="W10" i="6"/>
  <c r="T10" i="6"/>
  <c r="W9" i="6"/>
  <c r="T9" i="6"/>
  <c r="W8" i="6"/>
  <c r="T8" i="6"/>
  <c r="W7" i="6"/>
  <c r="T7" i="6"/>
  <c r="W6" i="6"/>
  <c r="T6" i="6"/>
  <c r="W5" i="6"/>
  <c r="T5" i="6"/>
  <c r="W4" i="6"/>
  <c r="T4" i="6"/>
  <c r="L16" i="6"/>
  <c r="C16" i="6"/>
  <c r="L15" i="6"/>
  <c r="C15" i="6"/>
  <c r="L14" i="6"/>
  <c r="C14" i="6"/>
  <c r="L13" i="6"/>
  <c r="C13" i="6"/>
  <c r="L12" i="6"/>
  <c r="C12" i="6"/>
  <c r="L11" i="6"/>
  <c r="C11" i="6"/>
  <c r="L10" i="6"/>
  <c r="C10" i="6"/>
  <c r="L9" i="6"/>
  <c r="F9" i="6"/>
  <c r="C9" i="6"/>
  <c r="O8" i="6"/>
  <c r="L8" i="6"/>
  <c r="I8" i="6"/>
  <c r="F8" i="6"/>
  <c r="C8" i="6"/>
  <c r="O7" i="6"/>
  <c r="L7" i="6"/>
  <c r="I7" i="6"/>
  <c r="F7" i="6"/>
  <c r="C7" i="6"/>
  <c r="O6" i="6"/>
  <c r="L6" i="6"/>
  <c r="I6" i="6"/>
  <c r="F6" i="6"/>
  <c r="C6" i="6"/>
  <c r="O5" i="6"/>
  <c r="L5" i="6"/>
  <c r="I5" i="6"/>
  <c r="F5" i="6"/>
  <c r="C5" i="6"/>
  <c r="O4" i="6"/>
  <c r="L4" i="6"/>
  <c r="I4" i="6"/>
  <c r="F4" i="6"/>
  <c r="C4" i="6"/>
  <c r="U47" i="6"/>
  <c r="U46" i="6"/>
  <c r="U45" i="6"/>
  <c r="D41" i="6"/>
  <c r="D42" i="6"/>
  <c r="D43" i="6"/>
  <c r="D44" i="6"/>
  <c r="D45" i="6"/>
  <c r="U44" i="6"/>
  <c r="U43" i="6"/>
  <c r="O22" i="8"/>
  <c r="I15" i="4" l="1"/>
  <c r="F15" i="4"/>
  <c r="C15" i="4"/>
  <c r="I14" i="4"/>
  <c r="F14" i="4"/>
  <c r="C14" i="4"/>
  <c r="I13" i="4"/>
  <c r="F13" i="4"/>
  <c r="C13" i="4"/>
  <c r="I12" i="4"/>
  <c r="F12" i="4"/>
  <c r="C12" i="4"/>
  <c r="I11" i="4"/>
  <c r="F11" i="4"/>
  <c r="C11" i="4"/>
  <c r="I10" i="4"/>
  <c r="F10" i="4"/>
  <c r="C10" i="4"/>
  <c r="O9" i="4"/>
  <c r="I9" i="4"/>
  <c r="F9" i="4"/>
  <c r="C9" i="4"/>
  <c r="O8" i="4"/>
  <c r="L8" i="4"/>
  <c r="I8" i="4"/>
  <c r="F8" i="4"/>
  <c r="C8" i="4"/>
  <c r="R7" i="4"/>
  <c r="O7" i="4"/>
  <c r="L7" i="4"/>
  <c r="I7" i="4"/>
  <c r="F7" i="4"/>
  <c r="C7" i="4"/>
  <c r="R6" i="4"/>
  <c r="O6" i="4"/>
  <c r="L6" i="4"/>
  <c r="I6" i="4"/>
  <c r="F6" i="4"/>
  <c r="C6" i="4"/>
  <c r="R5" i="4"/>
  <c r="O5" i="4"/>
  <c r="L5" i="4"/>
  <c r="I5" i="4"/>
  <c r="F5" i="4"/>
  <c r="C5" i="4"/>
  <c r="R4" i="4"/>
  <c r="O4" i="4"/>
  <c r="L4" i="4"/>
  <c r="I4" i="4"/>
  <c r="F4" i="4"/>
  <c r="C4" i="4"/>
  <c r="R3" i="4"/>
  <c r="O3" i="4"/>
  <c r="L3" i="4"/>
  <c r="I3" i="4"/>
  <c r="F3" i="4"/>
  <c r="C3" i="4"/>
  <c r="W2" i="4"/>
  <c r="W3" i="4"/>
  <c r="W4" i="4"/>
  <c r="W5" i="4"/>
  <c r="W6" i="4"/>
  <c r="W7" i="4"/>
  <c r="N4" i="3"/>
  <c r="N3" i="3"/>
  <c r="N2" i="3"/>
  <c r="I15" i="3"/>
  <c r="F15" i="3"/>
  <c r="I14" i="3"/>
  <c r="F14" i="3"/>
  <c r="I13" i="3"/>
  <c r="F13" i="3"/>
  <c r="C13" i="3"/>
  <c r="I12" i="3"/>
  <c r="F12" i="3"/>
  <c r="C12" i="3"/>
  <c r="I11" i="3"/>
  <c r="F11" i="3"/>
  <c r="C11" i="3"/>
  <c r="I10" i="3"/>
  <c r="F10" i="3"/>
  <c r="C10" i="3"/>
  <c r="I9" i="3"/>
  <c r="F9" i="3"/>
  <c r="C9" i="3"/>
  <c r="I8" i="3"/>
  <c r="F8" i="3"/>
  <c r="C8" i="3"/>
  <c r="I7" i="3"/>
  <c r="F7" i="3"/>
  <c r="C7" i="3"/>
  <c r="I6" i="3"/>
  <c r="F6" i="3"/>
  <c r="C6" i="3"/>
  <c r="I5" i="3"/>
  <c r="F5" i="3"/>
  <c r="C5" i="3"/>
  <c r="I4" i="3"/>
  <c r="F4" i="3"/>
  <c r="C4" i="3"/>
  <c r="I3" i="3"/>
  <c r="F3" i="3"/>
  <c r="C3" i="3"/>
  <c r="U5" i="2"/>
  <c r="U6" i="2"/>
  <c r="O8" i="2"/>
  <c r="K8" i="2"/>
  <c r="O7" i="2"/>
  <c r="M7" i="2"/>
  <c r="K7" i="2"/>
  <c r="O6" i="2"/>
  <c r="M6" i="2"/>
  <c r="K6" i="2"/>
  <c r="O5" i="2"/>
  <c r="M5" i="2"/>
  <c r="K5" i="2"/>
  <c r="O4" i="2"/>
  <c r="M4" i="2"/>
  <c r="K4" i="2"/>
  <c r="O3" i="2"/>
  <c r="M3" i="2"/>
  <c r="K3" i="2"/>
  <c r="H15" i="2"/>
  <c r="F15" i="2"/>
  <c r="D15" i="2"/>
  <c r="B15" i="2"/>
  <c r="H14" i="2"/>
  <c r="F14" i="2"/>
  <c r="D14" i="2"/>
  <c r="B14" i="2"/>
  <c r="H13" i="2"/>
  <c r="F13" i="2"/>
  <c r="D13" i="2"/>
  <c r="B13" i="2"/>
  <c r="H12" i="2"/>
  <c r="F12" i="2"/>
  <c r="D12" i="2"/>
  <c r="B12" i="2"/>
  <c r="H11" i="2"/>
  <c r="F11" i="2"/>
  <c r="D11" i="2"/>
  <c r="B11" i="2"/>
  <c r="H10" i="2"/>
  <c r="F10" i="2"/>
  <c r="D10" i="2"/>
  <c r="B10" i="2"/>
  <c r="H9" i="2"/>
  <c r="F9" i="2"/>
  <c r="D9" i="2"/>
  <c r="B9" i="2"/>
  <c r="H8" i="2"/>
  <c r="F8" i="2"/>
  <c r="D8" i="2"/>
  <c r="B8" i="2"/>
  <c r="H7" i="2"/>
  <c r="F7" i="2"/>
  <c r="D7" i="2"/>
  <c r="B7" i="2"/>
  <c r="H6" i="2"/>
  <c r="F6" i="2"/>
  <c r="D6" i="2"/>
  <c r="B6" i="2"/>
  <c r="H5" i="2"/>
  <c r="F5" i="2"/>
  <c r="D5" i="2"/>
  <c r="B5" i="2"/>
  <c r="H4" i="2"/>
  <c r="F4" i="2"/>
  <c r="D4" i="2"/>
  <c r="B4" i="2"/>
  <c r="H3" i="2"/>
  <c r="F3" i="2"/>
  <c r="D3" i="2"/>
  <c r="B3" i="2"/>
  <c r="K8" i="1"/>
  <c r="M8" i="1"/>
  <c r="K7" i="1"/>
  <c r="M7" i="1"/>
  <c r="K6" i="1"/>
  <c r="M6" i="1"/>
  <c r="K5" i="1"/>
  <c r="M5" i="1"/>
  <c r="K4" i="1"/>
  <c r="M4" i="1"/>
  <c r="K3" i="1"/>
  <c r="M3" i="1"/>
  <c r="B15" i="1"/>
  <c r="H15" i="1"/>
  <c r="F15" i="1"/>
  <c r="D15" i="1"/>
  <c r="B14" i="1"/>
  <c r="H14" i="1"/>
  <c r="F14" i="1"/>
  <c r="D14" i="1"/>
  <c r="B13" i="1"/>
  <c r="H13" i="1"/>
  <c r="F13" i="1"/>
  <c r="D13" i="1"/>
  <c r="B12" i="1"/>
  <c r="H12" i="1"/>
  <c r="F12" i="1"/>
  <c r="D12" i="1"/>
  <c r="B11" i="1"/>
  <c r="H11" i="1"/>
  <c r="F11" i="1"/>
  <c r="D11" i="1"/>
  <c r="B10" i="1"/>
  <c r="H10" i="1"/>
  <c r="F10" i="1"/>
  <c r="D10" i="1"/>
  <c r="B9" i="1"/>
  <c r="H9" i="1"/>
  <c r="F9" i="1"/>
  <c r="D9" i="1"/>
  <c r="B8" i="1"/>
  <c r="H8" i="1"/>
  <c r="F8" i="1"/>
  <c r="D8" i="1"/>
  <c r="B7" i="1"/>
  <c r="H7" i="1"/>
  <c r="F7" i="1"/>
  <c r="D7" i="1"/>
  <c r="B6" i="1"/>
  <c r="H6" i="1"/>
  <c r="F6" i="1"/>
  <c r="D6" i="1"/>
  <c r="B5" i="1"/>
  <c r="H5" i="1"/>
  <c r="F5" i="1"/>
  <c r="D5" i="1"/>
  <c r="B4" i="1"/>
  <c r="H4" i="1"/>
  <c r="F4" i="1"/>
  <c r="D4" i="1"/>
  <c r="B3" i="1"/>
  <c r="H3" i="1"/>
  <c r="F3" i="1"/>
  <c r="D3" i="1"/>
  <c r="R3" i="1"/>
  <c r="R4" i="1"/>
  <c r="R5" i="1"/>
  <c r="R6" i="1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3" i="9"/>
  <c r="F5" i="9"/>
  <c r="F4" i="9"/>
  <c r="F3" i="9"/>
  <c r="C4" i="9"/>
  <c r="C5" i="9"/>
  <c r="C6" i="9"/>
  <c r="C7" i="9"/>
  <c r="C8" i="9"/>
  <c r="C9" i="9"/>
  <c r="C10" i="9"/>
  <c r="C11" i="9"/>
  <c r="C12" i="9"/>
  <c r="C13" i="9"/>
  <c r="C14" i="9"/>
  <c r="C15" i="9"/>
  <c r="C3" i="9"/>
  <c r="U3" i="8"/>
  <c r="U4" i="8"/>
  <c r="U5" i="8"/>
  <c r="U2" i="8"/>
  <c r="Q2" i="9"/>
  <c r="Q5" i="9"/>
  <c r="Q4" i="9"/>
  <c r="Q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3" i="8"/>
  <c r="F24" i="8"/>
  <c r="F25" i="8"/>
  <c r="F26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3" i="8"/>
  <c r="R3" i="2" l="1"/>
  <c r="R4" i="2"/>
  <c r="R5" i="2"/>
  <c r="R6" i="2"/>
  <c r="R2" i="2"/>
  <c r="U3" i="2" l="1"/>
  <c r="U4" i="2"/>
  <c r="U2" i="2"/>
</calcChain>
</file>

<file path=xl/sharedStrings.xml><?xml version="1.0" encoding="utf-8"?>
<sst xmlns="http://schemas.openxmlformats.org/spreadsheetml/2006/main" count="164" uniqueCount="46">
  <si>
    <t>SoH</t>
  </si>
  <si>
    <t>hours</t>
  </si>
  <si>
    <t>cap loss</t>
  </si>
  <si>
    <t>days</t>
  </si>
  <si>
    <t>time (hrs)</t>
  </si>
  <si>
    <t>time (days)</t>
  </si>
  <si>
    <t>SoC</t>
  </si>
  <si>
    <t>slope(%/day)</t>
  </si>
  <si>
    <t>temp</t>
  </si>
  <si>
    <t>cycles</t>
  </si>
  <si>
    <t>cap</t>
  </si>
  <si>
    <t>loss</t>
  </si>
  <si>
    <t>slope</t>
  </si>
  <si>
    <t>time(hrs)</t>
  </si>
  <si>
    <t>dod</t>
  </si>
  <si>
    <t>0.5C</t>
  </si>
  <si>
    <t>2C</t>
  </si>
  <si>
    <t>0.33C</t>
  </si>
  <si>
    <t>1C (2)</t>
  </si>
  <si>
    <t>discharge c-rate</t>
  </si>
  <si>
    <t>charging rate</t>
  </si>
  <si>
    <t>CSEM data</t>
  </si>
  <si>
    <t>5°C</t>
  </si>
  <si>
    <t>25°C</t>
  </si>
  <si>
    <t>25°C(2)</t>
  </si>
  <si>
    <t>45°C(2)</t>
  </si>
  <si>
    <t>45°C (ref)</t>
  </si>
  <si>
    <t>45°C (2)</t>
  </si>
  <si>
    <t>25°C (2)</t>
  </si>
  <si>
    <t>45°C (3)</t>
  </si>
  <si>
    <t>SoC = 30%</t>
  </si>
  <si>
    <t>SoC = 70%</t>
  </si>
  <si>
    <t>SoC = 50% (Ref)</t>
  </si>
  <si>
    <t>45°C (Ref)</t>
  </si>
  <si>
    <t>SoC = 50%</t>
  </si>
  <si>
    <t>SoC = 95% (ref)</t>
  </si>
  <si>
    <t>SoC = 20%</t>
  </si>
  <si>
    <t>SoC = 95% (2)</t>
  </si>
  <si>
    <t>DoD = 20%</t>
  </si>
  <si>
    <t>DoD = 100%</t>
  </si>
  <si>
    <t>DoD = 60% (3)</t>
  </si>
  <si>
    <t>DoD = 60% (2)</t>
  </si>
  <si>
    <t>DoD = 60% (Ref)</t>
  </si>
  <si>
    <t>1C (Ref)</t>
  </si>
  <si>
    <t>SF</t>
  </si>
  <si>
    <t>BFH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</si>
</sst>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 vertical="top"/>
    </xf>
    <xf numFmtId="0" fontId="2" fillId="0" borderId="0" xfId="1" applyNumberFormat="1"/>
    <xf numFmtId="0" fontId="3" fillId="0" borderId="0" xfId="0" applyFont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/>
    <xf numFmtId="9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1" applyNumberFormat="1" applyBorder="1" applyAlignment="1">
      <alignment horizontal="center"/>
    </xf>
    <xf numFmtId="0" fontId="2" fillId="0" borderId="6" xfId="1" applyNumberFormat="1" applyBorder="1" applyAlignment="1">
      <alignment horizontal="center"/>
    </xf>
    <xf numFmtId="0" fontId="2" fillId="0" borderId="8" xfId="1" applyNumberFormat="1" applyBorder="1" applyAlignment="1">
      <alignment horizontal="center"/>
    </xf>
    <xf numFmtId="0" fontId="2" fillId="0" borderId="9" xfId="1" applyNumberFormat="1" applyBorder="1" applyAlignment="1">
      <alignment horizontal="center"/>
    </xf>
    <xf numFmtId="0" fontId="2" fillId="0" borderId="12" xfId="1" applyNumberFormat="1" applyBorder="1" applyAlignment="1">
      <alignment horizontal="center"/>
    </xf>
    <xf numFmtId="0" fontId="2" fillId="0" borderId="13" xfId="1" applyNumberForma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14" xfId="0" applyNumberFormat="1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14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 (cal)'!$C$1</c:f>
              <c:strCache>
                <c:ptCount val="1"/>
                <c:pt idx="0">
                  <c:v>SoC = 50%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(cal)'!$B$3:$B$15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59</c:v>
                </c:pt>
                <c:pt idx="6">
                  <c:v>83</c:v>
                </c:pt>
                <c:pt idx="7">
                  <c:v>112</c:v>
                </c:pt>
                <c:pt idx="8">
                  <c:v>139</c:v>
                </c:pt>
                <c:pt idx="9">
                  <c:v>167</c:v>
                </c:pt>
                <c:pt idx="10">
                  <c:v>195</c:v>
                </c:pt>
                <c:pt idx="11">
                  <c:v>260</c:v>
                </c:pt>
                <c:pt idx="12">
                  <c:v>323</c:v>
                </c:pt>
              </c:numCache>
            </c:numRef>
          </c:xVal>
          <c:yVal>
            <c:numRef>
              <c:f>'SoC (cal)'!$D$3:$D$15</c:f>
              <c:numCache>
                <c:formatCode>General</c:formatCode>
                <c:ptCount val="13"/>
                <c:pt idx="0">
                  <c:v>0.30273742241200274</c:v>
                </c:pt>
                <c:pt idx="1">
                  <c:v>0</c:v>
                </c:pt>
                <c:pt idx="2">
                  <c:v>1.9216596619497928E-2</c:v>
                </c:pt>
                <c:pt idx="3">
                  <c:v>3.3037208405894969E-2</c:v>
                </c:pt>
                <c:pt idx="4">
                  <c:v>7.460522508719869E-2</c:v>
                </c:pt>
                <c:pt idx="5">
                  <c:v>0.8932118273978995</c:v>
                </c:pt>
                <c:pt idx="6">
                  <c:v>1.0937853871266001</c:v>
                </c:pt>
                <c:pt idx="7">
                  <c:v>1.2199353630813037</c:v>
                </c:pt>
                <c:pt idx="8">
                  <c:v>1.477219458748702</c:v>
                </c:pt>
                <c:pt idx="9">
                  <c:v>1.9030978025665002</c:v>
                </c:pt>
                <c:pt idx="10">
                  <c:v>2.2049623684530006</c:v>
                </c:pt>
                <c:pt idx="11">
                  <c:v>3.0028211683400974</c:v>
                </c:pt>
                <c:pt idx="12">
                  <c:v>3.5586282163653005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3-4A43-B723-09047EEF325D}"/>
            </c:ext>
          </c:extLst>
        </c:ser>
        <c:ser>
          <c:idx val="1"/>
          <c:order val="1"/>
          <c:tx>
            <c:strRef>
              <c:f>'SoC (cal)'!$E$1</c:f>
              <c:strCache>
                <c:ptCount val="1"/>
                <c:pt idx="0">
                  <c:v>SoC = 95%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(cal)'!$B$3:$B$15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59</c:v>
                </c:pt>
                <c:pt idx="6">
                  <c:v>83</c:v>
                </c:pt>
                <c:pt idx="7">
                  <c:v>112</c:v>
                </c:pt>
                <c:pt idx="8">
                  <c:v>139</c:v>
                </c:pt>
                <c:pt idx="9">
                  <c:v>167</c:v>
                </c:pt>
                <c:pt idx="10">
                  <c:v>195</c:v>
                </c:pt>
                <c:pt idx="11">
                  <c:v>260</c:v>
                </c:pt>
                <c:pt idx="12">
                  <c:v>323</c:v>
                </c:pt>
              </c:numCache>
            </c:numRef>
          </c:xVal>
          <c:yVal>
            <c:numRef>
              <c:f>'SoC (cal)'!$F$3:$F$15</c:f>
              <c:numCache>
                <c:formatCode>General</c:formatCode>
                <c:ptCount val="13"/>
                <c:pt idx="0">
                  <c:v>3.155853479990256E-2</c:v>
                </c:pt>
                <c:pt idx="1">
                  <c:v>0</c:v>
                </c:pt>
                <c:pt idx="2">
                  <c:v>9.0932306832802734E-2</c:v>
                </c:pt>
                <c:pt idx="3">
                  <c:v>0.19913076869430002</c:v>
                </c:pt>
                <c:pt idx="4">
                  <c:v>0.63543452409909884</c:v>
                </c:pt>
                <c:pt idx="5">
                  <c:v>1.3620074193352982</c:v>
                </c:pt>
                <c:pt idx="6">
                  <c:v>1.6455905067622956</c:v>
                </c:pt>
                <c:pt idx="7">
                  <c:v>1.9205977159514998</c:v>
                </c:pt>
                <c:pt idx="8">
                  <c:v>2.2738655958273957</c:v>
                </c:pt>
                <c:pt idx="9">
                  <c:v>2.5647040243099051</c:v>
                </c:pt>
                <c:pt idx="10">
                  <c:v>3.0700544128100971</c:v>
                </c:pt>
                <c:pt idx="11">
                  <c:v>4.0261107508302025</c:v>
                </c:pt>
                <c:pt idx="12">
                  <c:v>4.7179709861191022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3-4A43-B723-09047EEF325D}"/>
            </c:ext>
          </c:extLst>
        </c:ser>
        <c:ser>
          <c:idx val="2"/>
          <c:order val="2"/>
          <c:tx>
            <c:strRef>
              <c:f>'SoC (cal)'!$G$1</c:f>
              <c:strCache>
                <c:ptCount val="1"/>
                <c:pt idx="0">
                  <c:v>SoC = 20%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(cal)'!$B$3:$B$15</c:f>
              <c:numCache>
                <c:formatCode>General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59</c:v>
                </c:pt>
                <c:pt idx="6">
                  <c:v>83</c:v>
                </c:pt>
                <c:pt idx="7">
                  <c:v>112</c:v>
                </c:pt>
                <c:pt idx="8">
                  <c:v>139</c:v>
                </c:pt>
                <c:pt idx="9">
                  <c:v>167</c:v>
                </c:pt>
                <c:pt idx="10">
                  <c:v>195</c:v>
                </c:pt>
                <c:pt idx="11">
                  <c:v>260</c:v>
                </c:pt>
                <c:pt idx="12">
                  <c:v>323</c:v>
                </c:pt>
              </c:numCache>
            </c:numRef>
          </c:xVal>
          <c:yVal>
            <c:numRef>
              <c:f>'SoC (cal)'!$H$3:$H$15</c:f>
              <c:numCache>
                <c:formatCode>General</c:formatCode>
                <c:ptCount val="13"/>
                <c:pt idx="0">
                  <c:v>0.42943404857449519</c:v>
                </c:pt>
                <c:pt idx="1">
                  <c:v>0.1221960733798988</c:v>
                </c:pt>
                <c:pt idx="2">
                  <c:v>5.049652198090282E-2</c:v>
                </c:pt>
                <c:pt idx="3">
                  <c:v>1.660870195410169E-2</c:v>
                </c:pt>
                <c:pt idx="4">
                  <c:v>0</c:v>
                </c:pt>
                <c:pt idx="5">
                  <c:v>0.50120211513700053</c:v>
                </c:pt>
                <c:pt idx="6">
                  <c:v>0.5102861622755972</c:v>
                </c:pt>
                <c:pt idx="7">
                  <c:v>0.41247959669360457</c:v>
                </c:pt>
                <c:pt idx="8">
                  <c:v>0.54758872324000007</c:v>
                </c:pt>
                <c:pt idx="9">
                  <c:v>0.66010133152959449</c:v>
                </c:pt>
                <c:pt idx="10">
                  <c:v>1.0656545099108961</c:v>
                </c:pt>
                <c:pt idx="11">
                  <c:v>1.4324226548026009</c:v>
                </c:pt>
                <c:pt idx="12">
                  <c:v>1.7476659335250999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3-4A43-B723-09047EEF325D}"/>
            </c:ext>
          </c:extLst>
        </c:ser>
        <c:ser>
          <c:idx val="3"/>
          <c:order val="3"/>
          <c:tx>
            <c:strRef>
              <c:f>'SoC (cal)'!$L$1:$M$1</c:f>
              <c:strCache>
                <c:ptCount val="1"/>
                <c:pt idx="0">
                  <c:v>SoC = 95%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(cal)'!$K$3:$K$8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36</c:v>
                </c:pt>
                <c:pt idx="5">
                  <c:v>65</c:v>
                </c:pt>
              </c:numCache>
            </c:numRef>
          </c:xVal>
          <c:yVal>
            <c:numRef>
              <c:f>'SoC (cal)'!$M$3:$M$8</c:f>
              <c:numCache>
                <c:formatCode>General</c:formatCode>
                <c:ptCount val="6"/>
                <c:pt idx="0">
                  <c:v>0.13833635414329803</c:v>
                </c:pt>
                <c:pt idx="1">
                  <c:v>0</c:v>
                </c:pt>
                <c:pt idx="2">
                  <c:v>8.8296286623001929E-2</c:v>
                </c:pt>
                <c:pt idx="3">
                  <c:v>0.21611962189670431</c:v>
                </c:pt>
                <c:pt idx="4">
                  <c:v>0.33868282937189464</c:v>
                </c:pt>
                <c:pt idx="5">
                  <c:v>0.95348139926979547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43-4A43-B723-09047EEF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913903"/>
        <c:axId val="751896431"/>
      </c:scatterChart>
      <c:valAx>
        <c:axId val="75191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896431"/>
        <c:crosses val="autoZero"/>
        <c:crossBetween val="midCat"/>
      </c:valAx>
      <c:valAx>
        <c:axId val="7518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913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'Charge c-rate (cyc)'!$J$1:$L$1</c:f>
              <c:strCache>
                <c:ptCount val="1"/>
                <c:pt idx="0">
                  <c:v>0.33C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'Charge c-rate (cyc)'!$J$3:$J$21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'Charge c-rate (cyc)'!$L$3:$L$21</c:f>
              <c:numCache>
                <c:formatCode>General</c:formatCode>
                <c:ptCount val="19"/>
                <c:pt idx="0">
                  <c:v>2.0094744201948345E-5</c:v>
                </c:pt>
                <c:pt idx="1">
                  <c:v>2.9257277010373395</c:v>
                </c:pt>
                <c:pt idx="2">
                  <c:v>4.2021124669017524</c:v>
                </c:pt>
                <c:pt idx="3">
                  <c:v>5.2254087046393121</c:v>
                </c:pt>
                <c:pt idx="4">
                  <c:v>6.0699488802789192</c:v>
                </c:pt>
                <c:pt idx="5">
                  <c:v>6.6063270646737893</c:v>
                </c:pt>
                <c:pt idx="6">
                  <c:v>7.1010931197292848</c:v>
                </c:pt>
                <c:pt idx="7">
                  <c:v>7.7688635111711424</c:v>
                </c:pt>
                <c:pt idx="8">
                  <c:v>8.2844203705237707</c:v>
                </c:pt>
                <c:pt idx="9">
                  <c:v>8.7553026577096063</c:v>
                </c:pt>
                <c:pt idx="10">
                  <c:v>9.2124515229405688</c:v>
                </c:pt>
                <c:pt idx="11">
                  <c:v>9.6428622670518767</c:v>
                </c:pt>
                <c:pt idx="12">
                  <c:v>10.051303578804093</c:v>
                </c:pt>
                <c:pt idx="13">
                  <c:v>10.427778284069134</c:v>
                </c:pt>
                <c:pt idx="14">
                  <c:v>10.901353871109409</c:v>
                </c:pt>
                <c:pt idx="15">
                  <c:v>11.348844649166988</c:v>
                </c:pt>
                <c:pt idx="16">
                  <c:v>11.828507812688038</c:v>
                </c:pt>
                <c:pt idx="17">
                  <c:v>12.197428262554888</c:v>
                </c:pt>
                <c:pt idx="18">
                  <c:v>12.656937376590516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C7-4FAB-A027-0039DBF51157}"/>
            </c:ext>
          </c:extLst>
        </c:ser>
        <c:ser>
          <c:idx val="0"/>
          <c:order val="1"/>
          <c:tx>
            <c:strRef>
              <c:f>'Charge c-rate (cyc)'!$A$1:$C$1</c:f>
              <c:strCache>
                <c:ptCount val="1"/>
                <c:pt idx="0">
                  <c:v>0.5C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'Charge c-rate (cyc)'!$A$3:$A$15</c:f>
              <c:numCache>
                <c:formatCode>General</c:formatCode>
                <c:ptCount val="13"/>
                <c:pt idx="0">
                  <c:v>1.1223774231833989</c:v>
                </c:pt>
                <c:pt idx="1">
                  <c:v>55.47029801103303</c:v>
                </c:pt>
                <c:pt idx="2">
                  <c:v>103.1988473549473</c:v>
                </c:pt>
                <c:pt idx="3">
                  <c:v>165.9033302315712</c:v>
                </c:pt>
                <c:pt idx="4">
                  <c:v>205.3344847292332</c:v>
                </c:pt>
                <c:pt idx="5">
                  <c:v>250.82782027422871</c:v>
                </c:pt>
                <c:pt idx="6">
                  <c:v>301.42546009332978</c:v>
                </c:pt>
                <c:pt idx="7">
                  <c:v>351.69240744612119</c:v>
                </c:pt>
                <c:pt idx="8">
                  <c:v>398.12250520923658</c:v>
                </c:pt>
                <c:pt idx="9">
                  <c:v>448.12661501932507</c:v>
                </c:pt>
                <c:pt idx="10">
                  <c:v>497.5351411138065</c:v>
                </c:pt>
                <c:pt idx="11">
                  <c:v>550.11986818145544</c:v>
                </c:pt>
                <c:pt idx="12">
                  <c:v>599.6853990022579</c:v>
                </c:pt>
              </c:numCache>
            </c:numRef>
          </c:xVal>
          <c:yVal>
            <c:numRef>
              <c:f>'Charge c-rate (cyc)'!$C$3:$C$15</c:f>
              <c:numCache>
                <c:formatCode>General</c:formatCode>
                <c:ptCount val="13"/>
                <c:pt idx="0">
                  <c:v>-4.7627203803024543E-5</c:v>
                </c:pt>
                <c:pt idx="1">
                  <c:v>3.0260072454104225</c:v>
                </c:pt>
                <c:pt idx="2">
                  <c:v>4.3987700648458254</c:v>
                </c:pt>
                <c:pt idx="3">
                  <c:v>5.6331935471818468</c:v>
                </c:pt>
                <c:pt idx="4">
                  <c:v>6.2697997152126757</c:v>
                </c:pt>
                <c:pt idx="5">
                  <c:v>6.9037339939424403</c:v>
                </c:pt>
                <c:pt idx="6">
                  <c:v>7.5504672142937874</c:v>
                </c:pt>
                <c:pt idx="7">
                  <c:v>8.1050392738601253</c:v>
                </c:pt>
                <c:pt idx="8">
                  <c:v>8.6120455774588489</c:v>
                </c:pt>
                <c:pt idx="9">
                  <c:v>9.1294774089261121</c:v>
                </c:pt>
                <c:pt idx="10">
                  <c:v>9.6187150321267687</c:v>
                </c:pt>
                <c:pt idx="11">
                  <c:v>10.202892892730375</c:v>
                </c:pt>
                <c:pt idx="12">
                  <c:v>11.046217009037695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7-4FAB-A027-0039DBF51157}"/>
            </c:ext>
          </c:extLst>
        </c:ser>
        <c:ser>
          <c:idx val="1"/>
          <c:order val="2"/>
          <c:tx>
            <c:strRef>
              <c:f>'Charge c-rate (cyc)'!$D$1:$D$1</c:f>
              <c:strCache>
                <c:ptCount val="1"/>
                <c:pt idx="0">
                  <c:v>1C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'Charge c-rate (cyc)'!$D$3:$D$5</c:f>
              <c:numCache>
                <c:formatCode>General</c:formatCode>
                <c:ptCount val="3"/>
                <c:pt idx="0">
                  <c:v>1.1216743574270449</c:v>
                </c:pt>
                <c:pt idx="1">
                  <c:v>53.509830738723373</c:v>
                </c:pt>
                <c:pt idx="2">
                  <c:v>92.227672557109472</c:v>
                </c:pt>
              </c:numCache>
            </c:numRef>
          </c:xVal>
          <c:yVal>
            <c:numRef>
              <c:f>'Charge c-rate (cyc)'!$F$3:$F$5</c:f>
              <c:numCache>
                <c:formatCode>General</c:formatCode>
                <c:ptCount val="3"/>
                <c:pt idx="0">
                  <c:v>8.4189991533811792E-6</c:v>
                </c:pt>
                <c:pt idx="1">
                  <c:v>14.918511090552311</c:v>
                </c:pt>
                <c:pt idx="2">
                  <c:v>37.054712609377269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C7-4FAB-A027-0039DBF51157}"/>
            </c:ext>
          </c:extLst>
        </c:ser>
        <c:ser>
          <c:idx val="2"/>
          <c:order val="3"/>
          <c:tx>
            <c:strRef>
              <c:f>'Charge c-rate (cyc)'!$G$1:$I$1</c:f>
              <c:strCache>
                <c:ptCount val="1"/>
                <c:pt idx="0">
                  <c:v>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'Charge c-rate (cyc)'!$G$3:$G$4</c:f>
              <c:numCache>
                <c:formatCode>General</c:formatCode>
                <c:ptCount val="2"/>
                <c:pt idx="0">
                  <c:v>1.1218665491405531</c:v>
                </c:pt>
                <c:pt idx="1">
                  <c:v>47.014471803366433</c:v>
                </c:pt>
              </c:numCache>
            </c:numRef>
          </c:xVal>
          <c:yVal>
            <c:numRef>
              <c:f>'Charge c-rate (cyc)'!$I$3:$I$4</c:f>
              <c:numCache>
                <c:formatCode>General</c:formatCode>
                <c:ptCount val="2"/>
                <c:pt idx="0">
                  <c:v>1.0085414215987853E-4</c:v>
                </c:pt>
                <c:pt idx="1">
                  <c:v>29.78431039822992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C7-4FAB-A027-0039DBF51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483775"/>
        <c:axId val="1840487519"/>
      </c:scatterChart>
      <c:valAx>
        <c:axId val="184048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7519"/>
        <c:crosses val="autoZero"/>
        <c:crossBetween val="midCat"/>
      </c:valAx>
      <c:valAx>
        <c:axId val="184048751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8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C-rate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'Discharge c-rate (cyc)'!$J$1</c:f>
              <c:strCache>
                <c:ptCount val="1"/>
                <c:pt idx="0">
                  <c:v>0.33C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'Discharge c-rate (cyc)'!$J$3:$J$21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'Discharge c-rate (cyc)'!$L$3:$L$21</c:f>
              <c:numCache>
                <c:formatCode>General</c:formatCode>
                <c:ptCount val="19"/>
                <c:pt idx="0">
                  <c:v>2.0094744201948345E-5</c:v>
                </c:pt>
                <c:pt idx="1">
                  <c:v>2.9257277010373395</c:v>
                </c:pt>
                <c:pt idx="2">
                  <c:v>4.2021124669017524</c:v>
                </c:pt>
                <c:pt idx="3">
                  <c:v>5.2254087046393121</c:v>
                </c:pt>
                <c:pt idx="4">
                  <c:v>6.0699488802789192</c:v>
                </c:pt>
                <c:pt idx="5">
                  <c:v>6.6063270646737893</c:v>
                </c:pt>
                <c:pt idx="6">
                  <c:v>7.1010931197292848</c:v>
                </c:pt>
                <c:pt idx="7">
                  <c:v>7.7688635111711424</c:v>
                </c:pt>
                <c:pt idx="8">
                  <c:v>8.2844203705237707</c:v>
                </c:pt>
                <c:pt idx="9">
                  <c:v>8.7553026577096063</c:v>
                </c:pt>
                <c:pt idx="10">
                  <c:v>9.2124515229405688</c:v>
                </c:pt>
                <c:pt idx="11">
                  <c:v>9.6428622670518767</c:v>
                </c:pt>
                <c:pt idx="12">
                  <c:v>10.051303578804093</c:v>
                </c:pt>
                <c:pt idx="13">
                  <c:v>10.427778284069134</c:v>
                </c:pt>
                <c:pt idx="14">
                  <c:v>10.901353871109409</c:v>
                </c:pt>
                <c:pt idx="15">
                  <c:v>11.348844649166988</c:v>
                </c:pt>
                <c:pt idx="16">
                  <c:v>11.828507812688038</c:v>
                </c:pt>
                <c:pt idx="17">
                  <c:v>12.197428262554888</c:v>
                </c:pt>
                <c:pt idx="18">
                  <c:v>12.656937376590516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28-411A-BA4A-3135275365F7}"/>
            </c:ext>
          </c:extLst>
        </c:ser>
        <c:ser>
          <c:idx val="0"/>
          <c:order val="1"/>
          <c:tx>
            <c:strRef>
              <c:f>'Discharge c-rate (cyc)'!$A$1</c:f>
              <c:strCache>
                <c:ptCount val="1"/>
                <c:pt idx="0">
                  <c:v>0.5C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'Discharge c-rate (cyc)'!$A$3:$A$23</c:f>
              <c:numCache>
                <c:formatCode>General</c:formatCode>
                <c:ptCount val="21"/>
                <c:pt idx="0">
                  <c:v>1.12407546688017</c:v>
                </c:pt>
                <c:pt idx="1">
                  <c:v>55.043592147528678</c:v>
                </c:pt>
                <c:pt idx="2">
                  <c:v>103.3976138183458</c:v>
                </c:pt>
                <c:pt idx="3">
                  <c:v>157.5790648393683</c:v>
                </c:pt>
                <c:pt idx="4">
                  <c:v>204.95752579840351</c:v>
                </c:pt>
                <c:pt idx="5">
                  <c:v>252.0058631118979</c:v>
                </c:pt>
                <c:pt idx="6">
                  <c:v>301.44452850760842</c:v>
                </c:pt>
                <c:pt idx="7">
                  <c:v>350.57758142795689</c:v>
                </c:pt>
                <c:pt idx="8">
                  <c:v>400.3038918496589</c:v>
                </c:pt>
                <c:pt idx="9">
                  <c:v>450.94164234894879</c:v>
                </c:pt>
                <c:pt idx="10">
                  <c:v>500.12237225270889</c:v>
                </c:pt>
                <c:pt idx="11">
                  <c:v>549.91931745206239</c:v>
                </c:pt>
                <c:pt idx="12">
                  <c:v>600.3198245041583</c:v>
                </c:pt>
                <c:pt idx="13">
                  <c:v>649.60972567746876</c:v>
                </c:pt>
                <c:pt idx="14">
                  <c:v>699.51127028679912</c:v>
                </c:pt>
                <c:pt idx="15">
                  <c:v>750.01886270112425</c:v>
                </c:pt>
                <c:pt idx="16">
                  <c:v>799.44325184951344</c:v>
                </c:pt>
                <c:pt idx="17">
                  <c:v>849.47918217227118</c:v>
                </c:pt>
                <c:pt idx="18">
                  <c:v>900.13088212520199</c:v>
                </c:pt>
                <c:pt idx="19">
                  <c:v>950.55284293069872</c:v>
                </c:pt>
                <c:pt idx="20">
                  <c:v>999.93951210444652</c:v>
                </c:pt>
              </c:numCache>
            </c:numRef>
          </c:xVal>
          <c:yVal>
            <c:numRef>
              <c:f>'Discharge c-rate (cyc)'!$C$3:$C$23</c:f>
              <c:numCache>
                <c:formatCode>General</c:formatCode>
                <c:ptCount val="21"/>
                <c:pt idx="0">
                  <c:v>-2.1412239403773015E-5</c:v>
                </c:pt>
                <c:pt idx="1">
                  <c:v>2.8338854567844018</c:v>
                </c:pt>
                <c:pt idx="2">
                  <c:v>4.1964958496664373</c:v>
                </c:pt>
                <c:pt idx="3">
                  <c:v>5.2783625510890104</c:v>
                </c:pt>
                <c:pt idx="4">
                  <c:v>6.0574503075154436</c:v>
                </c:pt>
                <c:pt idx="5">
                  <c:v>6.7170142851013637</c:v>
                </c:pt>
                <c:pt idx="6">
                  <c:v>7.3326127593619228</c:v>
                </c:pt>
                <c:pt idx="7">
                  <c:v>7.8905807939949941</c:v>
                </c:pt>
                <c:pt idx="8">
                  <c:v>8.4344149417762697</c:v>
                </c:pt>
                <c:pt idx="9">
                  <c:v>8.9102255816311597</c:v>
                </c:pt>
                <c:pt idx="10">
                  <c:v>9.3916418256387075</c:v>
                </c:pt>
                <c:pt idx="11">
                  <c:v>9.8410152996604943</c:v>
                </c:pt>
                <c:pt idx="12">
                  <c:v>10.283196245284721</c:v>
                </c:pt>
                <c:pt idx="13">
                  <c:v>10.704945220301266</c:v>
                </c:pt>
                <c:pt idx="14">
                  <c:v>11.112916190684686</c:v>
                </c:pt>
                <c:pt idx="15">
                  <c:v>11.53949486492467</c:v>
                </c:pt>
                <c:pt idx="16">
                  <c:v>11.920822328273662</c:v>
                </c:pt>
                <c:pt idx="17">
                  <c:v>12.304355140944123</c:v>
                </c:pt>
                <c:pt idx="18">
                  <c:v>12.734476759746549</c:v>
                </c:pt>
                <c:pt idx="19">
                  <c:v>13.105274015157287</c:v>
                </c:pt>
                <c:pt idx="20">
                  <c:v>13.418289105566094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8-411A-BA4A-3135275365F7}"/>
            </c:ext>
          </c:extLst>
        </c:ser>
        <c:ser>
          <c:idx val="4"/>
          <c:order val="2"/>
          <c:tx>
            <c:strRef>
              <c:f>'Discharge c-rate (cyc)'!$M$1</c:f>
              <c:strCache>
                <c:ptCount val="1"/>
                <c:pt idx="0">
                  <c:v>1C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'Discharge c-rate (cyc)'!$M$3:$M$22</c:f>
              <c:numCache>
                <c:formatCode>General</c:formatCode>
                <c:ptCount val="20"/>
                <c:pt idx="0">
                  <c:v>1.9973900171926029</c:v>
                </c:pt>
                <c:pt idx="1">
                  <c:v>55.466104581148919</c:v>
                </c:pt>
                <c:pt idx="2">
                  <c:v>108.56483195571209</c:v>
                </c:pt>
                <c:pt idx="3">
                  <c:v>160.70393036469341</c:v>
                </c:pt>
                <c:pt idx="4">
                  <c:v>201.17005054972421</c:v>
                </c:pt>
                <c:pt idx="5">
                  <c:v>241.13999576287799</c:v>
                </c:pt>
                <c:pt idx="6">
                  <c:v>301.99036987376508</c:v>
                </c:pt>
                <c:pt idx="7">
                  <c:v>350.07886427595281</c:v>
                </c:pt>
                <c:pt idx="8">
                  <c:v>399.34180347480492</c:v>
                </c:pt>
                <c:pt idx="9">
                  <c:v>449.8638212600635</c:v>
                </c:pt>
                <c:pt idx="10">
                  <c:v>500.11291755303313</c:v>
                </c:pt>
                <c:pt idx="11">
                  <c:v>550.19518128495804</c:v>
                </c:pt>
                <c:pt idx="12">
                  <c:v>600.06674307581727</c:v>
                </c:pt>
                <c:pt idx="13">
                  <c:v>649.63934321438126</c:v>
                </c:pt>
                <c:pt idx="14">
                  <c:v>699.71249463727827</c:v>
                </c:pt>
                <c:pt idx="15">
                  <c:v>749.57324379658053</c:v>
                </c:pt>
                <c:pt idx="16">
                  <c:v>799.94721390697896</c:v>
                </c:pt>
                <c:pt idx="17">
                  <c:v>850.12485819970618</c:v>
                </c:pt>
                <c:pt idx="18">
                  <c:v>900.04586627456797</c:v>
                </c:pt>
                <c:pt idx="19">
                  <c:v>949.74165707829604</c:v>
                </c:pt>
              </c:numCache>
            </c:numRef>
          </c:xVal>
          <c:yVal>
            <c:numRef>
              <c:f>'Discharge c-rate (cyc)'!$O$3:$O$22</c:f>
              <c:numCache>
                <c:formatCode>General</c:formatCode>
                <c:ptCount val="20"/>
                <c:pt idx="0">
                  <c:v>8.6482532808407342E-4</c:v>
                </c:pt>
                <c:pt idx="1">
                  <c:v>3.0949540555434973</c:v>
                </c:pt>
                <c:pt idx="2">
                  <c:v>4.773339480544414</c:v>
                </c:pt>
                <c:pt idx="3">
                  <c:v>6.0093134722523533</c:v>
                </c:pt>
                <c:pt idx="4">
                  <c:v>6.8749840214391345</c:v>
                </c:pt>
                <c:pt idx="5">
                  <c:v>7.8370192263474969</c:v>
                </c:pt>
                <c:pt idx="6">
                  <c:v>9.2166905233496461</c:v>
                </c:pt>
                <c:pt idx="7">
                  <c:v>10.006763347303526</c:v>
                </c:pt>
                <c:pt idx="8">
                  <c:v>10.655119216015763</c:v>
                </c:pt>
                <c:pt idx="9">
                  <c:v>11.240150422554617</c:v>
                </c:pt>
                <c:pt idx="10">
                  <c:v>11.764811406259279</c:v>
                </c:pt>
                <c:pt idx="11">
                  <c:v>12.217556146078168</c:v>
                </c:pt>
                <c:pt idx="12">
                  <c:v>12.626014684110187</c:v>
                </c:pt>
                <c:pt idx="13">
                  <c:v>12.993661051357941</c:v>
                </c:pt>
                <c:pt idx="14">
                  <c:v>13.331219864770372</c:v>
                </c:pt>
                <c:pt idx="15">
                  <c:v>13.676178897867441</c:v>
                </c:pt>
                <c:pt idx="16">
                  <c:v>14.094181016519624</c:v>
                </c:pt>
                <c:pt idx="17">
                  <c:v>14.444797664772057</c:v>
                </c:pt>
                <c:pt idx="18">
                  <c:v>14.773428537539768</c:v>
                </c:pt>
                <c:pt idx="19">
                  <c:v>15.045921060051693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28-411A-BA4A-3135275365F7}"/>
            </c:ext>
          </c:extLst>
        </c:ser>
        <c:ser>
          <c:idx val="2"/>
          <c:order val="3"/>
          <c:tx>
            <c:strRef>
              <c:f>'Discharge c-rate (cyc)'!$G$1</c:f>
              <c:strCache>
                <c:ptCount val="1"/>
                <c:pt idx="0">
                  <c:v>2C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'Discharge c-rate (cyc)'!$G$3:$G$21</c:f>
              <c:numCache>
                <c:formatCode>General</c:formatCode>
                <c:ptCount val="19"/>
                <c:pt idx="0">
                  <c:v>1.127087972644381</c:v>
                </c:pt>
                <c:pt idx="1">
                  <c:v>53.612661163475309</c:v>
                </c:pt>
                <c:pt idx="2">
                  <c:v>103.1843955037706</c:v>
                </c:pt>
                <c:pt idx="3">
                  <c:v>155.65313250822359</c:v>
                </c:pt>
                <c:pt idx="4">
                  <c:v>204.7064745568421</c:v>
                </c:pt>
                <c:pt idx="5">
                  <c:v>253.2958501760273</c:v>
                </c:pt>
                <c:pt idx="6">
                  <c:v>299.7214410642643</c:v>
                </c:pt>
                <c:pt idx="7">
                  <c:v>349.99689400162782</c:v>
                </c:pt>
                <c:pt idx="8">
                  <c:v>399.8926062716971</c:v>
                </c:pt>
                <c:pt idx="9">
                  <c:v>449.25007924285472</c:v>
                </c:pt>
                <c:pt idx="10">
                  <c:v>499.46884365483942</c:v>
                </c:pt>
                <c:pt idx="11">
                  <c:v>549.75011733010876</c:v>
                </c:pt>
                <c:pt idx="12">
                  <c:v>598.0251994932122</c:v>
                </c:pt>
                <c:pt idx="13">
                  <c:v>648.98053862063</c:v>
                </c:pt>
                <c:pt idx="14">
                  <c:v>699.41766330636369</c:v>
                </c:pt>
                <c:pt idx="15">
                  <c:v>749.04716981189256</c:v>
                </c:pt>
                <c:pt idx="16">
                  <c:v>799.51553283351438</c:v>
                </c:pt>
                <c:pt idx="17">
                  <c:v>850.03622284284995</c:v>
                </c:pt>
                <c:pt idx="18">
                  <c:v>891.93094760089457</c:v>
                </c:pt>
              </c:numCache>
            </c:numRef>
          </c:xVal>
          <c:yVal>
            <c:numRef>
              <c:f>'Discharge c-rate (cyc)'!$I$3:$I$21</c:f>
              <c:numCache>
                <c:formatCode>General</c:formatCode>
                <c:ptCount val="19"/>
                <c:pt idx="0">
                  <c:v>-5.5270725507483576E-5</c:v>
                </c:pt>
                <c:pt idx="1">
                  <c:v>3.0778129970680856</c:v>
                </c:pt>
                <c:pt idx="2">
                  <c:v>4.6115759440176092</c:v>
                </c:pt>
                <c:pt idx="3">
                  <c:v>5.8217294351575628</c:v>
                </c:pt>
                <c:pt idx="4">
                  <c:v>6.7286016651987524</c:v>
                </c:pt>
                <c:pt idx="5">
                  <c:v>7.501789037529849</c:v>
                </c:pt>
                <c:pt idx="6">
                  <c:v>8.1643113305511772</c:v>
                </c:pt>
                <c:pt idx="7">
                  <c:v>8.8061367466835012</c:v>
                </c:pt>
                <c:pt idx="8">
                  <c:v>9.4036513892779681</c:v>
                </c:pt>
                <c:pt idx="9">
                  <c:v>9.9856251935516838</c:v>
                </c:pt>
                <c:pt idx="10">
                  <c:v>10.559828099675627</c:v>
                </c:pt>
                <c:pt idx="11">
                  <c:v>11.140729174151897</c:v>
                </c:pt>
                <c:pt idx="12">
                  <c:v>11.625861965288632</c:v>
                </c:pt>
                <c:pt idx="13">
                  <c:v>12.153236678996715</c:v>
                </c:pt>
                <c:pt idx="14">
                  <c:v>12.652500607750062</c:v>
                </c:pt>
                <c:pt idx="15">
                  <c:v>13.11776549156518</c:v>
                </c:pt>
                <c:pt idx="16">
                  <c:v>13.677437330585384</c:v>
                </c:pt>
                <c:pt idx="17">
                  <c:v>14.200394896995693</c:v>
                </c:pt>
                <c:pt idx="18">
                  <c:v>14.652844352407701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28-411A-BA4A-313527536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770959"/>
        <c:axId val="1460770127"/>
      </c:scatterChart>
      <c:valAx>
        <c:axId val="146077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0127"/>
        <c:crosses val="autoZero"/>
        <c:crossBetween val="midCat"/>
      </c:valAx>
      <c:valAx>
        <c:axId val="14607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77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'Discharge c-rate (cyc)'!$S$2:$S$5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0.5</c:v>
                </c:pt>
                <c:pt idx="3">
                  <c:v>0.33</c:v>
                </c:pt>
              </c:numCache>
            </c:numRef>
          </c:xVal>
          <c:yVal>
            <c:numRef>
              <c:f>'Discharge c-rate (cyc)'!$U$2:$U$5</c:f>
              <c:numCache>
                <c:formatCode>General</c:formatCode>
                <c:ptCount val="4"/>
                <c:pt idx="0">
                  <c:v>1</c:v>
                </c:pt>
                <c:pt idx="1">
                  <c:v>1.0220588235294117</c:v>
                </c:pt>
                <c:pt idx="2">
                  <c:v>0.83088235294117652</c:v>
                </c:pt>
                <c:pt idx="3">
                  <c:v>0.86029411764705888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2-4EF1-9C1E-4F8606BF3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02079"/>
        <c:axId val="1840500415"/>
      </c:scatterChart>
      <c:valAx>
        <c:axId val="184050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00415"/>
        <c:crosses val="autoZero"/>
        <c:crossBetween val="midCat"/>
      </c:valAx>
      <c:valAx>
        <c:axId val="18405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0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 (cyc)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'DoD (cyc)'!$A$2</c:f>
              <c:strCache>
                <c:ptCount val="1"/>
                <c:pt idx="0">
                  <c:v>DoD = 20%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'DoD (cyc)'!$A$4:$A$16</c:f>
              <c:numCache>
                <c:formatCode>General</c:formatCode>
                <c:ptCount val="13"/>
                <c:pt idx="0">
                  <c:v>0</c:v>
                </c:pt>
                <c:pt idx="1">
                  <c:v>48</c:v>
                </c:pt>
                <c:pt idx="2">
                  <c:v>96</c:v>
                </c:pt>
                <c:pt idx="3">
                  <c:v>144</c:v>
                </c:pt>
                <c:pt idx="4">
                  <c:v>192</c:v>
                </c:pt>
                <c:pt idx="5">
                  <c:v>240</c:v>
                </c:pt>
                <c:pt idx="6">
                  <c:v>288</c:v>
                </c:pt>
                <c:pt idx="7">
                  <c:v>336</c:v>
                </c:pt>
                <c:pt idx="8">
                  <c:v>384</c:v>
                </c:pt>
                <c:pt idx="9">
                  <c:v>432</c:v>
                </c:pt>
                <c:pt idx="10">
                  <c:v>480</c:v>
                </c:pt>
                <c:pt idx="11">
                  <c:v>528</c:v>
                </c:pt>
                <c:pt idx="12">
                  <c:v>576.20000000000005</c:v>
                </c:pt>
              </c:numCache>
            </c:numRef>
          </c:xVal>
          <c:yVal>
            <c:numRef>
              <c:f>'DoD (cyc)'!$C$4:$C$16</c:f>
              <c:numCache>
                <c:formatCode>General</c:formatCode>
                <c:ptCount val="13"/>
                <c:pt idx="0">
                  <c:v>0</c:v>
                </c:pt>
                <c:pt idx="1">
                  <c:v>0.50274384607690292</c:v>
                </c:pt>
                <c:pt idx="2">
                  <c:v>1.2241041987607004</c:v>
                </c:pt>
                <c:pt idx="3">
                  <c:v>1.8179305489377962</c:v>
                </c:pt>
                <c:pt idx="4">
                  <c:v>2.3449392777752043</c:v>
                </c:pt>
                <c:pt idx="5">
                  <c:v>2.8618595254611967</c:v>
                </c:pt>
                <c:pt idx="6">
                  <c:v>3.4562745110963022</c:v>
                </c:pt>
                <c:pt idx="7">
                  <c:v>3.9327690110822044</c:v>
                </c:pt>
                <c:pt idx="8">
                  <c:v>4.418861368726601</c:v>
                </c:pt>
                <c:pt idx="9">
                  <c:v>4.8444317429043977</c:v>
                </c:pt>
                <c:pt idx="10">
                  <c:v>5.2159438984477946</c:v>
                </c:pt>
                <c:pt idx="11">
                  <c:v>5.4660428846073028</c:v>
                </c:pt>
                <c:pt idx="12">
                  <c:v>5.9243933213194993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E-4083-8722-D8A9A57FEF9E}"/>
            </c:ext>
          </c:extLst>
        </c:ser>
        <c:ser>
          <c:idx val="1"/>
          <c:order val="1"/>
          <c:tx>
            <c:strRef>
              <c:f>'DoD (cyc)'!$D$2</c:f>
              <c:strCache>
                <c:ptCount val="1"/>
                <c:pt idx="0">
                  <c:v>DoD = 60%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'DoD (cyc)'!$D$4:$D$9</c:f>
              <c:numCache>
                <c:formatCode>General</c:formatCode>
                <c:ptCount val="6"/>
                <c:pt idx="0">
                  <c:v>0</c:v>
                </c:pt>
                <c:pt idx="1">
                  <c:v>108</c:v>
                </c:pt>
                <c:pt idx="2">
                  <c:v>216</c:v>
                </c:pt>
                <c:pt idx="3">
                  <c:v>310.8</c:v>
                </c:pt>
                <c:pt idx="4">
                  <c:v>400.8</c:v>
                </c:pt>
                <c:pt idx="5">
                  <c:v>508.8</c:v>
                </c:pt>
              </c:numCache>
            </c:numRef>
          </c:xVal>
          <c:yVal>
            <c:numRef>
              <c:f>'DoD (cyc)'!$F$4:$F$9</c:f>
              <c:numCache>
                <c:formatCode>General</c:formatCode>
                <c:ptCount val="6"/>
                <c:pt idx="0">
                  <c:v>0</c:v>
                </c:pt>
                <c:pt idx="1">
                  <c:v>1.287236611535103</c:v>
                </c:pt>
                <c:pt idx="2">
                  <c:v>2.8074353256405948</c:v>
                </c:pt>
                <c:pt idx="3">
                  <c:v>3.8382858394101049</c:v>
                </c:pt>
                <c:pt idx="4">
                  <c:v>4.9486139218652969</c:v>
                </c:pt>
                <c:pt idx="5">
                  <c:v>6.0009178439128004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EE-4083-8722-D8A9A57FEF9E}"/>
            </c:ext>
          </c:extLst>
        </c:ser>
        <c:ser>
          <c:idx val="2"/>
          <c:order val="2"/>
          <c:tx>
            <c:strRef>
              <c:f>'DoD (cyc)'!$G$2</c:f>
              <c:strCache>
                <c:ptCount val="1"/>
                <c:pt idx="0">
                  <c:v>DoD = 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'DoD (cyc)'!$G$4:$G$8</c:f>
              <c:numCache>
                <c:formatCode>General</c:formatCode>
                <c:ptCount val="5"/>
                <c:pt idx="0">
                  <c:v>0</c:v>
                </c:pt>
                <c:pt idx="1">
                  <c:v>108</c:v>
                </c:pt>
                <c:pt idx="2">
                  <c:v>208</c:v>
                </c:pt>
                <c:pt idx="3">
                  <c:v>308</c:v>
                </c:pt>
                <c:pt idx="4">
                  <c:v>408</c:v>
                </c:pt>
              </c:numCache>
            </c:numRef>
          </c:xVal>
          <c:yVal>
            <c:numRef>
              <c:f>'DoD (cyc)'!$I$4:$I$8</c:f>
              <c:numCache>
                <c:formatCode>General</c:formatCode>
                <c:ptCount val="5"/>
                <c:pt idx="0">
                  <c:v>0</c:v>
                </c:pt>
                <c:pt idx="1">
                  <c:v>3.5709630954170013</c:v>
                </c:pt>
                <c:pt idx="2">
                  <c:v>2.3267011192231957</c:v>
                </c:pt>
                <c:pt idx="3">
                  <c:v>3.4298110957007966</c:v>
                </c:pt>
                <c:pt idx="4">
                  <c:v>4.3629318750183055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EE-4083-8722-D8A9A57FEF9E}"/>
            </c:ext>
          </c:extLst>
        </c:ser>
        <c:ser>
          <c:idx val="3"/>
          <c:order val="3"/>
          <c:tx>
            <c:strRef>
              <c:f>'DoD (cyc)'!$J$2</c:f>
              <c:strCache>
                <c:ptCount val="1"/>
                <c:pt idx="0">
                  <c:v>DoD = 60%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'DoD (cyc)'!$J$4:$J$16</c:f>
              <c:numCache>
                <c:formatCode>General</c:formatCode>
                <c:ptCount val="13"/>
                <c:pt idx="0">
                  <c:v>0</c:v>
                </c:pt>
                <c:pt idx="1">
                  <c:v>90</c:v>
                </c:pt>
                <c:pt idx="2">
                  <c:v>169.2</c:v>
                </c:pt>
                <c:pt idx="3">
                  <c:v>259.8</c:v>
                </c:pt>
                <c:pt idx="4">
                  <c:v>349.2</c:v>
                </c:pt>
                <c:pt idx="5">
                  <c:v>439.2</c:v>
                </c:pt>
                <c:pt idx="6">
                  <c:v>529.20000000000005</c:v>
                </c:pt>
                <c:pt idx="7">
                  <c:v>619.20000000000005</c:v>
                </c:pt>
                <c:pt idx="8">
                  <c:v>709.2</c:v>
                </c:pt>
                <c:pt idx="9">
                  <c:v>799.2</c:v>
                </c:pt>
                <c:pt idx="10">
                  <c:v>889.2</c:v>
                </c:pt>
                <c:pt idx="11">
                  <c:v>979.2</c:v>
                </c:pt>
                <c:pt idx="12">
                  <c:v>1069.8</c:v>
                </c:pt>
              </c:numCache>
            </c:numRef>
          </c:xVal>
          <c:yVal>
            <c:numRef>
              <c:f>'DoD (cyc)'!$L$4:$L$16</c:f>
              <c:numCache>
                <c:formatCode>General</c:formatCode>
                <c:ptCount val="13"/>
                <c:pt idx="0">
                  <c:v>0</c:v>
                </c:pt>
                <c:pt idx="1">
                  <c:v>1.3969884145094036</c:v>
                </c:pt>
                <c:pt idx="2">
                  <c:v>2.6989933668328026</c:v>
                </c:pt>
                <c:pt idx="3">
                  <c:v>3.8409089208219949</c:v>
                </c:pt>
                <c:pt idx="4">
                  <c:v>5.0542852297637992</c:v>
                </c:pt>
                <c:pt idx="5">
                  <c:v>6.1222965706362986</c:v>
                </c:pt>
                <c:pt idx="6">
                  <c:v>6.7078291597427953</c:v>
                </c:pt>
                <c:pt idx="7">
                  <c:v>7.2915919029491016</c:v>
                </c:pt>
                <c:pt idx="8">
                  <c:v>7.6979335724341009</c:v>
                </c:pt>
                <c:pt idx="9">
                  <c:v>7.9606532030804029</c:v>
                </c:pt>
                <c:pt idx="10">
                  <c:v>8.1967079488688981</c:v>
                </c:pt>
                <c:pt idx="11">
                  <c:v>8.3905928648428052</c:v>
                </c:pt>
                <c:pt idx="12">
                  <c:v>9.075694279171497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EE-4083-8722-D8A9A57FEF9E}"/>
            </c:ext>
          </c:extLst>
        </c:ser>
        <c:ser>
          <c:idx val="4"/>
          <c:order val="4"/>
          <c:tx>
            <c:strRef>
              <c:f>'DoD (cyc)'!$M$2</c:f>
              <c:strCache>
                <c:ptCount val="1"/>
                <c:pt idx="0">
                  <c:v>DoD = 60% (3)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'DoD (cyc)'!$M$4:$M$8</c:f>
              <c:numCache>
                <c:formatCode>General</c:formatCode>
                <c:ptCount val="5"/>
                <c:pt idx="0">
                  <c:v>0</c:v>
                </c:pt>
                <c:pt idx="1">
                  <c:v>89.4</c:v>
                </c:pt>
                <c:pt idx="2">
                  <c:v>179.4</c:v>
                </c:pt>
                <c:pt idx="3">
                  <c:v>269.39999999999998</c:v>
                </c:pt>
                <c:pt idx="4">
                  <c:v>359.4</c:v>
                </c:pt>
              </c:numCache>
            </c:numRef>
          </c:xVal>
          <c:yVal>
            <c:numRef>
              <c:f>'DoD (cyc)'!$O$4:$O$8</c:f>
              <c:numCache>
                <c:formatCode>General</c:formatCode>
                <c:ptCount val="5"/>
                <c:pt idx="0">
                  <c:v>0</c:v>
                </c:pt>
                <c:pt idx="1">
                  <c:v>0.99795447252040148</c:v>
                </c:pt>
                <c:pt idx="2">
                  <c:v>2.5364998889803037</c:v>
                </c:pt>
                <c:pt idx="3">
                  <c:v>3.7208805443071036</c:v>
                </c:pt>
                <c:pt idx="4">
                  <c:v>4.6467404033386011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EE-4083-8722-D8A9A57FE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11455"/>
        <c:axId val="988818111"/>
      </c:scatterChart>
      <c:valAx>
        <c:axId val="98881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18111"/>
        <c:crosses val="autoZero"/>
        <c:crossBetween val="midCat"/>
      </c:valAx>
      <c:valAx>
        <c:axId val="9888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l</a:t>
                </a:r>
                <a:r>
                  <a:rPr lang="en-US"/>
                  <a:t>oss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1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 factor (CSEM+BFH)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'DoD (cyc)'!$D$40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20"/>
            <c:dispRSqr val="0"/>
            <c:dispEq val="1"/>
            <c:trendlineLbl>
              <c:layout>
                <c:manualLayout>
                  <c:x val="7.0136920384951881E-2"/>
                  <c:y val="0.16564486730825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'DoD (cyc)'!$B$41:$B$45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60</c:v>
                </c:pt>
                <c:pt idx="4">
                  <c:v>60</c:v>
                </c:pt>
              </c:numCache>
            </c:numRef>
          </c:xVal>
          <c:yVal>
            <c:numRef>
              <c:f>'DoD (cyc)'!$D$41:$D$45</c:f>
              <c:numCache>
                <c:formatCode>General</c:formatCode>
                <c:ptCount val="5"/>
                <c:pt idx="0">
                  <c:v>0.90909090909090906</c:v>
                </c:pt>
                <c:pt idx="1">
                  <c:v>1</c:v>
                </c:pt>
                <c:pt idx="2">
                  <c:v>0.96694214876033069</c:v>
                </c:pt>
                <c:pt idx="3">
                  <c:v>0.82644628099173556</c:v>
                </c:pt>
                <c:pt idx="4">
                  <c:v>1.0991735537190082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2A5-9C0E-82AB048EA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45103"/>
        <c:axId val="1047162159"/>
      </c:scatterChart>
      <c:valAx>
        <c:axId val="10471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62159"/>
        <c:crosses val="autoZero"/>
        <c:crossBetween val="midCat"/>
      </c:valAx>
      <c:valAx>
        <c:axId val="1047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4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'DoD (cyc)'!$R$2</c:f>
              <c:strCache>
                <c:ptCount val="1"/>
                <c:pt idx="0">
                  <c:v>DoD = 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'DoD (cyc)'!$R$4:$R$22</c:f>
              <c:numCache>
                <c:formatCode>General</c:formatCode>
                <c:ptCount val="19"/>
                <c:pt idx="0">
                  <c:v>1.123101646066536</c:v>
                </c:pt>
                <c:pt idx="1">
                  <c:v>54.561095464750167</c:v>
                </c:pt>
                <c:pt idx="2">
                  <c:v>103.2763475659233</c:v>
                </c:pt>
                <c:pt idx="3">
                  <c:v>156.9624755209891</c:v>
                </c:pt>
                <c:pt idx="4">
                  <c:v>210.15173082045541</c:v>
                </c:pt>
                <c:pt idx="5">
                  <c:v>251.25471251040409</c:v>
                </c:pt>
                <c:pt idx="6">
                  <c:v>292.13071492757359</c:v>
                </c:pt>
                <c:pt idx="7">
                  <c:v>351.52661085844068</c:v>
                </c:pt>
                <c:pt idx="8">
                  <c:v>401.76994185671549</c:v>
                </c:pt>
                <c:pt idx="9">
                  <c:v>450.75167055627321</c:v>
                </c:pt>
                <c:pt idx="10">
                  <c:v>500.35886839428088</c:v>
                </c:pt>
                <c:pt idx="11">
                  <c:v>549.71854133254055</c:v>
                </c:pt>
                <c:pt idx="12">
                  <c:v>599.71055642916679</c:v>
                </c:pt>
                <c:pt idx="13">
                  <c:v>650.31613270976447</c:v>
                </c:pt>
                <c:pt idx="14">
                  <c:v>700.67379490755593</c:v>
                </c:pt>
                <c:pt idx="15">
                  <c:v>749.92172952818339</c:v>
                </c:pt>
                <c:pt idx="16">
                  <c:v>798.92616103402952</c:v>
                </c:pt>
                <c:pt idx="17">
                  <c:v>850.22097701712232</c:v>
                </c:pt>
                <c:pt idx="18">
                  <c:v>899.53729834247144</c:v>
                </c:pt>
              </c:numCache>
            </c:numRef>
          </c:xVal>
          <c:yVal>
            <c:numRef>
              <c:f>'DoD (cyc)'!$T$4:$T$22</c:f>
              <c:numCache>
                <c:formatCode>General</c:formatCode>
                <c:ptCount val="19"/>
                <c:pt idx="0">
                  <c:v>2.0094744201948345E-5</c:v>
                </c:pt>
                <c:pt idx="1">
                  <c:v>2.9257277010373395</c:v>
                </c:pt>
                <c:pt idx="2">
                  <c:v>4.2021124669017524</c:v>
                </c:pt>
                <c:pt idx="3">
                  <c:v>5.2254087046393121</c:v>
                </c:pt>
                <c:pt idx="4">
                  <c:v>6.0699488802789192</c:v>
                </c:pt>
                <c:pt idx="5">
                  <c:v>6.6063270646737893</c:v>
                </c:pt>
                <c:pt idx="6">
                  <c:v>7.1010931197292848</c:v>
                </c:pt>
                <c:pt idx="7">
                  <c:v>7.7688635111711424</c:v>
                </c:pt>
                <c:pt idx="8">
                  <c:v>8.2844203705237707</c:v>
                </c:pt>
                <c:pt idx="9">
                  <c:v>8.7553026577096063</c:v>
                </c:pt>
                <c:pt idx="10">
                  <c:v>9.2124515229405688</c:v>
                </c:pt>
                <c:pt idx="11">
                  <c:v>9.6428622670518767</c:v>
                </c:pt>
                <c:pt idx="12">
                  <c:v>10.051303578804093</c:v>
                </c:pt>
                <c:pt idx="13">
                  <c:v>10.427778284069134</c:v>
                </c:pt>
                <c:pt idx="14">
                  <c:v>10.901353871109409</c:v>
                </c:pt>
                <c:pt idx="15">
                  <c:v>11.348844649166988</c:v>
                </c:pt>
                <c:pt idx="16">
                  <c:v>11.828507812688038</c:v>
                </c:pt>
                <c:pt idx="17">
                  <c:v>12.197428262554888</c:v>
                </c:pt>
                <c:pt idx="18">
                  <c:v>12.656937376590516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1-447C-8E2C-4992EDDC94E0}"/>
            </c:ext>
          </c:extLst>
        </c:ser>
        <c:ser>
          <c:idx val="1"/>
          <c:order val="1"/>
          <c:tx>
            <c:strRef>
              <c:f>'DoD (cyc)'!$U$2</c:f>
              <c:strCache>
                <c:ptCount val="1"/>
                <c:pt idx="0">
                  <c:v>DoD = 60%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'DoD (cyc)'!$U$4:$U$24</c:f>
              <c:numCache>
                <c:formatCode>General</c:formatCode>
                <c:ptCount val="21"/>
                <c:pt idx="0">
                  <c:v>1.1263283471746921</c:v>
                </c:pt>
                <c:pt idx="1">
                  <c:v>54.545062144095219</c:v>
                </c:pt>
                <c:pt idx="2">
                  <c:v>103.2070745601348</c:v>
                </c:pt>
                <c:pt idx="3">
                  <c:v>157.29138735040681</c:v>
                </c:pt>
                <c:pt idx="4">
                  <c:v>205.7056561385015</c:v>
                </c:pt>
                <c:pt idx="5">
                  <c:v>251.41623270071531</c:v>
                </c:pt>
                <c:pt idx="6">
                  <c:v>301.61263517806248</c:v>
                </c:pt>
                <c:pt idx="7">
                  <c:v>351.55665670609318</c:v>
                </c:pt>
                <c:pt idx="8">
                  <c:v>400.57457766779311</c:v>
                </c:pt>
                <c:pt idx="9">
                  <c:v>451.2729156835149</c:v>
                </c:pt>
                <c:pt idx="10">
                  <c:v>500.34307551168649</c:v>
                </c:pt>
                <c:pt idx="11">
                  <c:v>550.00433833829618</c:v>
                </c:pt>
                <c:pt idx="12">
                  <c:v>599.87281125459458</c:v>
                </c:pt>
                <c:pt idx="13">
                  <c:v>649.93641707498477</c:v>
                </c:pt>
                <c:pt idx="14">
                  <c:v>699.76716357560883</c:v>
                </c:pt>
                <c:pt idx="15">
                  <c:v>749.78967911788391</c:v>
                </c:pt>
                <c:pt idx="16">
                  <c:v>800.02033377043233</c:v>
                </c:pt>
                <c:pt idx="17">
                  <c:v>850.00997411080141</c:v>
                </c:pt>
                <c:pt idx="18">
                  <c:v>899.81942142510013</c:v>
                </c:pt>
                <c:pt idx="19">
                  <c:v>949.86121067252896</c:v>
                </c:pt>
                <c:pt idx="20">
                  <c:v>999.53087156777258</c:v>
                </c:pt>
              </c:numCache>
            </c:numRef>
          </c:xVal>
          <c:yVal>
            <c:numRef>
              <c:f>'DoD (cyc)'!$W$4:$W$24</c:f>
              <c:numCache>
                <c:formatCode>General</c:formatCode>
                <c:ptCount val="21"/>
                <c:pt idx="0">
                  <c:v>2.6276833231531072E-5</c:v>
                </c:pt>
                <c:pt idx="1">
                  <c:v>1.0565052038250977</c:v>
                </c:pt>
                <c:pt idx="2">
                  <c:v>1.7650764841989686</c:v>
                </c:pt>
                <c:pt idx="3">
                  <c:v>2.4267779861732452</c:v>
                </c:pt>
                <c:pt idx="4">
                  <c:v>2.904069769454376</c:v>
                </c:pt>
                <c:pt idx="5">
                  <c:v>3.3728907001436936</c:v>
                </c:pt>
                <c:pt idx="6">
                  <c:v>3.8190801542427932</c:v>
                </c:pt>
                <c:pt idx="7">
                  <c:v>4.2399583773408578</c:v>
                </c:pt>
                <c:pt idx="8">
                  <c:v>4.6126234566594926</c:v>
                </c:pt>
                <c:pt idx="9">
                  <c:v>5.0823682131363901</c:v>
                </c:pt>
                <c:pt idx="10">
                  <c:v>5.385768754962883</c:v>
                </c:pt>
                <c:pt idx="11">
                  <c:v>5.6744033181515547</c:v>
                </c:pt>
                <c:pt idx="12">
                  <c:v>5.9543913856415331</c:v>
                </c:pt>
                <c:pt idx="13">
                  <c:v>6.2277101463943829</c:v>
                </c:pt>
                <c:pt idx="14">
                  <c:v>6.4900976582036858</c:v>
                </c:pt>
                <c:pt idx="15">
                  <c:v>6.7426516889254611</c:v>
                </c:pt>
                <c:pt idx="16">
                  <c:v>6.9760526090027479</c:v>
                </c:pt>
                <c:pt idx="17">
                  <c:v>7.2668835132639327</c:v>
                </c:pt>
                <c:pt idx="18">
                  <c:v>7.5020943848138621</c:v>
                </c:pt>
                <c:pt idx="19">
                  <c:v>7.7296393423550214</c:v>
                </c:pt>
                <c:pt idx="20">
                  <c:v>7.8679395358060455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1-447C-8E2C-4992EDDC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39983"/>
        <c:axId val="1470234159"/>
      </c:scatterChart>
      <c:valAx>
        <c:axId val="147023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34159"/>
        <c:crosses val="autoZero"/>
        <c:crossBetween val="midCat"/>
      </c:valAx>
      <c:valAx>
        <c:axId val="1470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39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DoD factor (CSEM+BFH)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'DoD (cyc)'!$U$42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20"/>
            <c:intercept val="0.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'DoD (cyc)'!$S$43:$S$47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100</c:v>
                </c:pt>
              </c:numCache>
            </c:numRef>
          </c:xVal>
          <c:yVal>
            <c:numRef>
              <c:f>'DoD (cyc)'!$U$43:$U$47</c:f>
              <c:numCache>
                <c:formatCode>General</c:formatCode>
                <c:ptCount val="5"/>
                <c:pt idx="0">
                  <c:v>0.90909090909090906</c:v>
                </c:pt>
                <c:pt idx="1">
                  <c:v>1</c:v>
                </c:pt>
                <c:pt idx="2">
                  <c:v>1.0991735537190082</c:v>
                </c:pt>
                <c:pt idx="3">
                  <c:v>1</c:v>
                </c:pt>
                <c:pt idx="4">
                  <c:v>1.6027397260273972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4-4085-AFED-6B84097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45103"/>
        <c:axId val="1047162159"/>
      </c:scatterChart>
      <c:valAx>
        <c:axId val="104714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62159"/>
        <c:crosses val="autoZero"/>
        <c:crossBetween val="midCat"/>
      </c:valAx>
      <c:valAx>
        <c:axId val="10471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4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  <a:r>
              <a:rPr lang="en-US" baseline="0"/>
              <a:t> dependence (cal aging)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 (cal)'!$R$2</c:f>
              <c:strCache>
                <c:ptCount val="1"/>
                <c:pt idx="0">
                  <c:v>SF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(cal)'!$P$3:$P$6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95</c:v>
                </c:pt>
                <c:pt idx="3">
                  <c:v>95</c:v>
                </c:pt>
              </c:numCache>
            </c:numRef>
          </c:xVal>
          <c:yVal>
            <c:numRef>
              <c:f>'SoC (cal)'!$R$3:$R$6</c:f>
              <c:numCache>
                <c:formatCode>General</c:formatCode>
                <c:ptCount val="4"/>
                <c:pt idx="0">
                  <c:v>0.33557046979865773</c:v>
                </c:pt>
                <c:pt idx="1">
                  <c:v>0.75838926174496635</c:v>
                </c:pt>
                <c:pt idx="2">
                  <c:v>1</c:v>
                </c:pt>
                <c:pt idx="3">
                  <c:v>0.9261744966442953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1-49B6-BEDC-C1C0666E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610287"/>
        <c:axId val="677598223"/>
      </c:scatterChart>
      <c:valAx>
        <c:axId val="67761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98223"/>
        <c:crosses val="autoZero"/>
        <c:crossBetween val="midCat"/>
      </c:valAx>
      <c:valAx>
        <c:axId val="6775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1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(cal)'!$C$1</c:f>
              <c:strCache>
                <c:ptCount val="1"/>
                <c:pt idx="0">
                  <c:v>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(cal)'!$B$3:$B$15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61</c:v>
                </c:pt>
                <c:pt idx="6">
                  <c:v>90</c:v>
                </c:pt>
                <c:pt idx="7">
                  <c:v>117</c:v>
                </c:pt>
                <c:pt idx="8">
                  <c:v>146</c:v>
                </c:pt>
                <c:pt idx="9">
                  <c:v>175</c:v>
                </c:pt>
                <c:pt idx="10">
                  <c:v>203</c:v>
                </c:pt>
                <c:pt idx="11">
                  <c:v>266</c:v>
                </c:pt>
                <c:pt idx="12">
                  <c:v>328</c:v>
                </c:pt>
              </c:numCache>
            </c:numRef>
          </c:xVal>
          <c:yVal>
            <c:numRef>
              <c:f>'Temp (cal)'!$D$3:$D$15</c:f>
              <c:numCache>
                <c:formatCode>General</c:formatCode>
                <c:ptCount val="13"/>
                <c:pt idx="0">
                  <c:v>0.24960083106699837</c:v>
                </c:pt>
                <c:pt idx="1">
                  <c:v>0.14985114299960189</c:v>
                </c:pt>
                <c:pt idx="2">
                  <c:v>0.18204209402209459</c:v>
                </c:pt>
                <c:pt idx="3">
                  <c:v>0.19289547536419649</c:v>
                </c:pt>
                <c:pt idx="4">
                  <c:v>0.16926173263569488</c:v>
                </c:pt>
                <c:pt idx="5">
                  <c:v>0.27204825455420245</c:v>
                </c:pt>
                <c:pt idx="6">
                  <c:v>0.564655155230398</c:v>
                </c:pt>
                <c:pt idx="7">
                  <c:v>0.42279658047640334</c:v>
                </c:pt>
                <c:pt idx="8">
                  <c:v>0.14128114241169776</c:v>
                </c:pt>
                <c:pt idx="9">
                  <c:v>0</c:v>
                </c:pt>
                <c:pt idx="10">
                  <c:v>0.50618254458929535</c:v>
                </c:pt>
                <c:pt idx="11">
                  <c:v>0.576048951993402</c:v>
                </c:pt>
                <c:pt idx="12">
                  <c:v>0.74745395294379957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4792-A4BE-91B76AFEADBD}"/>
            </c:ext>
          </c:extLst>
        </c:ser>
        <c:ser>
          <c:idx val="1"/>
          <c:order val="1"/>
          <c:tx>
            <c:strRef>
              <c:f>'Temp (cal)'!$E$1</c:f>
              <c:strCache>
                <c:ptCount val="1"/>
                <c:pt idx="0">
                  <c:v>25°C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(cal)'!$B$3:$B$15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61</c:v>
                </c:pt>
                <c:pt idx="6">
                  <c:v>90</c:v>
                </c:pt>
                <c:pt idx="7">
                  <c:v>117</c:v>
                </c:pt>
                <c:pt idx="8">
                  <c:v>146</c:v>
                </c:pt>
                <c:pt idx="9">
                  <c:v>175</c:v>
                </c:pt>
                <c:pt idx="10">
                  <c:v>203</c:v>
                </c:pt>
                <c:pt idx="11">
                  <c:v>266</c:v>
                </c:pt>
                <c:pt idx="12">
                  <c:v>328</c:v>
                </c:pt>
              </c:numCache>
            </c:numRef>
          </c:xVal>
          <c:yVal>
            <c:numRef>
              <c:f>'Temp (cal)'!$F$3:$F$15</c:f>
              <c:numCache>
                <c:formatCode>General</c:formatCode>
                <c:ptCount val="13"/>
                <c:pt idx="0">
                  <c:v>0</c:v>
                </c:pt>
                <c:pt idx="1">
                  <c:v>4.8071158240203804E-2</c:v>
                </c:pt>
                <c:pt idx="2">
                  <c:v>5.2710240767894767E-2</c:v>
                </c:pt>
                <c:pt idx="3">
                  <c:v>6.0364474682994551E-2</c:v>
                </c:pt>
                <c:pt idx="4">
                  <c:v>0.28951193069080006</c:v>
                </c:pt>
                <c:pt idx="5">
                  <c:v>9.2264915806905545E-2</c:v>
                </c:pt>
                <c:pt idx="6">
                  <c:v>0.32209075095840367</c:v>
                </c:pt>
                <c:pt idx="7">
                  <c:v>0.46538315861649471</c:v>
                </c:pt>
                <c:pt idx="8">
                  <c:v>0.40476879901210072</c:v>
                </c:pt>
                <c:pt idx="9">
                  <c:v>0.48395794209590282</c:v>
                </c:pt>
                <c:pt idx="10">
                  <c:v>0.81999302275449493</c:v>
                </c:pt>
                <c:pt idx="11">
                  <c:v>1.0477033807732017</c:v>
                </c:pt>
                <c:pt idx="12">
                  <c:v>1.3929764171837999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E9-4792-A4BE-91B76AFEADBD}"/>
            </c:ext>
          </c:extLst>
        </c:ser>
        <c:ser>
          <c:idx val="2"/>
          <c:order val="2"/>
          <c:tx>
            <c:strRef>
              <c:f>'Temp (cal)'!$G$1</c:f>
              <c:strCache>
                <c:ptCount val="1"/>
                <c:pt idx="0">
                  <c:v>45°C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(cal)'!$B$3:$B$15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61</c:v>
                </c:pt>
                <c:pt idx="6">
                  <c:v>90</c:v>
                </c:pt>
                <c:pt idx="7">
                  <c:v>117</c:v>
                </c:pt>
                <c:pt idx="8">
                  <c:v>146</c:v>
                </c:pt>
                <c:pt idx="9">
                  <c:v>175</c:v>
                </c:pt>
                <c:pt idx="10">
                  <c:v>203</c:v>
                </c:pt>
                <c:pt idx="11">
                  <c:v>266</c:v>
                </c:pt>
                <c:pt idx="12">
                  <c:v>328</c:v>
                </c:pt>
              </c:numCache>
            </c:numRef>
          </c:xVal>
          <c:yVal>
            <c:numRef>
              <c:f>'Temp (cal)'!$H$3:$H$15</c:f>
              <c:numCache>
                <c:formatCode>General</c:formatCode>
                <c:ptCount val="13"/>
                <c:pt idx="0">
                  <c:v>3.155853479990256E-2</c:v>
                </c:pt>
                <c:pt idx="1">
                  <c:v>0</c:v>
                </c:pt>
                <c:pt idx="2">
                  <c:v>9.0932306832802734E-2</c:v>
                </c:pt>
                <c:pt idx="3">
                  <c:v>0.19913076869430002</c:v>
                </c:pt>
                <c:pt idx="4">
                  <c:v>0.63543452409909884</c:v>
                </c:pt>
                <c:pt idx="5">
                  <c:v>1.3620074193352982</c:v>
                </c:pt>
                <c:pt idx="6">
                  <c:v>1.6455905067622956</c:v>
                </c:pt>
                <c:pt idx="7">
                  <c:v>1.9205977159514998</c:v>
                </c:pt>
                <c:pt idx="8">
                  <c:v>2.2738655958273957</c:v>
                </c:pt>
                <c:pt idx="9">
                  <c:v>2.5647040243099051</c:v>
                </c:pt>
                <c:pt idx="10">
                  <c:v>3.0700544128100971</c:v>
                </c:pt>
                <c:pt idx="11">
                  <c:v>4.0261107508302025</c:v>
                </c:pt>
                <c:pt idx="12">
                  <c:v>4.7179709861191022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792-A4BE-91B76AFEADBD}"/>
            </c:ext>
          </c:extLst>
        </c:ser>
        <c:ser>
          <c:idx val="3"/>
          <c:order val="3"/>
          <c:tx>
            <c:strRef>
              <c:f>'Temp (cal)'!$L$1</c:f>
              <c:strCache>
                <c:ptCount val="1"/>
                <c:pt idx="0">
                  <c:v>25°C(2)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(cal)'!$K$3:$K$7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36</c:v>
                </c:pt>
              </c:numCache>
            </c:numRef>
          </c:xVal>
          <c:yVal>
            <c:numRef>
              <c:f>'Temp (cal)'!$M$3:$M$7</c:f>
              <c:numCache>
                <c:formatCode>General</c:formatCode>
                <c:ptCount val="5"/>
                <c:pt idx="0">
                  <c:v>0</c:v>
                </c:pt>
                <c:pt idx="1">
                  <c:v>2.1725304672504109E-2</c:v>
                </c:pt>
                <c:pt idx="2">
                  <c:v>0.16049253754529813</c:v>
                </c:pt>
                <c:pt idx="3">
                  <c:v>0.22156328202730391</c:v>
                </c:pt>
                <c:pt idx="4">
                  <c:v>0.33923512595930294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E9-4792-A4BE-91B76AFEADBD}"/>
            </c:ext>
          </c:extLst>
        </c:ser>
        <c:ser>
          <c:idx val="4"/>
          <c:order val="4"/>
          <c:tx>
            <c:strRef>
              <c:f>'Temp (cal)'!$N$1</c:f>
              <c:strCache>
                <c:ptCount val="1"/>
                <c:pt idx="0">
                  <c:v>45°C(2)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(cal)'!$K$3:$K$8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36</c:v>
                </c:pt>
                <c:pt idx="5">
                  <c:v>65</c:v>
                </c:pt>
              </c:numCache>
            </c:numRef>
          </c:xVal>
          <c:yVal>
            <c:numRef>
              <c:f>'Temp (cal)'!$O$3:$O$8</c:f>
              <c:numCache>
                <c:formatCode>General</c:formatCode>
                <c:ptCount val="6"/>
                <c:pt idx="0">
                  <c:v>0.13833635414329803</c:v>
                </c:pt>
                <c:pt idx="1">
                  <c:v>0</c:v>
                </c:pt>
                <c:pt idx="2">
                  <c:v>8.8296286623001929E-2</c:v>
                </c:pt>
                <c:pt idx="3">
                  <c:v>0.21611962189670431</c:v>
                </c:pt>
                <c:pt idx="4">
                  <c:v>0.33868282937189464</c:v>
                </c:pt>
                <c:pt idx="5">
                  <c:v>0.95348139926979547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E9-4792-A4BE-91B76AFE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17727"/>
        <c:axId val="677604463"/>
      </c:scatterChart>
      <c:valAx>
        <c:axId val="87561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04463"/>
        <c:crosses val="autoZero"/>
        <c:crossBetween val="midCat"/>
      </c:valAx>
      <c:valAx>
        <c:axId val="67760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1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Cal,</a:t>
            </a:r>
            <a:r>
              <a:rPr lang="en-US" baseline="0"/>
              <a:t> temp stress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(cal)'!$S$2:$S$6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25</c:v>
                </c:pt>
                <c:pt idx="4">
                  <c:v>45</c:v>
                </c:pt>
              </c:numCache>
            </c:numRef>
          </c:xVal>
          <c:yVal>
            <c:numRef>
              <c:f>'Temp (cal)'!$U$2:$U$6</c:f>
              <c:numCache>
                <c:formatCode>General</c:formatCode>
                <c:ptCount val="5"/>
                <c:pt idx="0">
                  <c:v>9.5890410958904104E-2</c:v>
                </c:pt>
                <c:pt idx="1">
                  <c:v>0.26712328767123289</c:v>
                </c:pt>
                <c:pt idx="2">
                  <c:v>1</c:v>
                </c:pt>
                <c:pt idx="3">
                  <c:v>0.67123287671232879</c:v>
                </c:pt>
                <c:pt idx="4">
                  <c:v>0.9452054794520548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9A2-88AD-CE74AB2F3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54095"/>
        <c:axId val="684957839"/>
      </c:scatterChart>
      <c:valAx>
        <c:axId val="6849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7839"/>
        <c:crosses val="autoZero"/>
        <c:crossBetween val="midCat"/>
      </c:valAx>
      <c:valAx>
        <c:axId val="68495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5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Cyc, SoC stress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 (cyc)'!$E$34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72353455818023"/>
                  <c:y val="-5.0638670166229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(cyc)'!$L$2:$L$4</c:f>
              <c:numCache>
                <c:formatCode>General</c:formatCode>
                <c:ptCount val="3"/>
                <c:pt idx="0">
                  <c:v>70</c:v>
                </c:pt>
                <c:pt idx="1">
                  <c:v>50</c:v>
                </c:pt>
                <c:pt idx="2">
                  <c:v>30</c:v>
                </c:pt>
              </c:numCache>
            </c:numRef>
          </c:xVal>
          <c:yVal>
            <c:numRef>
              <c:f>'SoC (cyc)'!$N$2:$N$4</c:f>
              <c:numCache>
                <c:formatCode>General</c:formatCode>
                <c:ptCount val="3"/>
                <c:pt idx="0">
                  <c:v>1.1007751937984496</c:v>
                </c:pt>
                <c:pt idx="1">
                  <c:v>1</c:v>
                </c:pt>
                <c:pt idx="2">
                  <c:v>0.80620155038759689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B-4197-9927-8694C3E3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11823"/>
        <c:axId val="1047108495"/>
      </c:scatterChart>
      <c:valAx>
        <c:axId val="10471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08495"/>
        <c:crosses val="autoZero"/>
        <c:crossBetween val="midCat"/>
      </c:valAx>
      <c:valAx>
        <c:axId val="10471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(cyc)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 (cyc)'!$A$1</c:f>
              <c:strCache>
                <c:ptCount val="1"/>
                <c:pt idx="0">
                  <c:v>SoC = 30%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(cyc)'!$A$3:$A$9</c:f>
              <c:numCache>
                <c:formatCode>General</c:formatCode>
                <c:ptCount val="7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449.4</c:v>
                </c:pt>
                <c:pt idx="6">
                  <c:v>538.79999999999995</c:v>
                </c:pt>
              </c:numCache>
            </c:numRef>
          </c:xVal>
          <c:yVal>
            <c:numRef>
              <c:f>'SoC (cyc)'!$C$3:$C$9</c:f>
              <c:numCache>
                <c:formatCode>General</c:formatCode>
                <c:ptCount val="7"/>
                <c:pt idx="0">
                  <c:v>0</c:v>
                </c:pt>
                <c:pt idx="1">
                  <c:v>5.7524638564998565E-2</c:v>
                </c:pt>
                <c:pt idx="2">
                  <c:v>1.1172320707571015</c:v>
                </c:pt>
                <c:pt idx="3">
                  <c:v>2.117960568599897</c:v>
                </c:pt>
                <c:pt idx="4">
                  <c:v>3.260395076864997</c:v>
                </c:pt>
                <c:pt idx="5">
                  <c:v>4.2678642028517011</c:v>
                </c:pt>
                <c:pt idx="6">
                  <c:v>5.2056747208119036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D-4005-8AEE-89F39BA6A7A4}"/>
            </c:ext>
          </c:extLst>
        </c:ser>
        <c:ser>
          <c:idx val="1"/>
          <c:order val="1"/>
          <c:tx>
            <c:strRef>
              <c:f>'SoC (cyc)'!$D$1:$F$1</c:f>
              <c:strCache>
                <c:ptCount val="1"/>
                <c:pt idx="0">
                  <c:v>SoC = 50%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(cyc)'!$D$3:$D$9</c:f>
              <c:numCache>
                <c:formatCode>General</c:formatCode>
                <c:ptCount val="7"/>
                <c:pt idx="0">
                  <c:v>0</c:v>
                </c:pt>
                <c:pt idx="1">
                  <c:v>90</c:v>
                </c:pt>
                <c:pt idx="2">
                  <c:v>169.2</c:v>
                </c:pt>
                <c:pt idx="3">
                  <c:v>259.8</c:v>
                </c:pt>
                <c:pt idx="4">
                  <c:v>349.2</c:v>
                </c:pt>
                <c:pt idx="5">
                  <c:v>439.2</c:v>
                </c:pt>
                <c:pt idx="6">
                  <c:v>529.20000000000005</c:v>
                </c:pt>
              </c:numCache>
            </c:numRef>
          </c:xVal>
          <c:yVal>
            <c:numRef>
              <c:f>'SoC (cyc)'!$F$3:$F$9</c:f>
              <c:numCache>
                <c:formatCode>General</c:formatCode>
                <c:ptCount val="7"/>
                <c:pt idx="0">
                  <c:v>0</c:v>
                </c:pt>
                <c:pt idx="1">
                  <c:v>1.3969884145094036</c:v>
                </c:pt>
                <c:pt idx="2">
                  <c:v>2.6989933668328026</c:v>
                </c:pt>
                <c:pt idx="3">
                  <c:v>3.8409089208219949</c:v>
                </c:pt>
                <c:pt idx="4">
                  <c:v>5.0542852297637992</c:v>
                </c:pt>
                <c:pt idx="5">
                  <c:v>6.1222965706362986</c:v>
                </c:pt>
                <c:pt idx="6">
                  <c:v>6.7078291597427953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0D-4005-8AEE-89F39BA6A7A4}"/>
            </c:ext>
          </c:extLst>
        </c:ser>
        <c:ser>
          <c:idx val="2"/>
          <c:order val="2"/>
          <c:tx>
            <c:strRef>
              <c:f>'SoC (cyc)'!$G$1:$I$1</c:f>
              <c:strCache>
                <c:ptCount val="1"/>
                <c:pt idx="0">
                  <c:v>SoC = 70%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'SoC (cyc)'!$G$3:$G$9</c:f>
              <c:numCache>
                <c:formatCode>General</c:formatCode>
                <c:ptCount val="7"/>
                <c:pt idx="0">
                  <c:v>0</c:v>
                </c:pt>
                <c:pt idx="1">
                  <c:v>70.8</c:v>
                </c:pt>
                <c:pt idx="2">
                  <c:v>161.4</c:v>
                </c:pt>
                <c:pt idx="3">
                  <c:v>250.8</c:v>
                </c:pt>
                <c:pt idx="4">
                  <c:v>340.2</c:v>
                </c:pt>
                <c:pt idx="5">
                  <c:v>429.6</c:v>
                </c:pt>
                <c:pt idx="6">
                  <c:v>519</c:v>
                </c:pt>
              </c:numCache>
            </c:numRef>
          </c:xVal>
          <c:yVal>
            <c:numRef>
              <c:f>'SoC (cyc)'!$I$3:$I$9</c:f>
              <c:numCache>
                <c:formatCode>General</c:formatCode>
                <c:ptCount val="7"/>
                <c:pt idx="0">
                  <c:v>0</c:v>
                </c:pt>
                <c:pt idx="1">
                  <c:v>1.1266917436323021</c:v>
                </c:pt>
                <c:pt idx="2">
                  <c:v>2.8407937579109976</c:v>
                </c:pt>
                <c:pt idx="3">
                  <c:v>4.2415619157671998</c:v>
                </c:pt>
                <c:pt idx="4">
                  <c:v>5.480292919118801</c:v>
                </c:pt>
                <c:pt idx="5">
                  <c:v>6.4422360741829054</c:v>
                </c:pt>
                <c:pt idx="6">
                  <c:v>7.2347742511361002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D-4005-8AEE-89F39BA6A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45983"/>
        <c:axId val="988843487"/>
      </c:scatterChart>
      <c:valAx>
        <c:axId val="9888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3487"/>
        <c:crosses val="autoZero"/>
        <c:crossBetween val="midCat"/>
      </c:valAx>
      <c:valAx>
        <c:axId val="9888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4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(cyc)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(cyc)'!$G$1</c:f>
              <c:strCache>
                <c:ptCount val="1"/>
                <c:pt idx="0">
                  <c:v>45°C (Ref)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(cyc)'!$G$3:$G$9</c:f>
              <c:numCache>
                <c:formatCode>General</c:formatCode>
                <c:ptCount val="7"/>
                <c:pt idx="0">
                  <c:v>0</c:v>
                </c:pt>
                <c:pt idx="1">
                  <c:v>90</c:v>
                </c:pt>
                <c:pt idx="2">
                  <c:v>169.2</c:v>
                </c:pt>
                <c:pt idx="3">
                  <c:v>259.8</c:v>
                </c:pt>
                <c:pt idx="4">
                  <c:v>349.2</c:v>
                </c:pt>
                <c:pt idx="5">
                  <c:v>439.2</c:v>
                </c:pt>
                <c:pt idx="6">
                  <c:v>529.20000000000005</c:v>
                </c:pt>
              </c:numCache>
            </c:numRef>
          </c:xVal>
          <c:yVal>
            <c:numRef>
              <c:f>'Temp (cyc)'!$I$3:$I$9</c:f>
              <c:numCache>
                <c:formatCode>General</c:formatCode>
                <c:ptCount val="7"/>
                <c:pt idx="0">
                  <c:v>0</c:v>
                </c:pt>
                <c:pt idx="1">
                  <c:v>1.3969884145094036</c:v>
                </c:pt>
                <c:pt idx="2">
                  <c:v>2.6989933668328026</c:v>
                </c:pt>
                <c:pt idx="3">
                  <c:v>3.8409089208219949</c:v>
                </c:pt>
                <c:pt idx="4">
                  <c:v>5.0542852297637992</c:v>
                </c:pt>
                <c:pt idx="5">
                  <c:v>6.1222965706362986</c:v>
                </c:pt>
                <c:pt idx="6">
                  <c:v>6.7078291597427953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2-4936-8CF5-C0F449887F50}"/>
            </c:ext>
          </c:extLst>
        </c:ser>
        <c:ser>
          <c:idx val="1"/>
          <c:order val="1"/>
          <c:tx>
            <c:strRef>
              <c:f>'Temp (cyc)'!$D$1</c:f>
              <c:strCache>
                <c:ptCount val="1"/>
                <c:pt idx="0">
                  <c:v>25°C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(cyc)'!$D$3:$D$15</c:f>
              <c:numCache>
                <c:formatCode>General</c:formatCode>
                <c:ptCount val="13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450</c:v>
                </c:pt>
                <c:pt idx="6">
                  <c:v>540</c:v>
                </c:pt>
                <c:pt idx="7">
                  <c:v>628.79999999999995</c:v>
                </c:pt>
                <c:pt idx="8">
                  <c:v>718.8</c:v>
                </c:pt>
                <c:pt idx="9">
                  <c:v>808.8</c:v>
                </c:pt>
                <c:pt idx="10">
                  <c:v>898.8</c:v>
                </c:pt>
                <c:pt idx="11">
                  <c:v>988.8</c:v>
                </c:pt>
                <c:pt idx="12">
                  <c:v>1079.4000000000001</c:v>
                </c:pt>
              </c:numCache>
            </c:numRef>
          </c:xVal>
          <c:yVal>
            <c:numRef>
              <c:f>'Temp (cyc)'!$F$3:$F$15</c:f>
              <c:numCache>
                <c:formatCode>General</c:formatCode>
                <c:ptCount val="13"/>
                <c:pt idx="0">
                  <c:v>0</c:v>
                </c:pt>
                <c:pt idx="1">
                  <c:v>0.44964686749060512</c:v>
                </c:pt>
                <c:pt idx="2">
                  <c:v>1.2463264763357018</c:v>
                </c:pt>
                <c:pt idx="3">
                  <c:v>1.9586028366479047</c:v>
                </c:pt>
                <c:pt idx="4">
                  <c:v>2.6562938315061957</c:v>
                </c:pt>
                <c:pt idx="5">
                  <c:v>3.2544259439282963</c:v>
                </c:pt>
                <c:pt idx="6">
                  <c:v>3.8969598007780992</c:v>
                </c:pt>
                <c:pt idx="7">
                  <c:v>4.4701850381943959</c:v>
                </c:pt>
                <c:pt idx="8">
                  <c:v>5.1617860161795033</c:v>
                </c:pt>
                <c:pt idx="9">
                  <c:v>5.7224572714013044</c:v>
                </c:pt>
                <c:pt idx="10">
                  <c:v>6.1855614925438012</c:v>
                </c:pt>
                <c:pt idx="11">
                  <c:v>6.436377476828703</c:v>
                </c:pt>
                <c:pt idx="12">
                  <c:v>6.9471022349663958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32-4936-8CF5-C0F449887F50}"/>
            </c:ext>
          </c:extLst>
        </c:ser>
        <c:ser>
          <c:idx val="2"/>
          <c:order val="2"/>
          <c:tx>
            <c:strRef>
              <c:f>'Temp (cyc)'!$A$1</c:f>
              <c:strCache>
                <c:ptCount val="1"/>
                <c:pt idx="0">
                  <c:v>5°C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(cyc)'!$A$3:$A$15</c:f>
              <c:numCache>
                <c:formatCode>General</c:formatCode>
                <c:ptCount val="13"/>
                <c:pt idx="0">
                  <c:v>0</c:v>
                </c:pt>
                <c:pt idx="1">
                  <c:v>90.6</c:v>
                </c:pt>
                <c:pt idx="2">
                  <c:v>215.4</c:v>
                </c:pt>
                <c:pt idx="3">
                  <c:v>305.39999999999998</c:v>
                </c:pt>
                <c:pt idx="4">
                  <c:v>395.4</c:v>
                </c:pt>
                <c:pt idx="5">
                  <c:v>469.2</c:v>
                </c:pt>
                <c:pt idx="6">
                  <c:v>559.20000000000005</c:v>
                </c:pt>
                <c:pt idx="7">
                  <c:v>649.20000000000005</c:v>
                </c:pt>
                <c:pt idx="8">
                  <c:v>739.2</c:v>
                </c:pt>
                <c:pt idx="9">
                  <c:v>840</c:v>
                </c:pt>
                <c:pt idx="10">
                  <c:v>930</c:v>
                </c:pt>
                <c:pt idx="11">
                  <c:v>1020</c:v>
                </c:pt>
                <c:pt idx="12">
                  <c:v>1110</c:v>
                </c:pt>
              </c:numCache>
            </c:numRef>
          </c:xVal>
          <c:yVal>
            <c:numRef>
              <c:f>'Temp (cyc)'!$C$3:$C$15</c:f>
              <c:numCache>
                <c:formatCode>General</c:formatCode>
                <c:ptCount val="13"/>
                <c:pt idx="0">
                  <c:v>0</c:v>
                </c:pt>
                <c:pt idx="1">
                  <c:v>1.0427534535701999</c:v>
                </c:pt>
                <c:pt idx="2">
                  <c:v>1.8156318085843948</c:v>
                </c:pt>
                <c:pt idx="3">
                  <c:v>2.7594156041261031</c:v>
                </c:pt>
                <c:pt idx="4">
                  <c:v>3.5444644572911965</c:v>
                </c:pt>
                <c:pt idx="5">
                  <c:v>4.2040802699170987</c:v>
                </c:pt>
                <c:pt idx="6">
                  <c:v>4.8712679718228014</c:v>
                </c:pt>
                <c:pt idx="7">
                  <c:v>5.5624716740147022</c:v>
                </c:pt>
                <c:pt idx="8">
                  <c:v>6.2495860836505042</c:v>
                </c:pt>
                <c:pt idx="9">
                  <c:v>7.0386861697989023</c:v>
                </c:pt>
                <c:pt idx="10">
                  <c:v>8.0325239539800979</c:v>
                </c:pt>
                <c:pt idx="11">
                  <c:v>9.2139307811063063</c:v>
                </c:pt>
                <c:pt idx="12">
                  <c:v>10.509971063648504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32-4936-8CF5-C0F449887F50}"/>
            </c:ext>
          </c:extLst>
        </c:ser>
        <c:ser>
          <c:idx val="3"/>
          <c:order val="3"/>
          <c:tx>
            <c:strRef>
              <c:f>'Temp (cyc)'!$J$1</c:f>
              <c:strCache>
                <c:ptCount val="1"/>
                <c:pt idx="0">
                  <c:v>45°C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(cyc)'!$J$3:$J$8</c:f>
              <c:numCache>
                <c:formatCode>General</c:formatCode>
                <c:ptCount val="6"/>
                <c:pt idx="0">
                  <c:v>0</c:v>
                </c:pt>
                <c:pt idx="1">
                  <c:v>108</c:v>
                </c:pt>
                <c:pt idx="2">
                  <c:v>216</c:v>
                </c:pt>
                <c:pt idx="3">
                  <c:v>310.8</c:v>
                </c:pt>
                <c:pt idx="4">
                  <c:v>400.8</c:v>
                </c:pt>
                <c:pt idx="5">
                  <c:v>508.8</c:v>
                </c:pt>
              </c:numCache>
            </c:numRef>
          </c:xVal>
          <c:yVal>
            <c:numRef>
              <c:f>'Temp (cyc)'!$L$3:$L$8</c:f>
              <c:numCache>
                <c:formatCode>General</c:formatCode>
                <c:ptCount val="6"/>
                <c:pt idx="0">
                  <c:v>0</c:v>
                </c:pt>
                <c:pt idx="1">
                  <c:v>1.287236611535103</c:v>
                </c:pt>
                <c:pt idx="2">
                  <c:v>2.8074353256405948</c:v>
                </c:pt>
                <c:pt idx="3">
                  <c:v>3.8382858394101049</c:v>
                </c:pt>
                <c:pt idx="4">
                  <c:v>4.9486139218652969</c:v>
                </c:pt>
                <c:pt idx="5">
                  <c:v>6.0009178439128004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32-4936-8CF5-C0F449887F50}"/>
            </c:ext>
          </c:extLst>
        </c:ser>
        <c:ser>
          <c:idx val="4"/>
          <c:order val="4"/>
          <c:tx>
            <c:strRef>
              <c:f>'Temp (cyc)'!$M$1:$O$1</c:f>
              <c:strCache>
                <c:ptCount val="1"/>
                <c:pt idx="0">
                  <c:v>25°C (2)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(cyc)'!$M$3:$M$9</c:f>
              <c:numCache>
                <c:formatCode>General</c:formatCode>
                <c:ptCount val="7"/>
                <c:pt idx="0">
                  <c:v>0</c:v>
                </c:pt>
                <c:pt idx="1">
                  <c:v>89.4</c:v>
                </c:pt>
                <c:pt idx="2">
                  <c:v>179.4</c:v>
                </c:pt>
                <c:pt idx="3">
                  <c:v>271.2</c:v>
                </c:pt>
                <c:pt idx="4">
                  <c:v>361.2</c:v>
                </c:pt>
                <c:pt idx="5">
                  <c:v>451.2</c:v>
                </c:pt>
                <c:pt idx="6">
                  <c:v>541.20000000000005</c:v>
                </c:pt>
              </c:numCache>
            </c:numRef>
          </c:xVal>
          <c:yVal>
            <c:numRef>
              <c:f>'Temp (cyc)'!$O$3:$O$9</c:f>
              <c:numCache>
                <c:formatCode>General</c:formatCode>
                <c:ptCount val="7"/>
                <c:pt idx="0">
                  <c:v>0</c:v>
                </c:pt>
                <c:pt idx="1">
                  <c:v>1.025565082269797</c:v>
                </c:pt>
                <c:pt idx="2">
                  <c:v>1.7134171703998002</c:v>
                </c:pt>
                <c:pt idx="3">
                  <c:v>2.2498645232707948</c:v>
                </c:pt>
                <c:pt idx="4">
                  <c:v>2.7372277605433037</c:v>
                </c:pt>
                <c:pt idx="5">
                  <c:v>3.237058512143498</c:v>
                </c:pt>
                <c:pt idx="6">
                  <c:v>3.7533814500575025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32-4936-8CF5-C0F449887F50}"/>
            </c:ext>
          </c:extLst>
        </c:ser>
        <c:ser>
          <c:idx val="5"/>
          <c:order val="5"/>
          <c:tx>
            <c:strRef>
              <c:f>'Temp (cyc)'!$P$1</c:f>
              <c:strCache>
                <c:ptCount val="1"/>
                <c:pt idx="0">
                  <c:v>45°C (3)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(cyc)'!$P$3:$P$7</c:f>
              <c:numCache>
                <c:formatCode>General</c:formatCode>
                <c:ptCount val="5"/>
                <c:pt idx="0">
                  <c:v>0</c:v>
                </c:pt>
                <c:pt idx="1">
                  <c:v>89.4</c:v>
                </c:pt>
                <c:pt idx="2">
                  <c:v>179.4</c:v>
                </c:pt>
                <c:pt idx="3">
                  <c:v>269.39999999999998</c:v>
                </c:pt>
                <c:pt idx="4">
                  <c:v>359.4</c:v>
                </c:pt>
              </c:numCache>
            </c:numRef>
          </c:xVal>
          <c:yVal>
            <c:numRef>
              <c:f>'Temp (cyc)'!$R$3:$R$7</c:f>
              <c:numCache>
                <c:formatCode>General</c:formatCode>
                <c:ptCount val="5"/>
                <c:pt idx="0">
                  <c:v>0</c:v>
                </c:pt>
                <c:pt idx="1">
                  <c:v>0.99795447252040148</c:v>
                </c:pt>
                <c:pt idx="2">
                  <c:v>2.5364998889803037</c:v>
                </c:pt>
                <c:pt idx="3">
                  <c:v>3.7208805443071036</c:v>
                </c:pt>
                <c:pt idx="4">
                  <c:v>4.6467404033386011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32-4936-8CF5-C0F44988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25183"/>
        <c:axId val="988824351"/>
      </c:scatterChart>
      <c:valAx>
        <c:axId val="9888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4351"/>
        <c:crosses val="autoZero"/>
        <c:crossBetween val="midCat"/>
      </c:valAx>
      <c:valAx>
        <c:axId val="98882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stress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 (cyc)'!$W$1</c:f>
              <c:strCache>
                <c:ptCount val="1"/>
                <c:pt idx="0">
                  <c:v>SF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 (cyc)'!$U$2:$U$7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25</c:v>
                </c:pt>
                <c:pt idx="4">
                  <c:v>25</c:v>
                </c:pt>
                <c:pt idx="5">
                  <c:v>5</c:v>
                </c:pt>
              </c:numCache>
            </c:numRef>
          </c:xVal>
          <c:yVal>
            <c:numRef>
              <c:f>'Temp (cyc)'!$W$2:$W$7</c:f>
              <c:numCache>
                <c:formatCode>General</c:formatCode>
                <c:ptCount val="6"/>
                <c:pt idx="0">
                  <c:v>1</c:v>
                </c:pt>
                <c:pt idx="1">
                  <c:v>1.0387596899224807</c:v>
                </c:pt>
                <c:pt idx="2">
                  <c:v>0.93023255813953487</c:v>
                </c:pt>
                <c:pt idx="3">
                  <c:v>0.51162790697674421</c:v>
                </c:pt>
                <c:pt idx="4">
                  <c:v>0.51937984496124034</c:v>
                </c:pt>
                <c:pt idx="5">
                  <c:v>0.68992248062015504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3-437A-AE5C-75545CCCC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50511"/>
        <c:axId val="1047152591"/>
      </c:scatterChart>
      <c:valAx>
        <c:axId val="104715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52591"/>
        <c:crosses val="autoZero"/>
        <c:crossBetween val="midCat"/>
      </c:valAx>
      <c:valAx>
        <c:axId val="10471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5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Charging</a:t>
            </a:r>
            <a:r>
              <a:rPr lang="en-US" baseline="0"/>
              <a:t> c-rate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'Charge c-rate (cyc)'!$O$2:$O$4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0.33</c:v>
                </c:pt>
              </c:numCache>
            </c:numRef>
          </c:xVal>
          <c:yVal>
            <c:numRef>
              <c:f>'Charge c-rate (cyc)'!$Q$2:$Q$4</c:f>
              <c:numCache>
                <c:formatCode>General</c:formatCode>
                <c:ptCount val="3"/>
                <c:pt idx="0">
                  <c:v>3.9019509754877439E-2</c:v>
                </c:pt>
                <c:pt idx="1">
                  <c:v>1</c:v>
                </c:pt>
                <c:pt idx="2">
                  <c:v>2.9264632316158081E-2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26-4013-9ECE-ABF4F7E4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509151"/>
        <c:axId val="1840528703"/>
      </c:scatterChart>
      <c:valAx>
        <c:axId val="18405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C-rate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28703"/>
        <c:crosses val="autoZero"/>
        <c:crossBetween val="midCat"/>
      </c:valAx>
      <c:valAx>
        <c:axId val="18405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50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18</xdr:row>
      <xdr:rowOff>90486</xdr:rowOff>
    </xdr:from>
    <xdr:to>
      <xdr:col>10</xdr:col>
      <xdr:colOff>9525</xdr:colOff>
      <xdr:row>35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3847F-E397-4ABB-8804-A346FC4CA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18</xdr:row>
      <xdr:rowOff>28574</xdr:rowOff>
    </xdr:from>
    <xdr:to>
      <xdr:col>18</xdr:col>
      <xdr:colOff>390525</xdr:colOff>
      <xdr:row>32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ACDD7C-0683-40A5-806B-36E89789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18</xdr:row>
      <xdr:rowOff>152400</xdr:rowOff>
    </xdr:from>
    <xdr:to>
      <xdr:col>10</xdr:col>
      <xdr:colOff>409575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39BFC-7B23-4D0C-9D64-5D8EE392E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</xdr:colOff>
      <xdr:row>17</xdr:row>
      <xdr:rowOff>128587</xdr:rowOff>
    </xdr:from>
    <xdr:to>
      <xdr:col>20</xdr:col>
      <xdr:colOff>42862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D9002-B92B-48EE-B15B-2E873BA68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17</xdr:row>
      <xdr:rowOff>147637</xdr:rowOff>
    </xdr:from>
    <xdr:to>
      <xdr:col>20</xdr:col>
      <xdr:colOff>552450</xdr:colOff>
      <xdr:row>37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F62FBC-02AB-4199-B8EB-F38D86BF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204788</xdr:colOff>
      <xdr:row>17</xdr:row>
      <xdr:rowOff>123825</xdr:rowOff>
    </xdr:from>
    <xdr:to>
      <xdr:col>10</xdr:col>
      <xdr:colOff>561976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56F19-E0ED-4741-B458-683AA861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300036</xdr:colOff>
      <xdr:row>17</xdr:row>
      <xdr:rowOff>47625</xdr:rowOff>
    </xdr:from>
    <xdr:to>
      <xdr:col>14</xdr:col>
      <xdr:colOff>161925</xdr:colOff>
      <xdr:row>41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87A86-9380-4A17-905C-C23881566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452437</xdr:colOff>
      <xdr:row>17</xdr:row>
      <xdr:rowOff>90487</xdr:rowOff>
    </xdr:from>
    <xdr:to>
      <xdr:col>24</xdr:col>
      <xdr:colOff>333375</xdr:colOff>
      <xdr:row>33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E09C15-0071-4B70-96EB-4D655964E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24</xdr:row>
      <xdr:rowOff>61912</xdr:rowOff>
    </xdr:from>
    <xdr:to>
      <xdr:col>19</xdr:col>
      <xdr:colOff>533400</xdr:colOff>
      <xdr:row>38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8F5D5-076C-46AA-8417-ABE1DC416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21</xdr:row>
      <xdr:rowOff>133350</xdr:rowOff>
    </xdr:from>
    <xdr:to>
      <xdr:col>10</xdr:col>
      <xdr:colOff>390525</xdr:colOff>
      <xdr:row>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1365B-BD3F-405B-8A87-8B2298C54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28</xdr:row>
      <xdr:rowOff>133350</xdr:rowOff>
    </xdr:from>
    <xdr:to>
      <xdr:col>11</xdr:col>
      <xdr:colOff>0</xdr:colOff>
      <xdr:row>50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35B86F-0E0E-4A03-B305-A66C4B5F6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29</xdr:row>
      <xdr:rowOff>0</xdr:rowOff>
    </xdr:from>
    <xdr:to>
      <xdr:col>21</xdr:col>
      <xdr:colOff>152400</xdr:colOff>
      <xdr:row>43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1030B5-5B4F-45A2-8605-3D84B5CB3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18</xdr:row>
      <xdr:rowOff>95249</xdr:rowOff>
    </xdr:from>
    <xdr:to>
      <xdr:col>9</xdr:col>
      <xdr:colOff>447675</xdr:colOff>
      <xdr:row>36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EA7D4-6649-4EE1-A870-F1ABF65B7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50</xdr:row>
      <xdr:rowOff>42862</xdr:rowOff>
    </xdr:from>
    <xdr:to>
      <xdr:col>8</xdr:col>
      <xdr:colOff>42862</xdr:colOff>
      <xdr:row>64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CA62B-64AD-4450-A024-323E4C3AB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423862</xdr:colOff>
      <xdr:row>25</xdr:row>
      <xdr:rowOff>90487</xdr:rowOff>
    </xdr:from>
    <xdr:to>
      <xdr:col>23</xdr:col>
      <xdr:colOff>119062</xdr:colOff>
      <xdr:row>39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CB8BCC-3C3B-4498-BFCF-32E1B8799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257175</xdr:colOff>
      <xdr:row>50</xdr:row>
      <xdr:rowOff>114300</xdr:rowOff>
    </xdr:from>
    <xdr:to>
      <xdr:col>22</xdr:col>
      <xdr:colOff>561975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8B00EB-1F04-4027-972D-05B812EA5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C1E5-1AF7-4F62-B94C-A7E60B8A4C81}">
  <dimension ref="A1:R17"/>
  <sheetViews>
    <sheetView workbookViewId="0">
      <selection activeCell="W12" sqref="W12"/>
    </sheetView>
  </sheetViews>
  <sheetFormatPr defaultRowHeight="15" x14ac:dyDescent="0.25"/>
  <cols>
    <col min="1" max="1" width="11.28515625" customWidth="1"/>
    <col min="17" max="17" width="13.140625" customWidth="1"/>
  </cols>
  <sheetData>
    <row r="1" spans="1:18" ht="15.75" thickBot="1" x14ac:dyDescent="0.3">
      <c r="B1" s="9"/>
      <c r="C1" s="38" t="s">
        <v>34</v>
      </c>
      <c r="D1" s="39"/>
      <c r="E1" s="40" t="s">
        <v>35</v>
      </c>
      <c r="F1" s="40"/>
      <c r="G1" s="41" t="s">
        <v>36</v>
      </c>
      <c r="H1" s="42"/>
      <c r="I1" s="8"/>
      <c r="K1" s="10"/>
      <c r="L1" s="36" t="s">
        <v>37</v>
      </c>
      <c r="M1" s="37"/>
    </row>
    <row r="2" spans="1:18" ht="15.75" thickBot="1" x14ac:dyDescent="0.3">
      <c r="A2" s="19" t="s">
        <v>1</v>
      </c>
      <c r="B2" s="19" t="s">
        <v>3</v>
      </c>
      <c r="C2" s="20" t="s">
        <v>0</v>
      </c>
      <c r="D2" s="21" t="s">
        <v>2</v>
      </c>
      <c r="E2" s="20" t="s">
        <v>0</v>
      </c>
      <c r="F2" s="21" t="s">
        <v>2</v>
      </c>
      <c r="G2" s="20" t="s">
        <v>0</v>
      </c>
      <c r="H2" s="21" t="s">
        <v>2</v>
      </c>
      <c r="I2" s="5"/>
      <c r="J2" s="19" t="s">
        <v>1</v>
      </c>
      <c r="K2" s="19" t="s">
        <v>3</v>
      </c>
      <c r="L2" s="20" t="s">
        <v>0</v>
      </c>
      <c r="M2" s="21" t="s">
        <v>2</v>
      </c>
      <c r="P2" s="23" t="s">
        <v>6</v>
      </c>
      <c r="Q2" s="23" t="s">
        <v>7</v>
      </c>
      <c r="R2" s="23" t="s">
        <v>44</v>
      </c>
    </row>
    <row r="3" spans="1:18" x14ac:dyDescent="0.25">
      <c r="A3" s="17">
        <v>0</v>
      </c>
      <c r="B3" s="17">
        <f t="shared" ref="B3:B15" si="0">A3/24</f>
        <v>0</v>
      </c>
      <c r="C3" s="11">
        <v>0.99697262577587997</v>
      </c>
      <c r="D3" s="12">
        <f t="shared" ref="D3:D15" si="1">(1-C3)*100</f>
        <v>0.30273742241200274</v>
      </c>
      <c r="E3" s="11">
        <v>0.99968441465200097</v>
      </c>
      <c r="F3" s="12">
        <f t="shared" ref="F3:F15" si="2">(1-E3)*100</f>
        <v>3.155853479990256E-2</v>
      </c>
      <c r="G3" s="11">
        <v>0.99570565951425505</v>
      </c>
      <c r="H3" s="12">
        <f t="shared" ref="H3:H15" si="3">(1-G3)*100</f>
        <v>0.42943404857449519</v>
      </c>
      <c r="I3" s="5"/>
      <c r="J3" s="17">
        <v>0</v>
      </c>
      <c r="K3" s="17">
        <f t="shared" ref="K3:K8" si="4">J3/24</f>
        <v>0</v>
      </c>
      <c r="L3" s="11">
        <v>0.99861663645856702</v>
      </c>
      <c r="M3" s="12">
        <f t="shared" ref="M3:M8" si="5">(1-L3)*100</f>
        <v>0.13833635414329803</v>
      </c>
      <c r="P3" s="24">
        <v>20</v>
      </c>
      <c r="Q3" s="24">
        <v>5.0000000000000001E-3</v>
      </c>
      <c r="R3" s="24">
        <f>Q3/$Q$5</f>
        <v>0.33557046979865773</v>
      </c>
    </row>
    <row r="4" spans="1:18" x14ac:dyDescent="0.25">
      <c r="A4" s="17">
        <v>168</v>
      </c>
      <c r="B4" s="17">
        <f t="shared" si="0"/>
        <v>7</v>
      </c>
      <c r="C4" s="11">
        <v>1</v>
      </c>
      <c r="D4" s="12">
        <f t="shared" si="1"/>
        <v>0</v>
      </c>
      <c r="E4" s="11">
        <v>1</v>
      </c>
      <c r="F4" s="12">
        <f t="shared" si="2"/>
        <v>0</v>
      </c>
      <c r="G4" s="11">
        <v>0.99877803926620101</v>
      </c>
      <c r="H4" s="12">
        <f t="shared" si="3"/>
        <v>0.1221960733798988</v>
      </c>
      <c r="I4" s="5"/>
      <c r="J4" s="17">
        <v>168</v>
      </c>
      <c r="K4" s="17">
        <f t="shared" si="4"/>
        <v>7</v>
      </c>
      <c r="L4" s="11">
        <v>1</v>
      </c>
      <c r="M4" s="12">
        <f t="shared" si="5"/>
        <v>0</v>
      </c>
      <c r="P4" s="24">
        <v>50</v>
      </c>
      <c r="Q4" s="24">
        <v>1.1299999999999999E-2</v>
      </c>
      <c r="R4" s="24">
        <f>Q4/$Q$5</f>
        <v>0.75838926174496635</v>
      </c>
    </row>
    <row r="5" spans="1:18" x14ac:dyDescent="0.25">
      <c r="A5" s="17">
        <v>336</v>
      </c>
      <c r="B5" s="17">
        <f t="shared" si="0"/>
        <v>14</v>
      </c>
      <c r="C5" s="11">
        <v>0.99980783403380502</v>
      </c>
      <c r="D5" s="12">
        <f t="shared" si="1"/>
        <v>1.9216596619497928E-2</v>
      </c>
      <c r="E5" s="11">
        <v>0.99909067693167197</v>
      </c>
      <c r="F5" s="12">
        <f t="shared" si="2"/>
        <v>9.0932306832802734E-2</v>
      </c>
      <c r="G5" s="11">
        <v>0.99949503478019097</v>
      </c>
      <c r="H5" s="12">
        <f t="shared" si="3"/>
        <v>5.049652198090282E-2</v>
      </c>
      <c r="I5" s="5"/>
      <c r="J5" s="17">
        <v>432</v>
      </c>
      <c r="K5" s="17">
        <f t="shared" si="4"/>
        <v>18</v>
      </c>
      <c r="L5" s="11">
        <v>0.99911703713376998</v>
      </c>
      <c r="M5" s="12">
        <f t="shared" si="5"/>
        <v>8.8296286623001929E-2</v>
      </c>
      <c r="P5" s="24">
        <v>95</v>
      </c>
      <c r="Q5" s="24">
        <v>1.49E-2</v>
      </c>
      <c r="R5" s="24">
        <f>Q5/$Q$5</f>
        <v>1</v>
      </c>
    </row>
    <row r="6" spans="1:18" ht="15.75" thickBot="1" x14ac:dyDescent="0.3">
      <c r="A6" s="17">
        <v>504</v>
      </c>
      <c r="B6" s="17">
        <f t="shared" si="0"/>
        <v>21</v>
      </c>
      <c r="C6" s="11">
        <v>0.99966962791594105</v>
      </c>
      <c r="D6" s="12">
        <f t="shared" si="1"/>
        <v>3.3037208405894969E-2</v>
      </c>
      <c r="E6" s="11">
        <v>0.998008692313057</v>
      </c>
      <c r="F6" s="12">
        <f t="shared" si="2"/>
        <v>0.19913076869430002</v>
      </c>
      <c r="G6" s="11">
        <v>0.99983391298045898</v>
      </c>
      <c r="H6" s="12">
        <f t="shared" si="3"/>
        <v>1.660870195410169E-2</v>
      </c>
      <c r="I6" s="5"/>
      <c r="J6" s="17">
        <v>600</v>
      </c>
      <c r="K6" s="17">
        <f t="shared" si="4"/>
        <v>25</v>
      </c>
      <c r="L6" s="11">
        <v>0.99783880378103296</v>
      </c>
      <c r="M6" s="12">
        <f t="shared" si="5"/>
        <v>0.21611962189670431</v>
      </c>
      <c r="P6" s="25">
        <v>95</v>
      </c>
      <c r="Q6" s="25">
        <v>1.38E-2</v>
      </c>
      <c r="R6" s="25">
        <f>Q6/$Q$5</f>
        <v>0.9261744966442953</v>
      </c>
    </row>
    <row r="7" spans="1:18" x14ac:dyDescent="0.25">
      <c r="A7" s="17">
        <v>672</v>
      </c>
      <c r="B7" s="17">
        <f t="shared" si="0"/>
        <v>28</v>
      </c>
      <c r="C7" s="11">
        <v>0.99925394774912801</v>
      </c>
      <c r="D7" s="12">
        <f t="shared" si="1"/>
        <v>7.460522508719869E-2</v>
      </c>
      <c r="E7" s="11">
        <v>0.99364565475900901</v>
      </c>
      <c r="F7" s="12">
        <f t="shared" si="2"/>
        <v>0.63543452409909884</v>
      </c>
      <c r="G7" s="11">
        <v>1</v>
      </c>
      <c r="H7" s="12">
        <f t="shared" si="3"/>
        <v>0</v>
      </c>
      <c r="I7" s="5"/>
      <c r="J7" s="17">
        <v>864</v>
      </c>
      <c r="K7" s="17">
        <f t="shared" si="4"/>
        <v>36</v>
      </c>
      <c r="L7" s="11">
        <v>0.99661317170628105</v>
      </c>
      <c r="M7" s="12">
        <f t="shared" si="5"/>
        <v>0.33868282937189464</v>
      </c>
    </row>
    <row r="8" spans="1:18" ht="15.75" thickBot="1" x14ac:dyDescent="0.3">
      <c r="A8" s="17">
        <v>1416</v>
      </c>
      <c r="B8" s="17">
        <f t="shared" si="0"/>
        <v>59</v>
      </c>
      <c r="C8" s="11">
        <v>0.991067881726021</v>
      </c>
      <c r="D8" s="12">
        <f t="shared" si="1"/>
        <v>0.8932118273978995</v>
      </c>
      <c r="E8" s="11">
        <v>0.98637992580664702</v>
      </c>
      <c r="F8" s="12">
        <f t="shared" si="2"/>
        <v>1.3620074193352982</v>
      </c>
      <c r="G8" s="11">
        <v>0.99498797884862999</v>
      </c>
      <c r="H8" s="12">
        <f t="shared" si="3"/>
        <v>0.50120211513700053</v>
      </c>
      <c r="I8" s="5"/>
      <c r="J8" s="18">
        <v>1560</v>
      </c>
      <c r="K8" s="18">
        <f t="shared" si="4"/>
        <v>65</v>
      </c>
      <c r="L8" s="13">
        <v>0.99046518600730205</v>
      </c>
      <c r="M8" s="14">
        <f t="shared" si="5"/>
        <v>0.95348139926979547</v>
      </c>
    </row>
    <row r="9" spans="1:18" x14ac:dyDescent="0.25">
      <c r="A9" s="17">
        <v>1992</v>
      </c>
      <c r="B9" s="17">
        <f t="shared" si="0"/>
        <v>83</v>
      </c>
      <c r="C9" s="11">
        <v>0.989062146128734</v>
      </c>
      <c r="D9" s="12">
        <f t="shared" si="1"/>
        <v>1.0937853871266001</v>
      </c>
      <c r="E9" s="11">
        <v>0.98354409493237704</v>
      </c>
      <c r="F9" s="12">
        <f t="shared" si="2"/>
        <v>1.6455905067622956</v>
      </c>
      <c r="G9" s="11">
        <v>0.99489713837724403</v>
      </c>
      <c r="H9" s="12">
        <f t="shared" si="3"/>
        <v>0.5102861622755972</v>
      </c>
      <c r="I9" s="5"/>
      <c r="J9" s="5"/>
      <c r="K9" s="5"/>
    </row>
    <row r="10" spans="1:18" x14ac:dyDescent="0.25">
      <c r="A10" s="17">
        <v>2688</v>
      </c>
      <c r="B10" s="17">
        <f t="shared" si="0"/>
        <v>112</v>
      </c>
      <c r="C10" s="11">
        <v>0.98780064636918696</v>
      </c>
      <c r="D10" s="12">
        <f t="shared" si="1"/>
        <v>1.2199353630813037</v>
      </c>
      <c r="E10" s="11">
        <v>0.980794022840485</v>
      </c>
      <c r="F10" s="12">
        <f t="shared" si="2"/>
        <v>1.9205977159514998</v>
      </c>
      <c r="G10" s="11">
        <v>0.99587520403306395</v>
      </c>
      <c r="H10" s="12">
        <f t="shared" si="3"/>
        <v>0.41247959669360457</v>
      </c>
      <c r="I10" s="5"/>
      <c r="J10" s="5"/>
      <c r="K10" s="5"/>
    </row>
    <row r="11" spans="1:18" x14ac:dyDescent="0.25">
      <c r="A11" s="17">
        <v>3336</v>
      </c>
      <c r="B11" s="17">
        <f t="shared" si="0"/>
        <v>139</v>
      </c>
      <c r="C11" s="11">
        <v>0.98522780541251298</v>
      </c>
      <c r="D11" s="12">
        <f t="shared" si="1"/>
        <v>1.477219458748702</v>
      </c>
      <c r="E11" s="11">
        <v>0.97726134404172604</v>
      </c>
      <c r="F11" s="12">
        <f t="shared" si="2"/>
        <v>2.2738655958273957</v>
      </c>
      <c r="G11" s="11">
        <v>0.9945241127676</v>
      </c>
      <c r="H11" s="12">
        <f t="shared" si="3"/>
        <v>0.54758872324000007</v>
      </c>
      <c r="I11" s="5"/>
      <c r="J11" s="5"/>
      <c r="K11" s="5"/>
    </row>
    <row r="12" spans="1:18" x14ac:dyDescent="0.25">
      <c r="A12" s="17">
        <v>4008</v>
      </c>
      <c r="B12" s="17">
        <f t="shared" si="0"/>
        <v>167</v>
      </c>
      <c r="C12" s="11">
        <v>0.980969021974335</v>
      </c>
      <c r="D12" s="12">
        <f t="shared" si="1"/>
        <v>1.9030978025665002</v>
      </c>
      <c r="E12" s="11">
        <v>0.97435295975690095</v>
      </c>
      <c r="F12" s="12">
        <f t="shared" si="2"/>
        <v>2.5647040243099051</v>
      </c>
      <c r="G12" s="11">
        <v>0.99339898668470406</v>
      </c>
      <c r="H12" s="12">
        <f t="shared" si="3"/>
        <v>0.66010133152959449</v>
      </c>
      <c r="I12" s="5"/>
      <c r="J12" s="5"/>
      <c r="K12" s="5"/>
    </row>
    <row r="13" spans="1:18" x14ac:dyDescent="0.25">
      <c r="A13" s="17">
        <v>4680</v>
      </c>
      <c r="B13" s="17">
        <f t="shared" si="0"/>
        <v>195</v>
      </c>
      <c r="C13" s="11">
        <v>0.97795037631546999</v>
      </c>
      <c r="D13" s="12">
        <f t="shared" si="1"/>
        <v>2.2049623684530006</v>
      </c>
      <c r="E13" s="11">
        <v>0.96929945587189903</v>
      </c>
      <c r="F13" s="12">
        <f t="shared" si="2"/>
        <v>3.0700544128100971</v>
      </c>
      <c r="G13" s="11">
        <v>0.98934345490089104</v>
      </c>
      <c r="H13" s="12">
        <f t="shared" si="3"/>
        <v>1.0656545099108961</v>
      </c>
      <c r="I13" s="5"/>
      <c r="J13" s="5"/>
      <c r="K13" s="5"/>
    </row>
    <row r="14" spans="1:18" x14ac:dyDescent="0.25">
      <c r="A14" s="17">
        <v>6240</v>
      </c>
      <c r="B14" s="17">
        <f t="shared" si="0"/>
        <v>260</v>
      </c>
      <c r="C14" s="11">
        <v>0.96997178831659903</v>
      </c>
      <c r="D14" s="12">
        <f t="shared" si="1"/>
        <v>3.0028211683400974</v>
      </c>
      <c r="E14" s="11">
        <v>0.95973889249169797</v>
      </c>
      <c r="F14" s="12">
        <f t="shared" si="2"/>
        <v>4.0261107508302025</v>
      </c>
      <c r="G14" s="11">
        <v>0.98567577345197399</v>
      </c>
      <c r="H14" s="12">
        <f t="shared" si="3"/>
        <v>1.4324226548026009</v>
      </c>
      <c r="I14" s="5"/>
      <c r="J14" s="5"/>
      <c r="K14" s="5"/>
    </row>
    <row r="15" spans="1:18" ht="15.75" thickBot="1" x14ac:dyDescent="0.3">
      <c r="A15" s="18">
        <v>7752</v>
      </c>
      <c r="B15" s="18">
        <f t="shared" si="0"/>
        <v>323</v>
      </c>
      <c r="C15" s="13">
        <v>0.964413717836347</v>
      </c>
      <c r="D15" s="14">
        <f t="shared" si="1"/>
        <v>3.5586282163653005</v>
      </c>
      <c r="E15" s="13">
        <v>0.95282029013880898</v>
      </c>
      <c r="F15" s="14">
        <f t="shared" si="2"/>
        <v>4.7179709861191022</v>
      </c>
      <c r="G15" s="13">
        <v>0.982523340664749</v>
      </c>
      <c r="H15" s="14">
        <f t="shared" si="3"/>
        <v>1.7476659335250999</v>
      </c>
      <c r="I15" s="5"/>
      <c r="J15" s="5"/>
      <c r="K15" s="5"/>
    </row>
    <row r="17" ht="15" customHeight="1" x14ac:dyDescent="0.25"/>
  </sheetData>
  <mergeCells count="4">
    <mergeCell ref="L1:M1"/>
    <mergeCell ref="C1:D1"/>
    <mergeCell ref="E1:F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C00B-FEAA-4B36-865B-AC65E35AF2B2}">
  <dimension ref="A1:U15"/>
  <sheetViews>
    <sheetView tabSelected="1" workbookViewId="0">
      <selection activeCell="U2" sqref="U2"/>
    </sheetView>
  </sheetViews>
  <sheetFormatPr defaultRowHeight="15" x14ac:dyDescent="0.25"/>
  <cols>
    <col min="20" max="20" width="13.140625" customWidth="1"/>
  </cols>
  <sheetData>
    <row r="1" spans="1:21" ht="15.75" thickBot="1" x14ac:dyDescent="0.3">
      <c r="A1" s="15"/>
      <c r="B1" s="26"/>
      <c r="C1" s="43" t="s">
        <v>22</v>
      </c>
      <c r="D1" s="44"/>
      <c r="E1" s="43" t="s">
        <v>23</v>
      </c>
      <c r="F1" s="44"/>
      <c r="G1" s="45" t="s">
        <v>26</v>
      </c>
      <c r="H1" s="44"/>
      <c r="J1" s="5"/>
      <c r="K1" s="5"/>
      <c r="L1" s="43" t="s">
        <v>24</v>
      </c>
      <c r="M1" s="44"/>
      <c r="N1" s="43" t="s">
        <v>25</v>
      </c>
      <c r="O1" s="44"/>
      <c r="R1" s="23" t="s">
        <v>8</v>
      </c>
      <c r="S1" s="23" t="s">
        <v>8</v>
      </c>
      <c r="T1" s="23" t="s">
        <v>7</v>
      </c>
      <c r="U1" s="23" t="s">
        <v>44</v>
      </c>
    </row>
    <row r="2" spans="1:21" ht="15.75" thickBot="1" x14ac:dyDescent="0.3">
      <c r="A2" s="19" t="s">
        <v>4</v>
      </c>
      <c r="B2" s="20" t="s">
        <v>5</v>
      </c>
      <c r="C2" s="20" t="s">
        <v>0</v>
      </c>
      <c r="D2" s="21" t="s">
        <v>2</v>
      </c>
      <c r="E2" s="20" t="s">
        <v>0</v>
      </c>
      <c r="F2" s="21" t="s">
        <v>2</v>
      </c>
      <c r="G2" s="22" t="s">
        <v>0</v>
      </c>
      <c r="H2" s="21" t="s">
        <v>2</v>
      </c>
      <c r="J2" s="19" t="s">
        <v>13</v>
      </c>
      <c r="K2" s="19" t="s">
        <v>5</v>
      </c>
      <c r="L2" s="20" t="s">
        <v>0</v>
      </c>
      <c r="M2" s="21" t="s">
        <v>2</v>
      </c>
      <c r="N2" s="20" t="s">
        <v>0</v>
      </c>
      <c r="O2" s="21" t="s">
        <v>2</v>
      </c>
      <c r="R2" s="24">
        <f>S2+273</f>
        <v>278</v>
      </c>
      <c r="S2" s="24">
        <v>5</v>
      </c>
      <c r="T2" s="24">
        <v>1.4E-3</v>
      </c>
      <c r="U2" s="24">
        <f>T2/$T$4</f>
        <v>9.5890410958904104E-2</v>
      </c>
    </row>
    <row r="3" spans="1:21" x14ac:dyDescent="0.25">
      <c r="A3" s="17">
        <v>0</v>
      </c>
      <c r="B3" s="11">
        <f t="shared" ref="B3:B15" si="0">A3/24</f>
        <v>0</v>
      </c>
      <c r="C3" s="11">
        <v>0.99750399168933002</v>
      </c>
      <c r="D3" s="12">
        <f t="shared" ref="D3:D15" si="1">(1-C3)*100</f>
        <v>0.24960083106699837</v>
      </c>
      <c r="E3" s="11">
        <v>1</v>
      </c>
      <c r="F3" s="12">
        <f t="shared" ref="F3:F15" si="2">(1-E3)*100</f>
        <v>0</v>
      </c>
      <c r="G3" s="27">
        <v>0.99968441465200097</v>
      </c>
      <c r="H3" s="12">
        <f t="shared" ref="H3:H15" si="3">(1-G3)*100</f>
        <v>3.155853479990256E-2</v>
      </c>
      <c r="J3" s="17">
        <v>0</v>
      </c>
      <c r="K3" s="17">
        <f t="shared" ref="K3:K8" si="4">J3/24</f>
        <v>0</v>
      </c>
      <c r="L3" s="11">
        <v>1</v>
      </c>
      <c r="M3" s="12">
        <f>(1-L3)*100</f>
        <v>0</v>
      </c>
      <c r="N3" s="11">
        <v>0.99861663645856702</v>
      </c>
      <c r="O3" s="12">
        <f t="shared" ref="O3:O8" si="5">(1-N3)*100</f>
        <v>0.13833635414329803</v>
      </c>
      <c r="R3" s="24">
        <f>S3+273</f>
        <v>298</v>
      </c>
      <c r="S3" s="24">
        <v>25</v>
      </c>
      <c r="T3" s="24">
        <v>3.8999999999999998E-3</v>
      </c>
      <c r="U3" s="24">
        <f>T3/$T$4</f>
        <v>0.26712328767123289</v>
      </c>
    </row>
    <row r="4" spans="1:21" x14ac:dyDescent="0.25">
      <c r="A4" s="17">
        <v>192</v>
      </c>
      <c r="B4" s="11">
        <f t="shared" si="0"/>
        <v>8</v>
      </c>
      <c r="C4" s="11">
        <v>0.99850148857000398</v>
      </c>
      <c r="D4" s="12">
        <f t="shared" si="1"/>
        <v>0.14985114299960189</v>
      </c>
      <c r="E4" s="11">
        <v>0.99951928841759796</v>
      </c>
      <c r="F4" s="12">
        <f t="shared" si="2"/>
        <v>4.8071158240203804E-2</v>
      </c>
      <c r="G4" s="27">
        <v>1</v>
      </c>
      <c r="H4" s="12">
        <f t="shared" si="3"/>
        <v>0</v>
      </c>
      <c r="J4" s="17">
        <v>168</v>
      </c>
      <c r="K4" s="17">
        <f t="shared" si="4"/>
        <v>7</v>
      </c>
      <c r="L4" s="11">
        <v>0.99978274695327496</v>
      </c>
      <c r="M4" s="12">
        <f>(1-L4)*100</f>
        <v>2.1725304672504109E-2</v>
      </c>
      <c r="N4" s="11">
        <v>1</v>
      </c>
      <c r="O4" s="12">
        <f t="shared" si="5"/>
        <v>0</v>
      </c>
      <c r="R4" s="24">
        <f>S4+273</f>
        <v>318</v>
      </c>
      <c r="S4" s="24">
        <v>45</v>
      </c>
      <c r="T4" s="24">
        <v>1.46E-2</v>
      </c>
      <c r="U4" s="24">
        <f>T4/$T$4</f>
        <v>1</v>
      </c>
    </row>
    <row r="5" spans="1:21" x14ac:dyDescent="0.25">
      <c r="A5" s="17">
        <v>360</v>
      </c>
      <c r="B5" s="11">
        <f t="shared" si="0"/>
        <v>15</v>
      </c>
      <c r="C5" s="11">
        <v>0.99817957905977905</v>
      </c>
      <c r="D5" s="12">
        <f t="shared" si="1"/>
        <v>0.18204209402209459</v>
      </c>
      <c r="E5" s="11">
        <v>0.99947289759232105</v>
      </c>
      <c r="F5" s="12">
        <f t="shared" si="2"/>
        <v>5.2710240767894767E-2</v>
      </c>
      <c r="G5" s="27">
        <v>0.99909067693167197</v>
      </c>
      <c r="H5" s="12">
        <f t="shared" si="3"/>
        <v>9.0932306832802734E-2</v>
      </c>
      <c r="J5" s="17">
        <v>432</v>
      </c>
      <c r="K5" s="17">
        <f t="shared" si="4"/>
        <v>18</v>
      </c>
      <c r="L5" s="11">
        <v>0.99839507462454702</v>
      </c>
      <c r="M5" s="12">
        <f>(1-L5)*100</f>
        <v>0.16049253754529813</v>
      </c>
      <c r="N5" s="11">
        <v>0.99911703713376998</v>
      </c>
      <c r="O5" s="12">
        <f t="shared" si="5"/>
        <v>8.8296286623001929E-2</v>
      </c>
      <c r="R5" s="24">
        <f>S5+273</f>
        <v>298</v>
      </c>
      <c r="S5" s="24">
        <v>25</v>
      </c>
      <c r="T5" s="24">
        <v>9.7999999999999997E-3</v>
      </c>
      <c r="U5" s="24">
        <f>T5/$T$4</f>
        <v>0.67123287671232879</v>
      </c>
    </row>
    <row r="6" spans="1:21" ht="15.75" thickBot="1" x14ac:dyDescent="0.3">
      <c r="A6" s="17">
        <v>528</v>
      </c>
      <c r="B6" s="11">
        <f t="shared" si="0"/>
        <v>22</v>
      </c>
      <c r="C6" s="11">
        <v>0.99807104524635804</v>
      </c>
      <c r="D6" s="12">
        <f t="shared" si="1"/>
        <v>0.19289547536419649</v>
      </c>
      <c r="E6" s="11">
        <v>0.99939635525317005</v>
      </c>
      <c r="F6" s="12">
        <f t="shared" si="2"/>
        <v>6.0364474682994551E-2</v>
      </c>
      <c r="G6" s="27">
        <v>0.998008692313057</v>
      </c>
      <c r="H6" s="12">
        <f t="shared" si="3"/>
        <v>0.19913076869430002</v>
      </c>
      <c r="J6" s="17">
        <v>600</v>
      </c>
      <c r="K6" s="17">
        <f t="shared" si="4"/>
        <v>25</v>
      </c>
      <c r="L6" s="11">
        <v>0.99778436717972696</v>
      </c>
      <c r="M6" s="12">
        <f>(1-L6)*100</f>
        <v>0.22156328202730391</v>
      </c>
      <c r="N6" s="11">
        <v>0.99783880378103296</v>
      </c>
      <c r="O6" s="12">
        <f t="shared" si="5"/>
        <v>0.21611962189670431</v>
      </c>
      <c r="R6" s="25">
        <f>S6+273</f>
        <v>318</v>
      </c>
      <c r="S6" s="25">
        <v>45</v>
      </c>
      <c r="T6" s="25">
        <v>1.38E-2</v>
      </c>
      <c r="U6" s="25">
        <f>T6/$T$4</f>
        <v>0.9452054794520548</v>
      </c>
    </row>
    <row r="7" spans="1:21" x14ac:dyDescent="0.25">
      <c r="A7" s="17">
        <v>696</v>
      </c>
      <c r="B7" s="11">
        <f t="shared" si="0"/>
        <v>29</v>
      </c>
      <c r="C7" s="11">
        <v>0.99830738267364305</v>
      </c>
      <c r="D7" s="12">
        <f t="shared" si="1"/>
        <v>0.16926173263569488</v>
      </c>
      <c r="E7" s="11">
        <v>0.997104880693092</v>
      </c>
      <c r="F7" s="12">
        <f t="shared" si="2"/>
        <v>0.28951193069080006</v>
      </c>
      <c r="G7" s="27">
        <v>0.99364565475900901</v>
      </c>
      <c r="H7" s="12">
        <f t="shared" si="3"/>
        <v>0.63543452409909884</v>
      </c>
      <c r="J7" s="17">
        <v>864</v>
      </c>
      <c r="K7" s="17">
        <f t="shared" si="4"/>
        <v>36</v>
      </c>
      <c r="L7" s="11">
        <v>0.99660764874040697</v>
      </c>
      <c r="M7" s="12">
        <f>(1-L7)*100</f>
        <v>0.33923512595930294</v>
      </c>
      <c r="N7" s="11">
        <v>0.99661317170628105</v>
      </c>
      <c r="O7" s="12">
        <f t="shared" si="5"/>
        <v>0.33868282937189464</v>
      </c>
    </row>
    <row r="8" spans="1:21" ht="15.75" thickBot="1" x14ac:dyDescent="0.3">
      <c r="A8" s="17">
        <v>1464</v>
      </c>
      <c r="B8" s="11">
        <f t="shared" si="0"/>
        <v>61</v>
      </c>
      <c r="C8" s="11">
        <v>0.99727951745445798</v>
      </c>
      <c r="D8" s="12">
        <f t="shared" si="1"/>
        <v>0.27204825455420245</v>
      </c>
      <c r="E8" s="11">
        <v>0.99907735084193094</v>
      </c>
      <c r="F8" s="12">
        <f t="shared" si="2"/>
        <v>9.2264915806905545E-2</v>
      </c>
      <c r="G8" s="27">
        <v>0.98637992580664702</v>
      </c>
      <c r="H8" s="12">
        <f t="shared" si="3"/>
        <v>1.3620074193352982</v>
      </c>
      <c r="J8" s="18">
        <v>1560</v>
      </c>
      <c r="K8" s="18">
        <f t="shared" si="4"/>
        <v>65</v>
      </c>
      <c r="L8" s="13"/>
      <c r="M8" s="14"/>
      <c r="N8" s="13">
        <v>0.99046518600730205</v>
      </c>
      <c r="O8" s="14">
        <f t="shared" si="5"/>
        <v>0.95348139926979547</v>
      </c>
    </row>
    <row r="9" spans="1:21" x14ac:dyDescent="0.25">
      <c r="A9" s="17">
        <v>2160</v>
      </c>
      <c r="B9" s="11">
        <f t="shared" si="0"/>
        <v>90</v>
      </c>
      <c r="C9" s="11">
        <v>0.99435344844769602</v>
      </c>
      <c r="D9" s="12">
        <f t="shared" si="1"/>
        <v>0.564655155230398</v>
      </c>
      <c r="E9" s="11">
        <v>0.99677909249041596</v>
      </c>
      <c r="F9" s="12">
        <f t="shared" si="2"/>
        <v>0.32209075095840367</v>
      </c>
      <c r="G9" s="27">
        <v>0.98354409493237704</v>
      </c>
      <c r="H9" s="12">
        <f t="shared" si="3"/>
        <v>1.6455905067622956</v>
      </c>
    </row>
    <row r="10" spans="1:21" x14ac:dyDescent="0.25">
      <c r="A10" s="17">
        <v>2808</v>
      </c>
      <c r="B10" s="11">
        <f t="shared" si="0"/>
        <v>117</v>
      </c>
      <c r="C10" s="11">
        <v>0.99577203419523597</v>
      </c>
      <c r="D10" s="12">
        <f t="shared" si="1"/>
        <v>0.42279658047640334</v>
      </c>
      <c r="E10" s="11">
        <v>0.99534616841383505</v>
      </c>
      <c r="F10" s="12">
        <f t="shared" si="2"/>
        <v>0.46538315861649471</v>
      </c>
      <c r="G10" s="27">
        <v>0.980794022840485</v>
      </c>
      <c r="H10" s="12">
        <f t="shared" si="3"/>
        <v>1.9205977159514998</v>
      </c>
    </row>
    <row r="11" spans="1:21" x14ac:dyDescent="0.25">
      <c r="A11" s="17">
        <v>3504</v>
      </c>
      <c r="B11" s="11">
        <f t="shared" si="0"/>
        <v>146</v>
      </c>
      <c r="C11" s="11">
        <v>0.99858718857588302</v>
      </c>
      <c r="D11" s="12">
        <f t="shared" si="1"/>
        <v>0.14128114241169776</v>
      </c>
      <c r="E11" s="11">
        <v>0.99595231200987899</v>
      </c>
      <c r="F11" s="12">
        <f t="shared" si="2"/>
        <v>0.40476879901210072</v>
      </c>
      <c r="G11" s="27">
        <v>0.97726134404172604</v>
      </c>
      <c r="H11" s="12">
        <f t="shared" si="3"/>
        <v>2.2738655958273957</v>
      </c>
    </row>
    <row r="12" spans="1:21" x14ac:dyDescent="0.25">
      <c r="A12" s="17">
        <v>4200</v>
      </c>
      <c r="B12" s="11">
        <f t="shared" si="0"/>
        <v>175</v>
      </c>
      <c r="C12" s="11">
        <v>1</v>
      </c>
      <c r="D12" s="12">
        <f t="shared" si="1"/>
        <v>0</v>
      </c>
      <c r="E12" s="11">
        <v>0.99516042057904097</v>
      </c>
      <c r="F12" s="12">
        <f t="shared" si="2"/>
        <v>0.48395794209590282</v>
      </c>
      <c r="G12" s="27">
        <v>0.97435295975690095</v>
      </c>
      <c r="H12" s="12">
        <f t="shared" si="3"/>
        <v>2.5647040243099051</v>
      </c>
    </row>
    <row r="13" spans="1:21" x14ac:dyDescent="0.25">
      <c r="A13" s="17">
        <v>4872</v>
      </c>
      <c r="B13" s="11">
        <f t="shared" si="0"/>
        <v>203</v>
      </c>
      <c r="C13" s="11">
        <v>0.99493817455410705</v>
      </c>
      <c r="D13" s="12">
        <f t="shared" si="1"/>
        <v>0.50618254458929535</v>
      </c>
      <c r="E13" s="11">
        <v>0.99180006977245505</v>
      </c>
      <c r="F13" s="12">
        <f t="shared" si="2"/>
        <v>0.81999302275449493</v>
      </c>
      <c r="G13" s="27">
        <v>0.96929945587189903</v>
      </c>
      <c r="H13" s="12">
        <f t="shared" si="3"/>
        <v>3.0700544128100971</v>
      </c>
    </row>
    <row r="14" spans="1:21" x14ac:dyDescent="0.25">
      <c r="A14" s="17">
        <v>6384</v>
      </c>
      <c r="B14" s="11">
        <f t="shared" si="0"/>
        <v>266</v>
      </c>
      <c r="C14" s="11">
        <v>0.99423951048006598</v>
      </c>
      <c r="D14" s="12">
        <f t="shared" si="1"/>
        <v>0.576048951993402</v>
      </c>
      <c r="E14" s="11">
        <v>0.98952296619226798</v>
      </c>
      <c r="F14" s="12">
        <f t="shared" si="2"/>
        <v>1.0477033807732017</v>
      </c>
      <c r="G14" s="27">
        <v>0.95973889249169797</v>
      </c>
      <c r="H14" s="12">
        <f t="shared" si="3"/>
        <v>4.0261107508302025</v>
      </c>
    </row>
    <row r="15" spans="1:21" ht="15.75" thickBot="1" x14ac:dyDescent="0.3">
      <c r="A15" s="18">
        <v>7872</v>
      </c>
      <c r="B15" s="13">
        <f t="shared" si="0"/>
        <v>328</v>
      </c>
      <c r="C15" s="13">
        <v>0.992525460470562</v>
      </c>
      <c r="D15" s="14">
        <f t="shared" si="1"/>
        <v>0.74745395294379957</v>
      </c>
      <c r="E15" s="13">
        <v>0.986070235828162</v>
      </c>
      <c r="F15" s="14">
        <f t="shared" si="2"/>
        <v>1.3929764171837999</v>
      </c>
      <c r="G15" s="28">
        <v>0.95282029013880898</v>
      </c>
      <c r="H15" s="14">
        <f t="shared" si="3"/>
        <v>4.7179709861191022</v>
      </c>
    </row>
  </sheetData>
  <mergeCells count="5">
    <mergeCell ref="C1:D1"/>
    <mergeCell ref="E1:F1"/>
    <mergeCell ref="G1:H1"/>
    <mergeCell ref="L1:M1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F48E0-1367-4FD1-AA2E-AEC94724BEBB}">
  <dimension ref="A1:V34"/>
  <sheetViews>
    <sheetView workbookViewId="0">
      <selection activeCell="V14" sqref="V14"/>
    </sheetView>
  </sheetViews>
  <sheetFormatPr defaultRowHeight="15" x14ac:dyDescent="0.25"/>
  <cols>
    <col min="13" max="13" width="13.140625" customWidth="1"/>
  </cols>
  <sheetData>
    <row r="1" spans="1:19" ht="15.75" thickBot="1" x14ac:dyDescent="0.3">
      <c r="A1" s="48" t="s">
        <v>30</v>
      </c>
      <c r="B1" s="49"/>
      <c r="C1" s="50"/>
      <c r="D1" s="48" t="s">
        <v>32</v>
      </c>
      <c r="E1" s="49"/>
      <c r="F1" s="50"/>
      <c r="G1" s="48" t="s">
        <v>31</v>
      </c>
      <c r="H1" s="49"/>
      <c r="I1" s="50"/>
      <c r="L1" s="19" t="s">
        <v>6</v>
      </c>
      <c r="M1" s="19" t="s">
        <v>7</v>
      </c>
      <c r="N1" s="21" t="s">
        <v>44</v>
      </c>
      <c r="S1" s="46"/>
    </row>
    <row r="2" spans="1:19" ht="15.75" thickBot="1" x14ac:dyDescent="0.3">
      <c r="A2" s="19" t="s">
        <v>9</v>
      </c>
      <c r="B2" s="19" t="s">
        <v>0</v>
      </c>
      <c r="C2" s="19" t="s">
        <v>2</v>
      </c>
      <c r="D2" s="19" t="s">
        <v>9</v>
      </c>
      <c r="E2" s="22" t="s">
        <v>0</v>
      </c>
      <c r="F2" s="19" t="s">
        <v>2</v>
      </c>
      <c r="G2" s="19" t="s">
        <v>9</v>
      </c>
      <c r="H2" s="22" t="s">
        <v>0</v>
      </c>
      <c r="I2" s="19" t="s">
        <v>2</v>
      </c>
      <c r="L2" s="17">
        <v>70</v>
      </c>
      <c r="M2" s="17">
        <v>1.4200000000000001E-2</v>
      </c>
      <c r="N2" s="12">
        <f>M2/M3</f>
        <v>1.1007751937984496</v>
      </c>
      <c r="S2" s="47"/>
    </row>
    <row r="3" spans="1:19" x14ac:dyDescent="0.25">
      <c r="A3" s="17">
        <v>0</v>
      </c>
      <c r="B3" s="17">
        <v>1</v>
      </c>
      <c r="C3" s="17">
        <f t="shared" ref="C3:C13" si="0">(1-B3)*100</f>
        <v>0</v>
      </c>
      <c r="D3" s="17">
        <v>0</v>
      </c>
      <c r="E3" s="27">
        <v>1</v>
      </c>
      <c r="F3" s="17">
        <f t="shared" ref="F3:F15" si="1">(1-E3)*100</f>
        <v>0</v>
      </c>
      <c r="G3" s="17">
        <v>0</v>
      </c>
      <c r="H3" s="27">
        <v>1</v>
      </c>
      <c r="I3" s="17">
        <f t="shared" ref="I3:I15" si="2">(1-H3)*100</f>
        <v>0</v>
      </c>
      <c r="L3" s="17">
        <v>50</v>
      </c>
      <c r="M3" s="17">
        <v>1.29E-2</v>
      </c>
      <c r="N3" s="12">
        <f>M3/M3</f>
        <v>1</v>
      </c>
    </row>
    <row r="4" spans="1:19" ht="15.75" thickBot="1" x14ac:dyDescent="0.3">
      <c r="A4" s="17">
        <v>90</v>
      </c>
      <c r="B4" s="17">
        <v>0.99942475361435001</v>
      </c>
      <c r="C4" s="17">
        <f t="shared" si="0"/>
        <v>5.7524638564998565E-2</v>
      </c>
      <c r="D4" s="17">
        <v>90</v>
      </c>
      <c r="E4" s="27">
        <v>0.98603011585490596</v>
      </c>
      <c r="F4" s="17">
        <f t="shared" si="1"/>
        <v>1.3969884145094036</v>
      </c>
      <c r="G4" s="17">
        <v>70.8</v>
      </c>
      <c r="H4" s="27">
        <v>0.98873308256367698</v>
      </c>
      <c r="I4" s="17">
        <f t="shared" si="2"/>
        <v>1.1266917436323021</v>
      </c>
      <c r="L4" s="18">
        <v>30</v>
      </c>
      <c r="M4" s="18">
        <v>1.04E-2</v>
      </c>
      <c r="N4" s="14">
        <f>M4/M3</f>
        <v>0.80620155038759689</v>
      </c>
    </row>
    <row r="5" spans="1:19" x14ac:dyDescent="0.25">
      <c r="A5" s="17">
        <v>180</v>
      </c>
      <c r="B5" s="17">
        <v>0.98882767929242898</v>
      </c>
      <c r="C5" s="17">
        <f t="shared" si="0"/>
        <v>1.1172320707571015</v>
      </c>
      <c r="D5" s="17">
        <v>169.2</v>
      </c>
      <c r="E5" s="27">
        <v>0.97301006633167197</v>
      </c>
      <c r="F5" s="17">
        <f t="shared" si="1"/>
        <v>2.6989933668328026</v>
      </c>
      <c r="G5" s="17">
        <v>161.4</v>
      </c>
      <c r="H5" s="27">
        <v>0.97159206242089002</v>
      </c>
      <c r="I5" s="17">
        <f t="shared" si="2"/>
        <v>2.8407937579109976</v>
      </c>
    </row>
    <row r="6" spans="1:19" x14ac:dyDescent="0.25">
      <c r="A6" s="17">
        <v>270</v>
      </c>
      <c r="B6" s="17">
        <v>0.97882039431400103</v>
      </c>
      <c r="C6" s="17">
        <f t="shared" si="0"/>
        <v>2.117960568599897</v>
      </c>
      <c r="D6" s="17">
        <v>259.8</v>
      </c>
      <c r="E6" s="27">
        <v>0.96159091079178005</v>
      </c>
      <c r="F6" s="17">
        <f t="shared" si="1"/>
        <v>3.8409089208219949</v>
      </c>
      <c r="G6" s="17">
        <v>250.8</v>
      </c>
      <c r="H6" s="27">
        <v>0.957584380842328</v>
      </c>
      <c r="I6" s="17">
        <f t="shared" si="2"/>
        <v>4.2415619157671998</v>
      </c>
    </row>
    <row r="7" spans="1:19" x14ac:dyDescent="0.25">
      <c r="A7" s="17">
        <v>360</v>
      </c>
      <c r="B7" s="17">
        <v>0.96739604923135003</v>
      </c>
      <c r="C7" s="17">
        <f t="shared" si="0"/>
        <v>3.260395076864997</v>
      </c>
      <c r="D7" s="17">
        <v>349.2</v>
      </c>
      <c r="E7" s="27">
        <v>0.949457147702362</v>
      </c>
      <c r="F7" s="17">
        <f t="shared" si="1"/>
        <v>5.0542852297637992</v>
      </c>
      <c r="G7" s="17">
        <v>340.2</v>
      </c>
      <c r="H7" s="27">
        <v>0.94519707080881199</v>
      </c>
      <c r="I7" s="17">
        <f t="shared" si="2"/>
        <v>5.480292919118801</v>
      </c>
    </row>
    <row r="8" spans="1:19" x14ac:dyDescent="0.25">
      <c r="A8" s="17">
        <v>449.4</v>
      </c>
      <c r="B8" s="17">
        <v>0.95732135797148299</v>
      </c>
      <c r="C8" s="17">
        <f t="shared" si="0"/>
        <v>4.2678642028517011</v>
      </c>
      <c r="D8" s="17">
        <v>439.2</v>
      </c>
      <c r="E8" s="27">
        <v>0.93877703429363701</v>
      </c>
      <c r="F8" s="17">
        <f t="shared" si="1"/>
        <v>6.1222965706362986</v>
      </c>
      <c r="G8" s="17">
        <v>429.6</v>
      </c>
      <c r="H8" s="27">
        <v>0.93557763925817095</v>
      </c>
      <c r="I8" s="17">
        <f t="shared" si="2"/>
        <v>6.4422360741829054</v>
      </c>
    </row>
    <row r="9" spans="1:19" x14ac:dyDescent="0.25">
      <c r="A9" s="17">
        <v>538.79999999999995</v>
      </c>
      <c r="B9" s="17">
        <v>0.94794325279188096</v>
      </c>
      <c r="C9" s="17">
        <f t="shared" si="0"/>
        <v>5.2056747208119036</v>
      </c>
      <c r="D9" s="17">
        <v>529.20000000000005</v>
      </c>
      <c r="E9" s="27">
        <v>0.93292170840257205</v>
      </c>
      <c r="F9" s="17">
        <f t="shared" si="1"/>
        <v>6.7078291597427953</v>
      </c>
      <c r="G9" s="17">
        <v>519</v>
      </c>
      <c r="H9" s="27">
        <v>0.927652257488639</v>
      </c>
      <c r="I9" s="17">
        <f t="shared" si="2"/>
        <v>7.2347742511361002</v>
      </c>
    </row>
    <row r="10" spans="1:19" x14ac:dyDescent="0.25">
      <c r="A10" s="17">
        <v>628.79999999999995</v>
      </c>
      <c r="B10" s="17">
        <v>0.94326990732468896</v>
      </c>
      <c r="C10" s="17">
        <f t="shared" si="0"/>
        <v>5.6730092675311035</v>
      </c>
      <c r="D10" s="17">
        <v>619.20000000000005</v>
      </c>
      <c r="E10" s="27">
        <v>0.92708408097050898</v>
      </c>
      <c r="F10" s="17">
        <f t="shared" si="1"/>
        <v>7.2915919029491016</v>
      </c>
      <c r="G10" s="17">
        <v>597.6</v>
      </c>
      <c r="H10" s="27">
        <v>0.92211041463925403</v>
      </c>
      <c r="I10" s="17">
        <f t="shared" si="2"/>
        <v>7.7889585360745972</v>
      </c>
    </row>
    <row r="11" spans="1:19" x14ac:dyDescent="0.25">
      <c r="A11" s="17">
        <v>718.8</v>
      </c>
      <c r="B11" s="17">
        <v>0.93952840469755505</v>
      </c>
      <c r="C11" s="17">
        <f t="shared" si="0"/>
        <v>6.0471595302444943</v>
      </c>
      <c r="D11" s="17">
        <v>709.2</v>
      </c>
      <c r="E11" s="27">
        <v>0.92302066427565899</v>
      </c>
      <c r="F11" s="17">
        <f t="shared" si="1"/>
        <v>7.6979335724341009</v>
      </c>
      <c r="G11" s="17">
        <v>687</v>
      </c>
      <c r="H11" s="27">
        <v>0.91745954548764796</v>
      </c>
      <c r="I11" s="17">
        <f t="shared" si="2"/>
        <v>8.2540454512352035</v>
      </c>
    </row>
    <row r="12" spans="1:19" x14ac:dyDescent="0.25">
      <c r="A12" s="17">
        <v>808.8</v>
      </c>
      <c r="B12" s="17">
        <v>0.93589749619335505</v>
      </c>
      <c r="C12" s="17">
        <f t="shared" si="0"/>
        <v>6.410250380664495</v>
      </c>
      <c r="D12" s="17">
        <v>799.2</v>
      </c>
      <c r="E12" s="27">
        <v>0.92039346796919597</v>
      </c>
      <c r="F12" s="17">
        <f t="shared" si="1"/>
        <v>7.9606532030804029</v>
      </c>
      <c r="G12" s="17">
        <v>776.4</v>
      </c>
      <c r="H12" s="27">
        <v>0.91260357340099196</v>
      </c>
      <c r="I12" s="17">
        <f t="shared" si="2"/>
        <v>8.7396426599008041</v>
      </c>
    </row>
    <row r="13" spans="1:19" x14ac:dyDescent="0.25">
      <c r="A13" s="17">
        <v>898.8</v>
      </c>
      <c r="B13" s="17">
        <v>0.93257848664740794</v>
      </c>
      <c r="C13" s="17">
        <f t="shared" si="0"/>
        <v>6.7421513352592051</v>
      </c>
      <c r="D13" s="17">
        <v>889.2</v>
      </c>
      <c r="E13" s="27">
        <v>0.91803292051131102</v>
      </c>
      <c r="F13" s="17">
        <f t="shared" si="1"/>
        <v>8.1967079488688981</v>
      </c>
      <c r="G13" s="17">
        <v>865.8</v>
      </c>
      <c r="H13" s="27">
        <v>0.908219158715312</v>
      </c>
      <c r="I13" s="17">
        <f t="shared" si="2"/>
        <v>9.1780841284688002</v>
      </c>
    </row>
    <row r="14" spans="1:19" x14ac:dyDescent="0.25">
      <c r="A14" s="17"/>
      <c r="B14" s="17"/>
      <c r="C14" s="17"/>
      <c r="D14" s="17">
        <v>979.2</v>
      </c>
      <c r="E14" s="27">
        <v>0.91609407135157195</v>
      </c>
      <c r="F14" s="17">
        <f t="shared" si="1"/>
        <v>8.3905928648428052</v>
      </c>
      <c r="G14" s="17">
        <v>955.2</v>
      </c>
      <c r="H14" s="27">
        <v>0.90351195454857902</v>
      </c>
      <c r="I14" s="17">
        <f t="shared" si="2"/>
        <v>9.6488045451420987</v>
      </c>
    </row>
    <row r="15" spans="1:19" ht="15.75" thickBot="1" x14ac:dyDescent="0.3">
      <c r="A15" s="18"/>
      <c r="B15" s="18"/>
      <c r="C15" s="18"/>
      <c r="D15" s="18">
        <v>1069.8</v>
      </c>
      <c r="E15" s="28">
        <v>0.90924305720828502</v>
      </c>
      <c r="F15" s="18">
        <f t="shared" si="1"/>
        <v>9.075694279171497</v>
      </c>
      <c r="G15" s="18">
        <v>1046.4000000000001</v>
      </c>
      <c r="H15" s="28">
        <v>0.89255654027653097</v>
      </c>
      <c r="I15" s="18">
        <f t="shared" si="2"/>
        <v>10.744345972346903</v>
      </c>
    </row>
    <row r="16" spans="1:19" x14ac:dyDescent="0.25">
      <c r="A16" s="5"/>
      <c r="B16" s="5"/>
      <c r="C16" s="5"/>
      <c r="D16" s="5"/>
      <c r="E16" s="5"/>
      <c r="F16" s="5"/>
      <c r="G16" s="5"/>
      <c r="H16" s="5"/>
      <c r="I16" s="5"/>
    </row>
    <row r="28" spans="20:22" x14ac:dyDescent="0.25">
      <c r="T28" s="47"/>
      <c r="U28" s="47"/>
      <c r="V28" s="47"/>
    </row>
    <row r="34" spans="20:22" x14ac:dyDescent="0.25">
      <c r="T34" s="47"/>
      <c r="U34" s="47"/>
      <c r="V34" s="47"/>
    </row>
  </sheetData>
  <mergeCells count="6">
    <mergeCell ref="S1:S2"/>
    <mergeCell ref="T28:V28"/>
    <mergeCell ref="T34:V34"/>
    <mergeCell ref="A1:C1"/>
    <mergeCell ref="D1:F1"/>
    <mergeCell ref="G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8790-FEFC-47A4-A81E-AF6C285B2D6D}">
  <dimension ref="A1:X18"/>
  <sheetViews>
    <sheetView workbookViewId="0">
      <selection activeCell="O16" sqref="O16"/>
    </sheetView>
  </sheetViews>
  <sheetFormatPr defaultRowHeight="15" x14ac:dyDescent="0.25"/>
  <cols>
    <col min="14" max="14" width="12" bestFit="1" customWidth="1"/>
  </cols>
  <sheetData>
    <row r="1" spans="1:24" ht="15.75" thickBot="1" x14ac:dyDescent="0.3">
      <c r="A1" s="51" t="s">
        <v>22</v>
      </c>
      <c r="B1" s="52"/>
      <c r="C1" s="53"/>
      <c r="D1" s="51" t="s">
        <v>23</v>
      </c>
      <c r="E1" s="52"/>
      <c r="F1" s="52"/>
      <c r="G1" s="54" t="s">
        <v>33</v>
      </c>
      <c r="H1" s="55"/>
      <c r="I1" s="56"/>
      <c r="J1" s="54" t="s">
        <v>27</v>
      </c>
      <c r="K1" s="55"/>
      <c r="L1" s="55"/>
      <c r="M1" s="51" t="s">
        <v>28</v>
      </c>
      <c r="N1" s="52"/>
      <c r="O1" s="53"/>
      <c r="P1" s="51" t="s">
        <v>29</v>
      </c>
      <c r="Q1" s="52"/>
      <c r="R1" s="53"/>
      <c r="S1" s="5"/>
      <c r="T1" s="5"/>
      <c r="U1" s="20" t="s">
        <v>8</v>
      </c>
      <c r="V1" s="19" t="s">
        <v>12</v>
      </c>
      <c r="W1" s="21" t="s">
        <v>44</v>
      </c>
      <c r="X1" s="5"/>
    </row>
    <row r="2" spans="1:24" ht="15.75" thickBot="1" x14ac:dyDescent="0.3">
      <c r="A2" s="19" t="s">
        <v>9</v>
      </c>
      <c r="B2" s="19" t="s">
        <v>10</v>
      </c>
      <c r="C2" s="19" t="s">
        <v>11</v>
      </c>
      <c r="D2" s="19" t="s">
        <v>9</v>
      </c>
      <c r="E2" s="19" t="s">
        <v>10</v>
      </c>
      <c r="F2" s="19" t="s">
        <v>11</v>
      </c>
      <c r="G2" s="19" t="s">
        <v>9</v>
      </c>
      <c r="H2" s="28" t="s">
        <v>10</v>
      </c>
      <c r="I2" s="19" t="s">
        <v>11</v>
      </c>
      <c r="J2" s="19" t="s">
        <v>9</v>
      </c>
      <c r="K2" s="22" t="s">
        <v>10</v>
      </c>
      <c r="L2" s="20" t="s">
        <v>11</v>
      </c>
      <c r="M2" s="20" t="s">
        <v>9</v>
      </c>
      <c r="N2" s="19" t="s">
        <v>10</v>
      </c>
      <c r="O2" s="21" t="s">
        <v>11</v>
      </c>
      <c r="P2" s="20" t="s">
        <v>9</v>
      </c>
      <c r="Q2" s="19" t="s">
        <v>10</v>
      </c>
      <c r="R2" s="21" t="s">
        <v>11</v>
      </c>
      <c r="S2" s="5"/>
      <c r="T2" s="5"/>
      <c r="U2" s="11">
        <v>45</v>
      </c>
      <c r="V2" s="17">
        <v>1.29E-2</v>
      </c>
      <c r="W2" s="12">
        <f t="shared" ref="W2:W7" si="0">V2/$V$2</f>
        <v>1</v>
      </c>
      <c r="X2" s="5"/>
    </row>
    <row r="3" spans="1:24" x14ac:dyDescent="0.25">
      <c r="A3" s="17">
        <v>0</v>
      </c>
      <c r="B3" s="17">
        <v>1</v>
      </c>
      <c r="C3" s="17">
        <f t="shared" ref="C3:C15" si="1">(1-B3)*100</f>
        <v>0</v>
      </c>
      <c r="D3" s="17">
        <v>0</v>
      </c>
      <c r="E3" s="17">
        <v>1</v>
      </c>
      <c r="F3" s="17">
        <f t="shared" ref="F3:F15" si="2">(1-E3)*100</f>
        <v>0</v>
      </c>
      <c r="G3" s="16">
        <v>0</v>
      </c>
      <c r="H3" s="5">
        <v>1</v>
      </c>
      <c r="I3" s="17">
        <f t="shared" ref="I3:I15" si="3">(1-H3)*100</f>
        <v>0</v>
      </c>
      <c r="J3" s="17">
        <v>0</v>
      </c>
      <c r="K3" s="15">
        <v>1</v>
      </c>
      <c r="L3" s="11">
        <f t="shared" ref="L3:L8" si="4">(1-K3)*100</f>
        <v>0</v>
      </c>
      <c r="M3" s="11">
        <v>0</v>
      </c>
      <c r="N3" s="17">
        <v>1</v>
      </c>
      <c r="O3" s="12">
        <f t="shared" ref="O3:O9" si="5">(1-N3)*100</f>
        <v>0</v>
      </c>
      <c r="P3" s="11">
        <v>0</v>
      </c>
      <c r="Q3" s="17">
        <v>1</v>
      </c>
      <c r="R3" s="12">
        <f>(1-Q3)*100</f>
        <v>0</v>
      </c>
      <c r="S3" s="5"/>
      <c r="T3" s="5"/>
      <c r="U3" s="11">
        <v>45</v>
      </c>
      <c r="V3" s="17">
        <v>1.34E-2</v>
      </c>
      <c r="W3" s="12">
        <f t="shared" si="0"/>
        <v>1.0387596899224807</v>
      </c>
      <c r="X3" s="5"/>
    </row>
    <row r="4" spans="1:24" x14ac:dyDescent="0.25">
      <c r="A4" s="17">
        <v>90.6</v>
      </c>
      <c r="B4" s="17">
        <v>0.989572465464298</v>
      </c>
      <c r="C4" s="17">
        <f t="shared" si="1"/>
        <v>1.0427534535701999</v>
      </c>
      <c r="D4" s="17">
        <v>90</v>
      </c>
      <c r="E4" s="17">
        <v>0.99550353132509395</v>
      </c>
      <c r="F4" s="17">
        <f t="shared" si="2"/>
        <v>0.44964686749060512</v>
      </c>
      <c r="G4" s="17">
        <v>90</v>
      </c>
      <c r="H4" s="5">
        <v>0.98603011585490596</v>
      </c>
      <c r="I4" s="17">
        <f t="shared" si="3"/>
        <v>1.3969884145094036</v>
      </c>
      <c r="J4" s="17">
        <v>108</v>
      </c>
      <c r="K4" s="11">
        <v>0.98712763388464897</v>
      </c>
      <c r="L4" s="11">
        <f t="shared" si="4"/>
        <v>1.287236611535103</v>
      </c>
      <c r="M4" s="11">
        <v>89.4</v>
      </c>
      <c r="N4" s="17">
        <v>0.98974434917730203</v>
      </c>
      <c r="O4" s="12">
        <f t="shared" si="5"/>
        <v>1.025565082269797</v>
      </c>
      <c r="P4" s="11">
        <v>89.4</v>
      </c>
      <c r="Q4" s="17">
        <v>0.99002045527479599</v>
      </c>
      <c r="R4" s="12">
        <f>(1-Q4)*100</f>
        <v>0.99795447252040148</v>
      </c>
      <c r="S4" s="5"/>
      <c r="T4" s="5"/>
      <c r="U4" s="11">
        <v>45</v>
      </c>
      <c r="V4" s="17">
        <v>1.2E-2</v>
      </c>
      <c r="W4" s="12">
        <f t="shared" si="0"/>
        <v>0.93023255813953487</v>
      </c>
      <c r="X4" s="5"/>
    </row>
    <row r="5" spans="1:24" x14ac:dyDescent="0.25">
      <c r="A5" s="17">
        <v>215.4</v>
      </c>
      <c r="B5" s="17">
        <v>0.98184368191415605</v>
      </c>
      <c r="C5" s="17">
        <f t="shared" si="1"/>
        <v>1.8156318085843948</v>
      </c>
      <c r="D5" s="17">
        <v>180</v>
      </c>
      <c r="E5" s="17">
        <v>0.98753673523664298</v>
      </c>
      <c r="F5" s="17">
        <f t="shared" si="2"/>
        <v>1.2463264763357018</v>
      </c>
      <c r="G5" s="17">
        <v>169.2</v>
      </c>
      <c r="H5" s="5">
        <v>0.97301006633167197</v>
      </c>
      <c r="I5" s="17">
        <f t="shared" si="3"/>
        <v>2.6989933668328026</v>
      </c>
      <c r="J5" s="17">
        <v>216</v>
      </c>
      <c r="K5" s="11">
        <v>0.97192564674359405</v>
      </c>
      <c r="L5" s="11">
        <f t="shared" si="4"/>
        <v>2.8074353256405948</v>
      </c>
      <c r="M5" s="11">
        <v>179.4</v>
      </c>
      <c r="N5" s="17">
        <v>0.982865828296002</v>
      </c>
      <c r="O5" s="12">
        <f t="shared" si="5"/>
        <v>1.7134171703998002</v>
      </c>
      <c r="P5" s="11">
        <v>179.4</v>
      </c>
      <c r="Q5" s="17">
        <v>0.97463500111019696</v>
      </c>
      <c r="R5" s="12">
        <f>(1-Q5)*100</f>
        <v>2.5364998889803037</v>
      </c>
      <c r="S5" s="5"/>
      <c r="T5" s="5"/>
      <c r="U5" s="11">
        <v>25</v>
      </c>
      <c r="V5" s="17">
        <v>6.6E-3</v>
      </c>
      <c r="W5" s="12">
        <f t="shared" si="0"/>
        <v>0.51162790697674421</v>
      </c>
      <c r="X5" s="5"/>
    </row>
    <row r="6" spans="1:24" x14ac:dyDescent="0.25">
      <c r="A6" s="17">
        <v>305.39999999999998</v>
      </c>
      <c r="B6" s="17">
        <v>0.97240584395873897</v>
      </c>
      <c r="C6" s="17">
        <f t="shared" si="1"/>
        <v>2.7594156041261031</v>
      </c>
      <c r="D6" s="17">
        <v>270</v>
      </c>
      <c r="E6" s="17">
        <v>0.98041397163352095</v>
      </c>
      <c r="F6" s="17">
        <f t="shared" si="2"/>
        <v>1.9586028366479047</v>
      </c>
      <c r="G6" s="17">
        <v>259.8</v>
      </c>
      <c r="H6" s="5">
        <v>0.96159091079178005</v>
      </c>
      <c r="I6" s="17">
        <f t="shared" si="3"/>
        <v>3.8409089208219949</v>
      </c>
      <c r="J6" s="17">
        <v>310.8</v>
      </c>
      <c r="K6" s="11">
        <v>0.96161714160589895</v>
      </c>
      <c r="L6" s="11">
        <f t="shared" si="4"/>
        <v>3.8382858394101049</v>
      </c>
      <c r="M6" s="11">
        <v>271.2</v>
      </c>
      <c r="N6" s="17">
        <v>0.97750135476729205</v>
      </c>
      <c r="O6" s="12">
        <f t="shared" si="5"/>
        <v>2.2498645232707948</v>
      </c>
      <c r="P6" s="11">
        <v>269.39999999999998</v>
      </c>
      <c r="Q6" s="17">
        <v>0.96279119455692896</v>
      </c>
      <c r="R6" s="12">
        <f>(1-Q6)*100</f>
        <v>3.7208805443071036</v>
      </c>
      <c r="S6" s="5"/>
      <c r="T6" s="5"/>
      <c r="U6" s="11">
        <v>25</v>
      </c>
      <c r="V6" s="17">
        <v>6.7000000000000002E-3</v>
      </c>
      <c r="W6" s="12">
        <f t="shared" si="0"/>
        <v>0.51937984496124034</v>
      </c>
      <c r="X6" s="5"/>
    </row>
    <row r="7" spans="1:24" ht="15.75" thickBot="1" x14ac:dyDescent="0.3">
      <c r="A7" s="17">
        <v>395.4</v>
      </c>
      <c r="B7" s="17">
        <v>0.96455535542708803</v>
      </c>
      <c r="C7" s="17">
        <f t="shared" si="1"/>
        <v>3.5444644572911965</v>
      </c>
      <c r="D7" s="17">
        <v>360</v>
      </c>
      <c r="E7" s="17">
        <v>0.97343706168493804</v>
      </c>
      <c r="F7" s="17">
        <f t="shared" si="2"/>
        <v>2.6562938315061957</v>
      </c>
      <c r="G7" s="17">
        <v>349.2</v>
      </c>
      <c r="H7" s="5">
        <v>0.949457147702362</v>
      </c>
      <c r="I7" s="17">
        <f t="shared" si="3"/>
        <v>5.0542852297637992</v>
      </c>
      <c r="J7" s="17">
        <v>400.8</v>
      </c>
      <c r="K7" s="11">
        <v>0.95051386078134703</v>
      </c>
      <c r="L7" s="11">
        <f t="shared" si="4"/>
        <v>4.9486139218652969</v>
      </c>
      <c r="M7" s="11">
        <v>361.2</v>
      </c>
      <c r="N7" s="17">
        <v>0.97262772239456696</v>
      </c>
      <c r="O7" s="12">
        <f t="shared" si="5"/>
        <v>2.7372277605433037</v>
      </c>
      <c r="P7" s="13">
        <v>359.4</v>
      </c>
      <c r="Q7" s="18">
        <v>0.95353259596661399</v>
      </c>
      <c r="R7" s="14">
        <f>(1-Q7)*100</f>
        <v>4.6467404033386011</v>
      </c>
      <c r="S7" s="5"/>
      <c r="T7" s="5"/>
      <c r="U7" s="13">
        <v>5</v>
      </c>
      <c r="V7" s="18">
        <v>8.8999999999999999E-3</v>
      </c>
      <c r="W7" s="14">
        <f t="shared" si="0"/>
        <v>0.68992248062015504</v>
      </c>
      <c r="X7" s="5"/>
    </row>
    <row r="8" spans="1:24" ht="15.75" thickBot="1" x14ac:dyDescent="0.3">
      <c r="A8" s="17">
        <v>469.2</v>
      </c>
      <c r="B8" s="17">
        <v>0.95795919730082901</v>
      </c>
      <c r="C8" s="17">
        <f t="shared" si="1"/>
        <v>4.2040802699170987</v>
      </c>
      <c r="D8" s="17">
        <v>450</v>
      </c>
      <c r="E8" s="17">
        <v>0.96745574056071704</v>
      </c>
      <c r="F8" s="17">
        <f t="shared" si="2"/>
        <v>3.2544259439282963</v>
      </c>
      <c r="G8" s="17">
        <v>439.2</v>
      </c>
      <c r="H8" s="5">
        <v>0.93877703429363701</v>
      </c>
      <c r="I8" s="17">
        <f t="shared" si="3"/>
        <v>6.1222965706362986</v>
      </c>
      <c r="J8" s="18">
        <v>508.8</v>
      </c>
      <c r="K8" s="13">
        <v>0.93999082156087199</v>
      </c>
      <c r="L8" s="13">
        <f t="shared" si="4"/>
        <v>6.0009178439128004</v>
      </c>
      <c r="M8" s="11">
        <v>451.2</v>
      </c>
      <c r="N8" s="17">
        <v>0.96762941487856502</v>
      </c>
      <c r="O8" s="12">
        <f t="shared" si="5"/>
        <v>3.237058512143498</v>
      </c>
      <c r="P8" s="5"/>
      <c r="Q8" s="5"/>
      <c r="R8" s="5"/>
      <c r="S8" s="5"/>
      <c r="T8" s="5"/>
      <c r="U8" s="5"/>
      <c r="V8" s="5"/>
      <c r="W8" s="5"/>
      <c r="X8" s="5"/>
    </row>
    <row r="9" spans="1:24" ht="15.75" thickBot="1" x14ac:dyDescent="0.3">
      <c r="A9" s="17">
        <v>559.20000000000005</v>
      </c>
      <c r="B9" s="17">
        <v>0.95128732028177199</v>
      </c>
      <c r="C9" s="17">
        <f t="shared" si="1"/>
        <v>4.8712679718228014</v>
      </c>
      <c r="D9" s="17">
        <v>540</v>
      </c>
      <c r="E9" s="17">
        <v>0.96103040199221901</v>
      </c>
      <c r="F9" s="17">
        <f t="shared" si="2"/>
        <v>3.8969598007780992</v>
      </c>
      <c r="G9" s="17">
        <v>529.20000000000005</v>
      </c>
      <c r="H9" s="5">
        <v>0.93292170840257205</v>
      </c>
      <c r="I9" s="17">
        <f t="shared" si="3"/>
        <v>6.7078291597427953</v>
      </c>
      <c r="J9" s="5"/>
      <c r="K9" s="5"/>
      <c r="L9" s="5"/>
      <c r="M9" s="13">
        <v>541.20000000000005</v>
      </c>
      <c r="N9" s="18">
        <v>0.96246618549942498</v>
      </c>
      <c r="O9" s="14">
        <f t="shared" si="5"/>
        <v>3.7533814500575025</v>
      </c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17">
        <v>649.20000000000005</v>
      </c>
      <c r="B10" s="17">
        <v>0.94437528325985298</v>
      </c>
      <c r="C10" s="17">
        <f t="shared" si="1"/>
        <v>5.5624716740147022</v>
      </c>
      <c r="D10" s="17">
        <v>628.79999999999995</v>
      </c>
      <c r="E10" s="17">
        <v>0.95529814961805604</v>
      </c>
      <c r="F10" s="17">
        <f t="shared" si="2"/>
        <v>4.4701850381943959</v>
      </c>
      <c r="G10" s="17">
        <v>619.20000000000005</v>
      </c>
      <c r="H10" s="5">
        <v>0.92708408097050898</v>
      </c>
      <c r="I10" s="17">
        <f t="shared" si="3"/>
        <v>7.2915919029491016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17">
        <v>739.2</v>
      </c>
      <c r="B11" s="17">
        <v>0.93750413916349495</v>
      </c>
      <c r="C11" s="17">
        <f t="shared" si="1"/>
        <v>6.2495860836505042</v>
      </c>
      <c r="D11" s="17">
        <v>718.8</v>
      </c>
      <c r="E11" s="17">
        <v>0.94838213983820496</v>
      </c>
      <c r="F11" s="17">
        <f t="shared" si="2"/>
        <v>5.1617860161795033</v>
      </c>
      <c r="G11" s="17">
        <v>709.2</v>
      </c>
      <c r="H11" s="5">
        <v>0.92302066427565899</v>
      </c>
      <c r="I11" s="17">
        <f t="shared" si="3"/>
        <v>7.6979335724341009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17">
        <v>840</v>
      </c>
      <c r="B12" s="17">
        <v>0.92961313830201098</v>
      </c>
      <c r="C12" s="17">
        <f t="shared" si="1"/>
        <v>7.0386861697989023</v>
      </c>
      <c r="D12" s="17">
        <v>808.8</v>
      </c>
      <c r="E12" s="17">
        <v>0.94277542728598696</v>
      </c>
      <c r="F12" s="17">
        <f t="shared" si="2"/>
        <v>5.7224572714013044</v>
      </c>
      <c r="G12" s="17">
        <v>799.2</v>
      </c>
      <c r="H12" s="5">
        <v>0.92039346796919597</v>
      </c>
      <c r="I12" s="17">
        <f t="shared" si="3"/>
        <v>7.9606532030804029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17">
        <v>930</v>
      </c>
      <c r="B13" s="17">
        <v>0.91967476046019903</v>
      </c>
      <c r="C13" s="17">
        <f t="shared" si="1"/>
        <v>8.0325239539800979</v>
      </c>
      <c r="D13" s="17">
        <v>898.8</v>
      </c>
      <c r="E13" s="17">
        <v>0.93814438507456199</v>
      </c>
      <c r="F13" s="17">
        <f t="shared" si="2"/>
        <v>6.1855614925438012</v>
      </c>
      <c r="G13" s="17">
        <v>889.2</v>
      </c>
      <c r="H13" s="5">
        <v>0.91803292051131102</v>
      </c>
      <c r="I13" s="17">
        <f t="shared" si="3"/>
        <v>8.1967079488688981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17">
        <v>1020</v>
      </c>
      <c r="B14" s="17">
        <v>0.90786069218893695</v>
      </c>
      <c r="C14" s="17">
        <f t="shared" si="1"/>
        <v>9.2139307811063063</v>
      </c>
      <c r="D14" s="17">
        <v>988.8</v>
      </c>
      <c r="E14" s="17">
        <v>0.93563622523171297</v>
      </c>
      <c r="F14" s="17">
        <f t="shared" si="2"/>
        <v>6.436377476828703</v>
      </c>
      <c r="G14" s="17">
        <v>979.2</v>
      </c>
      <c r="H14" s="5">
        <v>0.91609407135157195</v>
      </c>
      <c r="I14" s="17">
        <f t="shared" si="3"/>
        <v>8.3905928648428052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5.75" thickBot="1" x14ac:dyDescent="0.3">
      <c r="A15" s="18">
        <v>1110</v>
      </c>
      <c r="B15" s="18">
        <v>0.89490028936351496</v>
      </c>
      <c r="C15" s="18">
        <f t="shared" si="1"/>
        <v>10.509971063648504</v>
      </c>
      <c r="D15" s="18">
        <v>1079.4000000000001</v>
      </c>
      <c r="E15" s="18">
        <v>0.93052897765033604</v>
      </c>
      <c r="F15" s="18">
        <f t="shared" si="2"/>
        <v>6.9471022349663958</v>
      </c>
      <c r="G15" s="18">
        <v>1069.8</v>
      </c>
      <c r="H15" s="18">
        <v>0.90924305720828502</v>
      </c>
      <c r="I15" s="18">
        <f t="shared" si="3"/>
        <v>9.075694279171497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6"/>
    </row>
    <row r="17" spans="1:1" x14ac:dyDescent="0.25">
      <c r="A17" s="6"/>
    </row>
    <row r="18" spans="1:1" x14ac:dyDescent="0.25">
      <c r="A18" s="6"/>
    </row>
  </sheetData>
  <mergeCells count="6">
    <mergeCell ref="P1:R1"/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49DD-D481-44DA-BC50-FF14B49DE89D}">
  <dimension ref="A1:AB21"/>
  <sheetViews>
    <sheetView workbookViewId="0">
      <selection activeCell="A2" sqref="A2:L2"/>
    </sheetView>
  </sheetViews>
  <sheetFormatPr defaultRowHeight="15" x14ac:dyDescent="0.25"/>
  <cols>
    <col min="15" max="15" width="12.140625" customWidth="1"/>
    <col min="19" max="19" width="12.7109375" bestFit="1" customWidth="1"/>
  </cols>
  <sheetData>
    <row r="1" spans="1:28" ht="15.75" thickBot="1" x14ac:dyDescent="0.3">
      <c r="A1" s="43" t="s">
        <v>15</v>
      </c>
      <c r="B1" s="45"/>
      <c r="C1" s="44"/>
      <c r="D1" s="43" t="s">
        <v>43</v>
      </c>
      <c r="E1" s="45"/>
      <c r="F1" s="44"/>
      <c r="G1" s="43" t="s">
        <v>16</v>
      </c>
      <c r="H1" s="45"/>
      <c r="I1" s="45"/>
      <c r="J1" s="43" t="s">
        <v>17</v>
      </c>
      <c r="K1" s="45"/>
      <c r="L1" s="44"/>
      <c r="M1" s="5"/>
      <c r="N1" s="5"/>
      <c r="O1" s="19" t="s">
        <v>20</v>
      </c>
      <c r="P1" s="19" t="s">
        <v>12</v>
      </c>
      <c r="Q1" s="21" t="s">
        <v>44</v>
      </c>
      <c r="R1" s="47"/>
      <c r="S1" s="47"/>
      <c r="T1" s="47"/>
      <c r="U1" s="47"/>
      <c r="V1" s="47"/>
      <c r="W1" s="47"/>
      <c r="X1" s="47"/>
      <c r="Y1" s="47"/>
    </row>
    <row r="2" spans="1:28" ht="15.75" thickBot="1" x14ac:dyDescent="0.3">
      <c r="A2" s="20" t="s">
        <v>9</v>
      </c>
      <c r="B2" s="19" t="s">
        <v>0</v>
      </c>
      <c r="C2" s="21" t="s">
        <v>2</v>
      </c>
      <c r="D2" s="20" t="s">
        <v>9</v>
      </c>
      <c r="E2" s="19" t="s">
        <v>0</v>
      </c>
      <c r="F2" s="21" t="s">
        <v>2</v>
      </c>
      <c r="G2" s="20" t="s">
        <v>9</v>
      </c>
      <c r="H2" s="19" t="s">
        <v>0</v>
      </c>
      <c r="I2" s="22" t="s">
        <v>2</v>
      </c>
      <c r="J2" s="20" t="s">
        <v>9</v>
      </c>
      <c r="K2" s="19" t="s">
        <v>0</v>
      </c>
      <c r="L2" s="21" t="s">
        <v>2</v>
      </c>
      <c r="M2" s="5"/>
      <c r="N2" s="5"/>
      <c r="O2" s="17">
        <v>0.5</v>
      </c>
      <c r="P2" s="17">
        <v>1.5599999999999999E-2</v>
      </c>
      <c r="Q2" s="12">
        <f>P2/$P$3</f>
        <v>3.9019509754877439E-2</v>
      </c>
      <c r="U2" s="5"/>
      <c r="V2" s="5"/>
      <c r="W2" s="5"/>
      <c r="X2" s="5"/>
      <c r="Y2" s="5"/>
      <c r="Z2" s="5"/>
      <c r="AA2" s="5"/>
      <c r="AB2" s="5"/>
    </row>
    <row r="3" spans="1:28" x14ac:dyDescent="0.25">
      <c r="A3" s="11">
        <v>1.1223774231833989</v>
      </c>
      <c r="B3" s="33">
        <v>1.000000476272038</v>
      </c>
      <c r="C3" s="30">
        <f t="shared" ref="C3:C15" si="0">(1-B3)*100</f>
        <v>-4.7627203803024543E-5</v>
      </c>
      <c r="D3" s="11">
        <v>1.1216743574270449</v>
      </c>
      <c r="E3" s="17">
        <v>0.99999991581000847</v>
      </c>
      <c r="F3" s="30">
        <f>(1-E3)*100</f>
        <v>8.4189991533811792E-6</v>
      </c>
      <c r="G3" s="11">
        <v>1.1218665491405531</v>
      </c>
      <c r="H3" s="17">
        <v>0.9999989914585784</v>
      </c>
      <c r="I3" s="29">
        <f>(1-H3)*100</f>
        <v>1.0085414215987853E-4</v>
      </c>
      <c r="J3" s="11">
        <v>1.123101646066536</v>
      </c>
      <c r="K3" s="33">
        <v>0.99999979905255798</v>
      </c>
      <c r="L3" s="30">
        <f t="shared" ref="L3:L21" si="1">(1-K3)*100</f>
        <v>2.0094744201948345E-5</v>
      </c>
      <c r="M3" s="5"/>
      <c r="N3" s="5"/>
      <c r="O3" s="17">
        <v>1</v>
      </c>
      <c r="P3" s="17">
        <v>0.39979999999999999</v>
      </c>
      <c r="Q3" s="12">
        <f>P3/$P$3</f>
        <v>1</v>
      </c>
    </row>
    <row r="4" spans="1:28" ht="15.75" thickBot="1" x14ac:dyDescent="0.3">
      <c r="A4" s="11">
        <v>55.47029801103303</v>
      </c>
      <c r="B4" s="33">
        <v>0.96973992754589577</v>
      </c>
      <c r="C4" s="30">
        <f t="shared" si="0"/>
        <v>3.0260072454104225</v>
      </c>
      <c r="D4" s="11">
        <v>53.509830738723373</v>
      </c>
      <c r="E4" s="17">
        <v>0.85081488909447689</v>
      </c>
      <c r="F4" s="30">
        <f>(1-E4)*100</f>
        <v>14.918511090552311</v>
      </c>
      <c r="G4" s="13">
        <v>47.014471803366433</v>
      </c>
      <c r="H4" s="18">
        <v>0.70215689601770082</v>
      </c>
      <c r="I4" s="31">
        <f>(1-H4)*100</f>
        <v>29.78431039822992</v>
      </c>
      <c r="J4" s="11">
        <v>54.561095464750167</v>
      </c>
      <c r="K4" s="33">
        <v>0.97074272298962661</v>
      </c>
      <c r="L4" s="30">
        <f t="shared" si="1"/>
        <v>2.9257277010373395</v>
      </c>
      <c r="M4" s="5"/>
      <c r="N4" s="5"/>
      <c r="O4" s="17">
        <v>0.33</v>
      </c>
      <c r="P4" s="17">
        <v>1.17E-2</v>
      </c>
      <c r="Q4" s="12">
        <f>P4/$P$3</f>
        <v>2.9264632316158081E-2</v>
      </c>
    </row>
    <row r="5" spans="1:28" ht="15.75" thickBot="1" x14ac:dyDescent="0.3">
      <c r="A5" s="11">
        <v>103.1988473549473</v>
      </c>
      <c r="B5" s="33">
        <v>0.95601229935154175</v>
      </c>
      <c r="C5" s="30">
        <f t="shared" si="0"/>
        <v>4.3987700648458254</v>
      </c>
      <c r="D5" s="13">
        <v>92.227672557109472</v>
      </c>
      <c r="E5" s="18">
        <v>0.62945287390622728</v>
      </c>
      <c r="F5" s="32">
        <f>(1-E5)*100</f>
        <v>37.054712609377269</v>
      </c>
      <c r="G5" s="5"/>
      <c r="H5" s="5"/>
      <c r="I5" s="5"/>
      <c r="J5" s="11">
        <v>103.2763475659233</v>
      </c>
      <c r="K5" s="33">
        <v>0.95797887533098247</v>
      </c>
      <c r="L5" s="30">
        <f t="shared" si="1"/>
        <v>4.2021124669017524</v>
      </c>
      <c r="M5" s="5"/>
      <c r="N5" s="5"/>
      <c r="O5" s="18">
        <v>2</v>
      </c>
      <c r="P5" s="18">
        <v>0.64900000000000002</v>
      </c>
      <c r="Q5" s="14">
        <f>P5/$P$3</f>
        <v>1.6233116558279141</v>
      </c>
    </row>
    <row r="6" spans="1:28" x14ac:dyDescent="0.25">
      <c r="A6" s="11">
        <v>165.9033302315712</v>
      </c>
      <c r="B6" s="33">
        <v>0.94366806452818153</v>
      </c>
      <c r="C6" s="30">
        <f t="shared" si="0"/>
        <v>5.6331935471818468</v>
      </c>
      <c r="D6" s="5"/>
      <c r="E6" s="5"/>
      <c r="F6" s="5"/>
      <c r="G6" s="5"/>
      <c r="H6" s="5"/>
      <c r="I6" s="5"/>
      <c r="J6" s="11">
        <v>156.9624755209891</v>
      </c>
      <c r="K6" s="33">
        <v>0.94774591295360688</v>
      </c>
      <c r="L6" s="30">
        <f t="shared" si="1"/>
        <v>5.2254087046393121</v>
      </c>
      <c r="M6" s="5"/>
      <c r="N6" s="5"/>
      <c r="O6" s="5"/>
      <c r="P6" s="5"/>
      <c r="Q6" s="5"/>
    </row>
    <row r="7" spans="1:28" x14ac:dyDescent="0.25">
      <c r="A7" s="11">
        <v>205.3344847292332</v>
      </c>
      <c r="B7" s="33">
        <v>0.93730200284787324</v>
      </c>
      <c r="C7" s="30">
        <f t="shared" si="0"/>
        <v>6.2697997152126757</v>
      </c>
      <c r="D7" s="5"/>
      <c r="E7" s="5"/>
      <c r="F7" s="5"/>
      <c r="G7" s="5"/>
      <c r="H7" s="5"/>
      <c r="I7" s="5"/>
      <c r="J7" s="11">
        <v>210.15173082045541</v>
      </c>
      <c r="K7" s="33">
        <v>0.93930051119721081</v>
      </c>
      <c r="L7" s="30">
        <f t="shared" si="1"/>
        <v>6.0699488802789192</v>
      </c>
      <c r="M7" s="5"/>
      <c r="N7" s="5"/>
      <c r="O7" s="5"/>
      <c r="P7" s="5"/>
      <c r="Q7" s="5"/>
    </row>
    <row r="8" spans="1:28" x14ac:dyDescent="0.25">
      <c r="A8" s="11">
        <v>250.82782027422871</v>
      </c>
      <c r="B8" s="33">
        <v>0.9309626600605756</v>
      </c>
      <c r="C8" s="30">
        <f t="shared" si="0"/>
        <v>6.9037339939424403</v>
      </c>
      <c r="D8" s="5"/>
      <c r="E8" s="5"/>
      <c r="F8" s="5"/>
      <c r="G8" s="5"/>
      <c r="H8" s="5"/>
      <c r="I8" s="5"/>
      <c r="J8" s="11">
        <v>251.25471251040409</v>
      </c>
      <c r="K8" s="33">
        <v>0.93393672935326211</v>
      </c>
      <c r="L8" s="30">
        <f t="shared" si="1"/>
        <v>6.6063270646737893</v>
      </c>
      <c r="M8" s="5"/>
      <c r="N8" s="5"/>
      <c r="O8" s="5"/>
      <c r="P8" s="5"/>
      <c r="Q8" s="5"/>
    </row>
    <row r="9" spans="1:28" x14ac:dyDescent="0.25">
      <c r="A9" s="11">
        <v>301.42546009332978</v>
      </c>
      <c r="B9" s="33">
        <v>0.92449532785706212</v>
      </c>
      <c r="C9" s="30">
        <f t="shared" si="0"/>
        <v>7.5504672142937874</v>
      </c>
      <c r="D9" s="5"/>
      <c r="E9" s="5"/>
      <c r="F9" s="5"/>
      <c r="G9" s="5"/>
      <c r="H9" s="5"/>
      <c r="I9" s="5"/>
      <c r="J9" s="11">
        <v>292.13071492757359</v>
      </c>
      <c r="K9" s="33">
        <v>0.92898906880270715</v>
      </c>
      <c r="L9" s="30">
        <f t="shared" si="1"/>
        <v>7.1010931197292848</v>
      </c>
      <c r="M9" s="5"/>
      <c r="N9" s="5"/>
      <c r="O9" s="5"/>
      <c r="P9" s="5"/>
      <c r="Q9" s="5"/>
    </row>
    <row r="10" spans="1:28" x14ac:dyDescent="0.25">
      <c r="A10" s="11">
        <v>351.69240744612119</v>
      </c>
      <c r="B10" s="33">
        <v>0.91894960726139874</v>
      </c>
      <c r="C10" s="30">
        <f t="shared" si="0"/>
        <v>8.1050392738601253</v>
      </c>
      <c r="D10" s="5"/>
      <c r="E10" s="5"/>
      <c r="F10" s="5"/>
      <c r="G10" s="5"/>
      <c r="H10" s="5"/>
      <c r="I10" s="5"/>
      <c r="J10" s="11">
        <v>351.52661085844068</v>
      </c>
      <c r="K10" s="33">
        <v>0.92231136488828858</v>
      </c>
      <c r="L10" s="30">
        <f t="shared" si="1"/>
        <v>7.7688635111711424</v>
      </c>
      <c r="M10" s="5"/>
      <c r="N10" s="5"/>
      <c r="O10" s="5"/>
      <c r="P10" s="5"/>
      <c r="Q10" s="5"/>
    </row>
    <row r="11" spans="1:28" x14ac:dyDescent="0.25">
      <c r="A11" s="11">
        <v>398.12250520923658</v>
      </c>
      <c r="B11" s="33">
        <v>0.91387954422541151</v>
      </c>
      <c r="C11" s="30">
        <f t="shared" si="0"/>
        <v>8.6120455774588489</v>
      </c>
      <c r="D11" s="5"/>
      <c r="E11" s="5"/>
      <c r="F11" s="5"/>
      <c r="G11" s="5"/>
      <c r="H11" s="5"/>
      <c r="I11" s="5"/>
      <c r="J11" s="11">
        <v>401.76994185671549</v>
      </c>
      <c r="K11" s="33">
        <v>0.91715579629476229</v>
      </c>
      <c r="L11" s="30">
        <f t="shared" si="1"/>
        <v>8.2844203705237707</v>
      </c>
      <c r="M11" s="5"/>
      <c r="N11" s="5"/>
      <c r="O11" s="5"/>
      <c r="P11" s="5"/>
      <c r="Q11" s="5"/>
    </row>
    <row r="12" spans="1:28" x14ac:dyDescent="0.25">
      <c r="A12" s="11">
        <v>448.12661501932507</v>
      </c>
      <c r="B12" s="33">
        <v>0.90870522591073888</v>
      </c>
      <c r="C12" s="30">
        <f t="shared" si="0"/>
        <v>9.1294774089261121</v>
      </c>
      <c r="D12" s="5"/>
      <c r="E12" s="5"/>
      <c r="F12" s="5"/>
      <c r="G12" s="5"/>
      <c r="H12" s="5"/>
      <c r="I12" s="5"/>
      <c r="J12" s="11">
        <v>450.75167055627321</v>
      </c>
      <c r="K12" s="33">
        <v>0.91244697342290393</v>
      </c>
      <c r="L12" s="30">
        <f t="shared" si="1"/>
        <v>8.7553026577096063</v>
      </c>
      <c r="M12" s="5"/>
      <c r="N12" s="5"/>
      <c r="O12" s="5"/>
      <c r="P12" s="5"/>
      <c r="Q12" s="5"/>
    </row>
    <row r="13" spans="1:28" x14ac:dyDescent="0.25">
      <c r="A13" s="11">
        <v>497.5351411138065</v>
      </c>
      <c r="B13" s="33">
        <v>0.90381284967873232</v>
      </c>
      <c r="C13" s="30">
        <f t="shared" si="0"/>
        <v>9.6187150321267687</v>
      </c>
      <c r="D13" s="5"/>
      <c r="E13" s="5"/>
      <c r="F13" s="5"/>
      <c r="G13" s="5"/>
      <c r="H13" s="5"/>
      <c r="I13" s="5"/>
      <c r="J13" s="11">
        <v>500.35886839428088</v>
      </c>
      <c r="K13" s="33">
        <v>0.90787548477059432</v>
      </c>
      <c r="L13" s="30">
        <f t="shared" si="1"/>
        <v>9.2124515229405688</v>
      </c>
      <c r="M13" s="5"/>
      <c r="N13" s="5"/>
      <c r="O13" s="5"/>
      <c r="P13" s="5"/>
      <c r="Q13" s="5"/>
    </row>
    <row r="14" spans="1:28" x14ac:dyDescent="0.25">
      <c r="A14" s="11">
        <v>550.11986818145544</v>
      </c>
      <c r="B14" s="33">
        <v>0.89797107107269625</v>
      </c>
      <c r="C14" s="30">
        <f t="shared" si="0"/>
        <v>10.202892892730375</v>
      </c>
      <c r="D14" s="5"/>
      <c r="E14" s="5"/>
      <c r="F14" s="5"/>
      <c r="G14" s="5"/>
      <c r="H14" s="5"/>
      <c r="I14" s="5"/>
      <c r="J14" s="35">
        <v>549.71854133254055</v>
      </c>
      <c r="K14" s="33">
        <v>0.90357137732948123</v>
      </c>
      <c r="L14" s="30">
        <f t="shared" si="1"/>
        <v>9.6428622670518767</v>
      </c>
      <c r="M14" s="5"/>
      <c r="N14" s="5"/>
      <c r="O14" s="5"/>
      <c r="P14" s="5"/>
      <c r="Q14" s="5"/>
      <c r="AA14" s="4"/>
    </row>
    <row r="15" spans="1:28" x14ac:dyDescent="0.25">
      <c r="A15" s="11">
        <v>599.6853990022579</v>
      </c>
      <c r="B15" s="33">
        <v>0.88953782990962305</v>
      </c>
      <c r="C15" s="30">
        <f t="shared" si="0"/>
        <v>11.046217009037695</v>
      </c>
      <c r="D15" s="5"/>
      <c r="E15" s="5"/>
      <c r="F15" s="5"/>
      <c r="G15" s="5"/>
      <c r="H15" s="5"/>
      <c r="I15" s="5"/>
      <c r="J15" s="11">
        <v>599.71055642916679</v>
      </c>
      <c r="K15" s="33">
        <v>0.89948696421195906</v>
      </c>
      <c r="L15" s="30">
        <f t="shared" si="1"/>
        <v>10.051303578804093</v>
      </c>
      <c r="M15" s="5"/>
      <c r="N15" s="5"/>
      <c r="O15" s="5"/>
      <c r="P15" s="5"/>
      <c r="Q15" s="5"/>
    </row>
    <row r="16" spans="1:28" x14ac:dyDescent="0.25">
      <c r="A16" s="11">
        <v>649.26349757952926</v>
      </c>
      <c r="B16" s="33">
        <v>0.87071100790835743</v>
      </c>
      <c r="C16" s="30"/>
      <c r="D16" s="5"/>
      <c r="E16" s="5"/>
      <c r="F16" s="5"/>
      <c r="G16" s="5"/>
      <c r="H16" s="5"/>
      <c r="I16" s="5"/>
      <c r="J16" s="11">
        <v>650.31613270976447</v>
      </c>
      <c r="K16" s="33">
        <v>0.89572221715930866</v>
      </c>
      <c r="L16" s="30">
        <f t="shared" si="1"/>
        <v>10.427778284069134</v>
      </c>
      <c r="M16" s="5"/>
      <c r="N16" s="5"/>
      <c r="O16" s="5"/>
      <c r="P16" s="5"/>
      <c r="Q16" s="5"/>
      <c r="V16" s="3"/>
    </row>
    <row r="17" spans="1:22" x14ac:dyDescent="0.25">
      <c r="A17" s="11">
        <v>698.21498841254038</v>
      </c>
      <c r="B17" s="33">
        <v>0.8449643855777188</v>
      </c>
      <c r="C17" s="30"/>
      <c r="D17" s="5"/>
      <c r="E17" s="5"/>
      <c r="F17" s="5"/>
      <c r="G17" s="5"/>
      <c r="H17" s="5"/>
      <c r="I17" s="5"/>
      <c r="J17" s="11">
        <v>700.67379490755593</v>
      </c>
      <c r="K17" s="33">
        <v>0.89098646128890591</v>
      </c>
      <c r="L17" s="30">
        <f t="shared" si="1"/>
        <v>10.901353871109409</v>
      </c>
      <c r="M17" s="5"/>
      <c r="N17" s="5"/>
      <c r="O17" s="5"/>
      <c r="P17" s="5"/>
      <c r="Q17" s="5"/>
      <c r="V17" s="3"/>
    </row>
    <row r="18" spans="1:22" x14ac:dyDescent="0.25">
      <c r="A18" s="11">
        <v>747.98170612422973</v>
      </c>
      <c r="B18" s="33">
        <v>0.82159581751408695</v>
      </c>
      <c r="C18" s="30"/>
      <c r="D18" s="5"/>
      <c r="E18" s="5"/>
      <c r="F18" s="5"/>
      <c r="G18" s="5"/>
      <c r="H18" s="5"/>
      <c r="I18" s="5"/>
      <c r="J18" s="11">
        <v>749.92172952818339</v>
      </c>
      <c r="K18" s="33">
        <v>0.88651155350833011</v>
      </c>
      <c r="L18" s="30">
        <f t="shared" si="1"/>
        <v>11.348844649166988</v>
      </c>
      <c r="M18" s="5"/>
      <c r="N18" s="5"/>
      <c r="O18" s="5"/>
      <c r="P18" s="5"/>
      <c r="Q18" s="5"/>
      <c r="V18" s="3"/>
    </row>
    <row r="19" spans="1:22" ht="15.75" thickBot="1" x14ac:dyDescent="0.3">
      <c r="A19" s="13">
        <v>798.44509634560995</v>
      </c>
      <c r="B19" s="34">
        <v>0.79463678056755915</v>
      </c>
      <c r="C19" s="32"/>
      <c r="D19" s="5"/>
      <c r="E19" s="5"/>
      <c r="F19" s="5"/>
      <c r="G19" s="5"/>
      <c r="H19" s="5"/>
      <c r="I19" s="5"/>
      <c r="J19" s="11">
        <v>798.92616103402952</v>
      </c>
      <c r="K19" s="33">
        <v>0.88171492187311962</v>
      </c>
      <c r="L19" s="30">
        <f t="shared" si="1"/>
        <v>11.828507812688038</v>
      </c>
      <c r="M19" s="5"/>
      <c r="N19" s="5"/>
      <c r="O19" s="5"/>
      <c r="P19" s="5"/>
      <c r="Q19" s="5"/>
      <c r="V19" s="3"/>
    </row>
    <row r="20" spans="1:22" x14ac:dyDescent="0.25">
      <c r="A20" s="5"/>
      <c r="B20" s="5"/>
      <c r="C20" s="5"/>
      <c r="D20" s="5"/>
      <c r="E20" s="5"/>
      <c r="F20" s="5"/>
      <c r="G20" s="5"/>
      <c r="H20" s="5"/>
      <c r="I20" s="5"/>
      <c r="J20" s="11">
        <v>850.22097701712232</v>
      </c>
      <c r="K20" s="33">
        <v>0.87802571737445112</v>
      </c>
      <c r="L20" s="30">
        <f t="shared" si="1"/>
        <v>12.197428262554888</v>
      </c>
      <c r="M20" s="5"/>
      <c r="N20" s="5"/>
      <c r="O20" s="5"/>
      <c r="P20" s="5"/>
      <c r="Q20" s="5"/>
    </row>
    <row r="21" spans="1:22" ht="15.75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13">
        <v>899.53729834247144</v>
      </c>
      <c r="K21" s="34">
        <v>0.87343062623409484</v>
      </c>
      <c r="L21" s="32">
        <f t="shared" si="1"/>
        <v>12.656937376590516</v>
      </c>
      <c r="M21" s="5"/>
      <c r="N21" s="5"/>
      <c r="O21" s="5"/>
      <c r="P21" s="5"/>
      <c r="Q21" s="5"/>
    </row>
  </sheetData>
  <mergeCells count="8">
    <mergeCell ref="T1:U1"/>
    <mergeCell ref="V1:W1"/>
    <mergeCell ref="X1:Y1"/>
    <mergeCell ref="J1:L1"/>
    <mergeCell ref="A1:C1"/>
    <mergeCell ref="D1:F1"/>
    <mergeCell ref="G1:I1"/>
    <mergeCell ref="R1:S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02F4-33AB-4623-816E-AD3CB3936556}">
  <dimension ref="A1:U71"/>
  <sheetViews>
    <sheetView topLeftCell="A6" workbookViewId="0">
      <selection activeCell="L36" sqref="L36"/>
    </sheetView>
  </sheetViews>
  <sheetFormatPr defaultRowHeight="15" x14ac:dyDescent="0.25"/>
  <cols>
    <col min="2" max="2" width="12.7109375" bestFit="1" customWidth="1"/>
    <col min="19" max="19" width="15.140625" customWidth="1"/>
  </cols>
  <sheetData>
    <row r="1" spans="1:21" ht="15.75" thickBot="1" x14ac:dyDescent="0.3">
      <c r="A1" s="43" t="s">
        <v>15</v>
      </c>
      <c r="B1" s="45"/>
      <c r="C1" s="45"/>
      <c r="D1" s="57" t="s">
        <v>18</v>
      </c>
      <c r="E1" s="58"/>
      <c r="F1" s="59"/>
      <c r="G1" s="43" t="s">
        <v>16</v>
      </c>
      <c r="H1" s="45"/>
      <c r="I1" s="45"/>
      <c r="J1" s="43" t="s">
        <v>17</v>
      </c>
      <c r="K1" s="45"/>
      <c r="L1" s="44"/>
      <c r="M1" s="43" t="s">
        <v>43</v>
      </c>
      <c r="N1" s="45"/>
      <c r="O1" s="44"/>
      <c r="P1" s="5"/>
      <c r="Q1" s="5"/>
      <c r="R1" s="5"/>
      <c r="S1" s="20" t="s">
        <v>19</v>
      </c>
      <c r="T1" s="19" t="s">
        <v>12</v>
      </c>
      <c r="U1" s="21" t="s">
        <v>44</v>
      </c>
    </row>
    <row r="2" spans="1:21" ht="15.75" thickBot="1" x14ac:dyDescent="0.3">
      <c r="A2" s="20" t="s">
        <v>9</v>
      </c>
      <c r="B2" s="19" t="s">
        <v>0</v>
      </c>
      <c r="C2" s="22" t="s">
        <v>2</v>
      </c>
      <c r="D2" s="13" t="s">
        <v>9</v>
      </c>
      <c r="E2" s="19" t="s">
        <v>0</v>
      </c>
      <c r="F2" s="14" t="s">
        <v>2</v>
      </c>
      <c r="G2" s="20" t="s">
        <v>9</v>
      </c>
      <c r="H2" s="19" t="s">
        <v>0</v>
      </c>
      <c r="I2" s="22" t="s">
        <v>2</v>
      </c>
      <c r="J2" s="20" t="s">
        <v>9</v>
      </c>
      <c r="K2" s="22" t="s">
        <v>0</v>
      </c>
      <c r="L2" s="21" t="s">
        <v>2</v>
      </c>
      <c r="M2" s="20" t="s">
        <v>9</v>
      </c>
      <c r="N2" s="22" t="s">
        <v>0</v>
      </c>
      <c r="O2" s="21" t="s">
        <v>2</v>
      </c>
      <c r="P2" s="5"/>
      <c r="Q2" s="5"/>
      <c r="R2" s="5"/>
      <c r="S2" s="11">
        <v>1</v>
      </c>
      <c r="T2" s="17">
        <v>1.3599999999999999E-2</v>
      </c>
      <c r="U2" s="12">
        <f>T2/$T$2</f>
        <v>1</v>
      </c>
    </row>
    <row r="3" spans="1:21" x14ac:dyDescent="0.25">
      <c r="A3" s="11">
        <v>1.12407546688017</v>
      </c>
      <c r="B3" s="17">
        <v>1.000000214122394</v>
      </c>
      <c r="C3" s="27">
        <f t="shared" ref="C3:C23" si="0">(1-B3)*100</f>
        <v>-2.1412239403773015E-5</v>
      </c>
      <c r="D3" s="11">
        <v>1.1239884006301111</v>
      </c>
      <c r="E3" s="17">
        <v>0.99999946820624397</v>
      </c>
      <c r="F3" s="12">
        <f t="shared" ref="F3:F26" si="1">(1-E3)*100</f>
        <v>5.3179375603118473E-5</v>
      </c>
      <c r="G3" s="11">
        <v>1.127087972644381</v>
      </c>
      <c r="H3" s="17">
        <v>1.0000005527072551</v>
      </c>
      <c r="I3" s="27">
        <f t="shared" ref="I3:I21" si="2">(1-H3)*100</f>
        <v>-5.5270725507483576E-5</v>
      </c>
      <c r="J3" s="11">
        <v>1.123101646066536</v>
      </c>
      <c r="K3" s="29">
        <v>0.99999979905255798</v>
      </c>
      <c r="L3" s="12">
        <f t="shared" ref="L3:L21" si="3">(1-K3)*100</f>
        <v>2.0094744201948345E-5</v>
      </c>
      <c r="M3" s="11">
        <v>1.9973900171926029</v>
      </c>
      <c r="N3" s="27">
        <v>0.99999135174671916</v>
      </c>
      <c r="O3" s="12">
        <f t="shared" ref="O3:O22" si="4">(1-N3)*100</f>
        <v>8.6482532808407342E-4</v>
      </c>
      <c r="P3" s="5"/>
      <c r="Q3" s="5"/>
      <c r="R3" s="5"/>
      <c r="S3" s="11">
        <v>2</v>
      </c>
      <c r="T3" s="17">
        <v>1.3899999999999999E-2</v>
      </c>
      <c r="U3" s="12">
        <f>T3/$T$2</f>
        <v>1.0220588235294117</v>
      </c>
    </row>
    <row r="4" spans="1:21" x14ac:dyDescent="0.25">
      <c r="A4" s="11">
        <v>55.043592147528678</v>
      </c>
      <c r="B4" s="17">
        <v>0.97166114543215598</v>
      </c>
      <c r="C4" s="27">
        <f t="shared" si="0"/>
        <v>2.8338854567844018</v>
      </c>
      <c r="D4" s="11">
        <v>56.205969013545158</v>
      </c>
      <c r="E4" s="17">
        <v>0.96745131440074317</v>
      </c>
      <c r="F4" s="12">
        <f t="shared" si="1"/>
        <v>3.2548685599256832</v>
      </c>
      <c r="G4" s="11">
        <v>53.612661163475309</v>
      </c>
      <c r="H4" s="17">
        <v>0.96922187002931914</v>
      </c>
      <c r="I4" s="27">
        <f t="shared" si="2"/>
        <v>3.0778129970680856</v>
      </c>
      <c r="J4" s="11">
        <v>54.561095464750167</v>
      </c>
      <c r="K4" s="29">
        <v>0.97074272298962661</v>
      </c>
      <c r="L4" s="12">
        <f t="shared" si="3"/>
        <v>2.9257277010373395</v>
      </c>
      <c r="M4" s="11">
        <v>55.466104581148919</v>
      </c>
      <c r="N4" s="27">
        <v>0.96905045944456503</v>
      </c>
      <c r="O4" s="12">
        <f t="shared" si="4"/>
        <v>3.0949540555434973</v>
      </c>
      <c r="P4" s="5"/>
      <c r="Q4" s="5"/>
      <c r="R4" s="5"/>
      <c r="S4" s="11">
        <v>0.5</v>
      </c>
      <c r="T4" s="17">
        <v>1.1299999999999999E-2</v>
      </c>
      <c r="U4" s="12">
        <f>T4/$T$2</f>
        <v>0.83088235294117652</v>
      </c>
    </row>
    <row r="5" spans="1:21" ht="15.75" thickBot="1" x14ac:dyDescent="0.3">
      <c r="A5" s="11">
        <v>103.3976138183458</v>
      </c>
      <c r="B5" s="17">
        <v>0.95803504150333563</v>
      </c>
      <c r="C5" s="27">
        <f t="shared" si="0"/>
        <v>4.1964958496664373</v>
      </c>
      <c r="D5" s="11">
        <v>106.0806792939922</v>
      </c>
      <c r="E5" s="17">
        <v>0.94276596139962854</v>
      </c>
      <c r="F5" s="12">
        <f t="shared" si="1"/>
        <v>5.7234038600371466</v>
      </c>
      <c r="G5" s="11">
        <v>103.1843955037706</v>
      </c>
      <c r="H5" s="17">
        <v>0.9538842405598239</v>
      </c>
      <c r="I5" s="27">
        <f t="shared" si="2"/>
        <v>4.6115759440176092</v>
      </c>
      <c r="J5" s="11">
        <v>103.2763475659233</v>
      </c>
      <c r="K5" s="29">
        <v>0.95797887533098247</v>
      </c>
      <c r="L5" s="12">
        <f t="shared" si="3"/>
        <v>4.2021124669017524</v>
      </c>
      <c r="M5" s="11">
        <v>108.56483195571209</v>
      </c>
      <c r="N5" s="27">
        <v>0.95226660519455586</v>
      </c>
      <c r="O5" s="12">
        <f t="shared" si="4"/>
        <v>4.773339480544414</v>
      </c>
      <c r="P5" s="5"/>
      <c r="Q5" s="5"/>
      <c r="R5" s="5"/>
      <c r="S5" s="13">
        <v>0.33</v>
      </c>
      <c r="T5" s="18">
        <v>1.17E-2</v>
      </c>
      <c r="U5" s="14">
        <f>T5/$T$2</f>
        <v>0.86029411764705888</v>
      </c>
    </row>
    <row r="6" spans="1:21" x14ac:dyDescent="0.25">
      <c r="A6" s="11">
        <v>157.5790648393683</v>
      </c>
      <c r="B6" s="17">
        <v>0.94721637448910989</v>
      </c>
      <c r="C6" s="27">
        <f t="shared" si="0"/>
        <v>5.2783625510890104</v>
      </c>
      <c r="D6" s="11">
        <v>158.27937820601539</v>
      </c>
      <c r="E6" s="17">
        <v>0.91600779098011431</v>
      </c>
      <c r="F6" s="12">
        <f t="shared" si="1"/>
        <v>8.3992209019885689</v>
      </c>
      <c r="G6" s="11">
        <v>155.65313250822359</v>
      </c>
      <c r="H6" s="17">
        <v>0.94178270564842437</v>
      </c>
      <c r="I6" s="27">
        <f t="shared" si="2"/>
        <v>5.8217294351575628</v>
      </c>
      <c r="J6" s="11">
        <v>156.9624755209891</v>
      </c>
      <c r="K6" s="29">
        <v>0.94774591295360688</v>
      </c>
      <c r="L6" s="12">
        <f t="shared" si="3"/>
        <v>5.2254087046393121</v>
      </c>
      <c r="M6" s="11">
        <v>160.70393036469341</v>
      </c>
      <c r="N6" s="27">
        <v>0.93990686527747647</v>
      </c>
      <c r="O6" s="12">
        <f t="shared" si="4"/>
        <v>6.0093134722523533</v>
      </c>
      <c r="P6" s="5"/>
      <c r="Q6" s="5"/>
      <c r="R6" s="5"/>
      <c r="S6" s="5"/>
      <c r="T6" s="5"/>
      <c r="U6" s="5"/>
    </row>
    <row r="7" spans="1:21" x14ac:dyDescent="0.25">
      <c r="A7" s="11">
        <v>204.95752579840351</v>
      </c>
      <c r="B7" s="17">
        <v>0.93942549692484556</v>
      </c>
      <c r="C7" s="27">
        <f t="shared" si="0"/>
        <v>6.0574503075154436</v>
      </c>
      <c r="D7" s="11">
        <v>204.40930408157141</v>
      </c>
      <c r="E7" s="17">
        <v>0.90261181444417804</v>
      </c>
      <c r="F7" s="12">
        <f t="shared" si="1"/>
        <v>9.7388185555821956</v>
      </c>
      <c r="G7" s="11">
        <v>204.7064745568421</v>
      </c>
      <c r="H7" s="17">
        <v>0.93271398334801248</v>
      </c>
      <c r="I7" s="27">
        <f t="shared" si="2"/>
        <v>6.7286016651987524</v>
      </c>
      <c r="J7" s="11">
        <v>210.15173082045541</v>
      </c>
      <c r="K7" s="29">
        <v>0.93930051119721081</v>
      </c>
      <c r="L7" s="12">
        <f t="shared" si="3"/>
        <v>6.0699488802789192</v>
      </c>
      <c r="M7" s="11">
        <v>201.17005054972421</v>
      </c>
      <c r="N7" s="27">
        <v>0.93125015978560866</v>
      </c>
      <c r="O7" s="12">
        <f t="shared" si="4"/>
        <v>6.8749840214391345</v>
      </c>
      <c r="P7" s="5"/>
      <c r="Q7" s="5"/>
      <c r="R7" s="5"/>
      <c r="S7" s="5"/>
      <c r="T7" s="5"/>
      <c r="U7" s="5"/>
    </row>
    <row r="8" spans="1:21" x14ac:dyDescent="0.25">
      <c r="A8" s="11">
        <v>252.0058631118979</v>
      </c>
      <c r="B8" s="17">
        <v>0.93282985714898636</v>
      </c>
      <c r="C8" s="27">
        <f t="shared" si="0"/>
        <v>6.7170142851013637</v>
      </c>
      <c r="D8" s="11">
        <v>250.20152549355601</v>
      </c>
      <c r="E8" s="17">
        <v>0.89299186490374005</v>
      </c>
      <c r="F8" s="12">
        <f t="shared" si="1"/>
        <v>10.700813509625995</v>
      </c>
      <c r="G8" s="11">
        <v>253.2958501760273</v>
      </c>
      <c r="H8" s="17">
        <v>0.92498210962470151</v>
      </c>
      <c r="I8" s="27">
        <f t="shared" si="2"/>
        <v>7.501789037529849</v>
      </c>
      <c r="J8" s="11">
        <v>251.25471251040409</v>
      </c>
      <c r="K8" s="29">
        <v>0.93393672935326211</v>
      </c>
      <c r="L8" s="12">
        <f t="shared" si="3"/>
        <v>6.6063270646737893</v>
      </c>
      <c r="M8" s="11">
        <v>241.13999576287799</v>
      </c>
      <c r="N8" s="27">
        <v>0.92162980773652503</v>
      </c>
      <c r="O8" s="12">
        <f t="shared" si="4"/>
        <v>7.8370192263474969</v>
      </c>
      <c r="P8" s="5"/>
      <c r="Q8" s="5"/>
      <c r="R8" s="5"/>
      <c r="S8" s="5"/>
      <c r="T8" s="5"/>
      <c r="U8" s="5"/>
    </row>
    <row r="9" spans="1:21" x14ac:dyDescent="0.25">
      <c r="A9" s="11">
        <v>301.44452850760842</v>
      </c>
      <c r="B9" s="17">
        <v>0.92667387240638077</v>
      </c>
      <c r="C9" s="27">
        <f t="shared" si="0"/>
        <v>7.3326127593619228</v>
      </c>
      <c r="D9" s="11">
        <v>299.7712367465669</v>
      </c>
      <c r="E9" s="17">
        <v>0.88551253774773486</v>
      </c>
      <c r="F9" s="12">
        <f t="shared" si="1"/>
        <v>11.448746225226515</v>
      </c>
      <c r="G9" s="11">
        <v>299.7214410642643</v>
      </c>
      <c r="H9" s="17">
        <v>0.91835688669448823</v>
      </c>
      <c r="I9" s="27">
        <f t="shared" si="2"/>
        <v>8.1643113305511772</v>
      </c>
      <c r="J9" s="11">
        <v>292.13071492757359</v>
      </c>
      <c r="K9" s="29">
        <v>0.92898906880270715</v>
      </c>
      <c r="L9" s="12">
        <f t="shared" si="3"/>
        <v>7.1010931197292848</v>
      </c>
      <c r="M9" s="11">
        <v>301.99036987376508</v>
      </c>
      <c r="N9" s="27">
        <v>0.90783309476650353</v>
      </c>
      <c r="O9" s="12">
        <f t="shared" si="4"/>
        <v>9.2166905233496461</v>
      </c>
      <c r="P9" s="5"/>
      <c r="Q9" s="5"/>
      <c r="R9" s="5"/>
      <c r="S9" s="5"/>
      <c r="T9" s="5"/>
      <c r="U9" s="5"/>
    </row>
    <row r="10" spans="1:21" x14ac:dyDescent="0.25">
      <c r="A10" s="11">
        <v>350.57758142795689</v>
      </c>
      <c r="B10" s="17">
        <v>0.92109419206005005</v>
      </c>
      <c r="C10" s="27">
        <f t="shared" si="0"/>
        <v>7.8905807939949941</v>
      </c>
      <c r="D10" s="11">
        <v>350.59548336575779</v>
      </c>
      <c r="E10" s="17">
        <v>0.87919019622613692</v>
      </c>
      <c r="F10" s="12">
        <f t="shared" si="1"/>
        <v>12.080980377386307</v>
      </c>
      <c r="G10" s="11">
        <v>349.99689400162782</v>
      </c>
      <c r="H10" s="17">
        <v>0.91193863253316498</v>
      </c>
      <c r="I10" s="27">
        <f t="shared" si="2"/>
        <v>8.8061367466835012</v>
      </c>
      <c r="J10" s="11">
        <v>351.52661085844068</v>
      </c>
      <c r="K10" s="29">
        <v>0.92231136488828858</v>
      </c>
      <c r="L10" s="12">
        <f t="shared" si="3"/>
        <v>7.7688635111711424</v>
      </c>
      <c r="M10" s="11">
        <v>350.07886427595281</v>
      </c>
      <c r="N10" s="27">
        <v>0.89993236652696473</v>
      </c>
      <c r="O10" s="12">
        <f t="shared" si="4"/>
        <v>10.006763347303526</v>
      </c>
      <c r="P10" s="5"/>
      <c r="Q10" s="5"/>
      <c r="R10" s="5"/>
      <c r="S10" s="5"/>
      <c r="T10" s="5"/>
      <c r="U10" s="5"/>
    </row>
    <row r="11" spans="1:21" x14ac:dyDescent="0.25">
      <c r="A11" s="11">
        <v>400.3038918496589</v>
      </c>
      <c r="B11" s="17">
        <v>0.91565585058223731</v>
      </c>
      <c r="C11" s="27">
        <f t="shared" si="0"/>
        <v>8.4344149417762697</v>
      </c>
      <c r="D11" s="11">
        <v>401.00522477436817</v>
      </c>
      <c r="E11" s="17">
        <v>0.87380541478439655</v>
      </c>
      <c r="F11" s="12">
        <f t="shared" si="1"/>
        <v>12.619458521560345</v>
      </c>
      <c r="G11" s="11">
        <v>399.8926062716971</v>
      </c>
      <c r="H11" s="17">
        <v>0.90596348610722033</v>
      </c>
      <c r="I11" s="27">
        <f t="shared" si="2"/>
        <v>9.4036513892779681</v>
      </c>
      <c r="J11" s="11">
        <v>401.76994185671549</v>
      </c>
      <c r="K11" s="29">
        <v>0.91715579629476229</v>
      </c>
      <c r="L11" s="12">
        <f t="shared" si="3"/>
        <v>8.2844203705237707</v>
      </c>
      <c r="M11" s="11">
        <v>399.34180347480492</v>
      </c>
      <c r="N11" s="27">
        <v>0.89344880783984237</v>
      </c>
      <c r="O11" s="12">
        <f t="shared" si="4"/>
        <v>10.655119216015763</v>
      </c>
      <c r="P11" s="5"/>
      <c r="Q11" s="5"/>
      <c r="R11" s="5"/>
      <c r="S11" s="5"/>
      <c r="T11" s="5"/>
      <c r="U11" s="5"/>
    </row>
    <row r="12" spans="1:21" x14ac:dyDescent="0.25">
      <c r="A12" s="11">
        <v>450.94164234894879</v>
      </c>
      <c r="B12" s="17">
        <v>0.91089774418368841</v>
      </c>
      <c r="C12" s="27">
        <f t="shared" si="0"/>
        <v>8.9102255816311597</v>
      </c>
      <c r="D12" s="11">
        <v>450.25964200317298</v>
      </c>
      <c r="E12" s="17">
        <v>0.86858055870337392</v>
      </c>
      <c r="F12" s="12">
        <f t="shared" si="1"/>
        <v>13.141944129662608</v>
      </c>
      <c r="G12" s="11">
        <v>449.25007924285472</v>
      </c>
      <c r="H12" s="17">
        <v>0.90014374806448316</v>
      </c>
      <c r="I12" s="27">
        <f t="shared" si="2"/>
        <v>9.9856251935516838</v>
      </c>
      <c r="J12" s="11">
        <v>450.75167055627321</v>
      </c>
      <c r="K12" s="29">
        <v>0.91244697342290393</v>
      </c>
      <c r="L12" s="12">
        <f t="shared" si="3"/>
        <v>8.7553026577096063</v>
      </c>
      <c r="M12" s="11">
        <v>449.8638212600635</v>
      </c>
      <c r="N12" s="27">
        <v>0.88759849577445382</v>
      </c>
      <c r="O12" s="12">
        <f t="shared" si="4"/>
        <v>11.240150422554617</v>
      </c>
      <c r="P12" s="5"/>
      <c r="Q12" s="5"/>
      <c r="R12" s="5"/>
      <c r="S12" s="5"/>
      <c r="T12" s="5"/>
      <c r="U12" s="5"/>
    </row>
    <row r="13" spans="1:21" x14ac:dyDescent="0.25">
      <c r="A13" s="11">
        <v>500.12237225270889</v>
      </c>
      <c r="B13" s="17">
        <v>0.90608358174361292</v>
      </c>
      <c r="C13" s="27">
        <f t="shared" si="0"/>
        <v>9.3916418256387075</v>
      </c>
      <c r="D13" s="11">
        <v>501.18893968271169</v>
      </c>
      <c r="E13" s="17">
        <v>0.8650468751866226</v>
      </c>
      <c r="F13" s="12">
        <f t="shared" si="1"/>
        <v>13.49531248133774</v>
      </c>
      <c r="G13" s="11">
        <v>499.46884365483942</v>
      </c>
      <c r="H13" s="17">
        <v>0.89440171900324372</v>
      </c>
      <c r="I13" s="27">
        <f t="shared" si="2"/>
        <v>10.559828099675627</v>
      </c>
      <c r="J13" s="11">
        <v>500.35886839428088</v>
      </c>
      <c r="K13" s="29">
        <v>0.90787548477059432</v>
      </c>
      <c r="L13" s="12">
        <f t="shared" si="3"/>
        <v>9.2124515229405688</v>
      </c>
      <c r="M13" s="11">
        <v>500.11291755303313</v>
      </c>
      <c r="N13" s="27">
        <v>0.88235188593740721</v>
      </c>
      <c r="O13" s="12">
        <f t="shared" si="4"/>
        <v>11.764811406259279</v>
      </c>
      <c r="P13" s="5"/>
      <c r="Q13" s="5"/>
      <c r="R13" s="5"/>
      <c r="S13" s="5"/>
      <c r="T13" s="5"/>
      <c r="U13" s="5"/>
    </row>
    <row r="14" spans="1:21" x14ac:dyDescent="0.25">
      <c r="A14" s="11">
        <v>549.91931745206239</v>
      </c>
      <c r="B14" s="17">
        <v>0.90158984700339506</v>
      </c>
      <c r="C14" s="27">
        <f t="shared" si="0"/>
        <v>9.8410152996604943</v>
      </c>
      <c r="D14" s="11">
        <v>550.07485252576225</v>
      </c>
      <c r="E14" s="17">
        <v>0.86084778054483679</v>
      </c>
      <c r="F14" s="12">
        <f t="shared" si="1"/>
        <v>13.91522194551632</v>
      </c>
      <c r="G14" s="11">
        <v>549.75011733010876</v>
      </c>
      <c r="H14" s="17">
        <v>0.88859270825848102</v>
      </c>
      <c r="I14" s="27">
        <f t="shared" si="2"/>
        <v>11.140729174151897</v>
      </c>
      <c r="J14" s="35">
        <v>549.71854133254055</v>
      </c>
      <c r="K14" s="29">
        <v>0.90357137732948123</v>
      </c>
      <c r="L14" s="12">
        <f t="shared" si="3"/>
        <v>9.6428622670518767</v>
      </c>
      <c r="M14" s="11">
        <v>550.19518128495804</v>
      </c>
      <c r="N14" s="27">
        <v>0.87782443853921832</v>
      </c>
      <c r="O14" s="12">
        <f t="shared" si="4"/>
        <v>12.217556146078168</v>
      </c>
      <c r="P14" s="5"/>
      <c r="Q14" s="5"/>
      <c r="R14" s="5"/>
      <c r="S14" s="5"/>
      <c r="T14" s="5"/>
      <c r="U14" s="5"/>
    </row>
    <row r="15" spans="1:21" x14ac:dyDescent="0.25">
      <c r="A15" s="11">
        <v>600.3198245041583</v>
      </c>
      <c r="B15" s="17">
        <v>0.8971680375471528</v>
      </c>
      <c r="C15" s="27">
        <f t="shared" si="0"/>
        <v>10.283196245284721</v>
      </c>
      <c r="D15" s="11">
        <v>599.52122756098095</v>
      </c>
      <c r="E15" s="17">
        <v>0.85749387193707061</v>
      </c>
      <c r="F15" s="12">
        <f t="shared" si="1"/>
        <v>14.250612806292938</v>
      </c>
      <c r="G15" s="11">
        <v>598.0251994932122</v>
      </c>
      <c r="H15" s="17">
        <v>0.88374138034711369</v>
      </c>
      <c r="I15" s="27">
        <f t="shared" si="2"/>
        <v>11.625861965288632</v>
      </c>
      <c r="J15" s="11">
        <v>599.71055642916679</v>
      </c>
      <c r="K15" s="29">
        <v>0.89948696421195906</v>
      </c>
      <c r="L15" s="12">
        <f t="shared" si="3"/>
        <v>10.051303578804093</v>
      </c>
      <c r="M15" s="11">
        <v>600.06674307581727</v>
      </c>
      <c r="N15" s="27">
        <v>0.87373985315889813</v>
      </c>
      <c r="O15" s="12">
        <f t="shared" si="4"/>
        <v>12.626014684110187</v>
      </c>
      <c r="P15" s="5"/>
      <c r="Q15" s="5"/>
      <c r="R15" s="5"/>
      <c r="S15" s="5"/>
      <c r="T15" s="5"/>
      <c r="U15" s="5"/>
    </row>
    <row r="16" spans="1:21" x14ac:dyDescent="0.25">
      <c r="A16" s="11">
        <v>649.60972567746876</v>
      </c>
      <c r="B16" s="17">
        <v>0.89295054779698735</v>
      </c>
      <c r="C16" s="27">
        <f t="shared" si="0"/>
        <v>10.704945220301266</v>
      </c>
      <c r="D16" s="11">
        <v>649.52659307977865</v>
      </c>
      <c r="E16" s="17">
        <v>0.85394451103538305</v>
      </c>
      <c r="F16" s="12">
        <f t="shared" si="1"/>
        <v>14.605548896461695</v>
      </c>
      <c r="G16" s="11">
        <v>648.98053862063</v>
      </c>
      <c r="H16" s="17">
        <v>0.87846763321003285</v>
      </c>
      <c r="I16" s="27">
        <f t="shared" si="2"/>
        <v>12.153236678996715</v>
      </c>
      <c r="J16" s="11">
        <v>650.31613270976447</v>
      </c>
      <c r="K16" s="29">
        <v>0.89572221715930866</v>
      </c>
      <c r="L16" s="12">
        <f t="shared" si="3"/>
        <v>10.427778284069134</v>
      </c>
      <c r="M16" s="11">
        <v>649.63934321438126</v>
      </c>
      <c r="N16" s="27">
        <v>0.87006338948642059</v>
      </c>
      <c r="O16" s="12">
        <f t="shared" si="4"/>
        <v>12.993661051357941</v>
      </c>
      <c r="P16" s="5"/>
      <c r="Q16" s="5"/>
      <c r="R16" s="5"/>
      <c r="S16" s="5"/>
      <c r="T16" s="5"/>
      <c r="U16" s="5"/>
    </row>
    <row r="17" spans="1:21" x14ac:dyDescent="0.25">
      <c r="A17" s="11">
        <v>699.51127028679912</v>
      </c>
      <c r="B17" s="17">
        <v>0.88887083809315315</v>
      </c>
      <c r="C17" s="27">
        <f t="shared" si="0"/>
        <v>11.112916190684686</v>
      </c>
      <c r="D17" s="11">
        <v>699.28131349188322</v>
      </c>
      <c r="E17" s="17">
        <v>0.85045117552901095</v>
      </c>
      <c r="F17" s="12">
        <f t="shared" si="1"/>
        <v>14.954882447098905</v>
      </c>
      <c r="G17" s="11">
        <v>699.41766330636369</v>
      </c>
      <c r="H17" s="17">
        <v>0.87347499392249939</v>
      </c>
      <c r="I17" s="27">
        <f t="shared" si="2"/>
        <v>12.652500607750062</v>
      </c>
      <c r="J17" s="11">
        <v>700.67379490755593</v>
      </c>
      <c r="K17" s="29">
        <v>0.89098646128890591</v>
      </c>
      <c r="L17" s="12">
        <f t="shared" si="3"/>
        <v>10.901353871109409</v>
      </c>
      <c r="M17" s="11">
        <v>699.71249463727827</v>
      </c>
      <c r="N17" s="27">
        <v>0.86668780135229628</v>
      </c>
      <c r="O17" s="12">
        <f t="shared" si="4"/>
        <v>13.331219864770372</v>
      </c>
      <c r="P17" s="5"/>
      <c r="Q17" s="5"/>
      <c r="R17" s="5"/>
      <c r="S17" s="5"/>
      <c r="T17" s="5"/>
      <c r="U17" s="5"/>
    </row>
    <row r="18" spans="1:21" x14ac:dyDescent="0.25">
      <c r="A18" s="11">
        <v>750.01886270112425</v>
      </c>
      <c r="B18" s="17">
        <v>0.88460505135075329</v>
      </c>
      <c r="C18" s="27">
        <f t="shared" si="0"/>
        <v>11.53949486492467</v>
      </c>
      <c r="D18" s="11">
        <v>749.58126910880742</v>
      </c>
      <c r="E18" s="17">
        <v>0.84694217184682807</v>
      </c>
      <c r="F18" s="12">
        <f t="shared" si="1"/>
        <v>15.305782815317192</v>
      </c>
      <c r="G18" s="11">
        <v>749.04716981189256</v>
      </c>
      <c r="H18" s="17">
        <v>0.86882234508434819</v>
      </c>
      <c r="I18" s="27">
        <f t="shared" si="2"/>
        <v>13.11776549156518</v>
      </c>
      <c r="J18" s="11">
        <v>749.92172952818339</v>
      </c>
      <c r="K18" s="29">
        <v>0.88651155350833011</v>
      </c>
      <c r="L18" s="12">
        <f t="shared" si="3"/>
        <v>11.348844649166988</v>
      </c>
      <c r="M18" s="11">
        <v>749.57324379658053</v>
      </c>
      <c r="N18" s="27">
        <v>0.86323821102132559</v>
      </c>
      <c r="O18" s="12">
        <f t="shared" si="4"/>
        <v>13.676178897867441</v>
      </c>
      <c r="P18" s="5"/>
      <c r="Q18" s="5"/>
      <c r="R18" s="5"/>
      <c r="S18" s="5"/>
      <c r="T18" s="5"/>
      <c r="U18" s="5"/>
    </row>
    <row r="19" spans="1:21" x14ac:dyDescent="0.25">
      <c r="A19" s="11">
        <v>799.44325184951344</v>
      </c>
      <c r="B19" s="17">
        <v>0.88079177671726339</v>
      </c>
      <c r="C19" s="27">
        <f t="shared" si="0"/>
        <v>11.920822328273662</v>
      </c>
      <c r="D19" s="11">
        <v>799.81146153275006</v>
      </c>
      <c r="E19" s="17">
        <v>0.84480963288033184</v>
      </c>
      <c r="F19" s="12">
        <f t="shared" si="1"/>
        <v>15.519036711966816</v>
      </c>
      <c r="G19" s="11">
        <v>799.51553283351438</v>
      </c>
      <c r="H19" s="17">
        <v>0.86322562669414615</v>
      </c>
      <c r="I19" s="27">
        <f t="shared" si="2"/>
        <v>13.677437330585384</v>
      </c>
      <c r="J19" s="11">
        <v>798.92616103402952</v>
      </c>
      <c r="K19" s="29">
        <v>0.88171492187311962</v>
      </c>
      <c r="L19" s="12">
        <f t="shared" si="3"/>
        <v>11.828507812688038</v>
      </c>
      <c r="M19" s="11">
        <v>799.94721390697896</v>
      </c>
      <c r="N19" s="27">
        <v>0.85905818983480375</v>
      </c>
      <c r="O19" s="12">
        <f t="shared" si="4"/>
        <v>14.094181016519624</v>
      </c>
      <c r="P19" s="5"/>
      <c r="Q19" s="5"/>
      <c r="R19" s="5"/>
      <c r="S19" s="5"/>
      <c r="T19" s="5"/>
      <c r="U19" s="5"/>
    </row>
    <row r="20" spans="1:21" x14ac:dyDescent="0.25">
      <c r="A20" s="11">
        <v>849.47918217227118</v>
      </c>
      <c r="B20" s="17">
        <v>0.87695644859055877</v>
      </c>
      <c r="C20" s="27">
        <f t="shared" si="0"/>
        <v>12.304355140944123</v>
      </c>
      <c r="D20" s="11">
        <v>849.74855794865289</v>
      </c>
      <c r="E20" s="17">
        <v>0.84086440397352968</v>
      </c>
      <c r="F20" s="12">
        <f t="shared" si="1"/>
        <v>15.913559602647032</v>
      </c>
      <c r="G20" s="11">
        <v>850.03622284284995</v>
      </c>
      <c r="H20" s="17">
        <v>0.85799605103004306</v>
      </c>
      <c r="I20" s="27">
        <f t="shared" si="2"/>
        <v>14.200394896995693</v>
      </c>
      <c r="J20" s="11">
        <v>850.22097701712232</v>
      </c>
      <c r="K20" s="29">
        <v>0.87802571737445112</v>
      </c>
      <c r="L20" s="12">
        <f t="shared" si="3"/>
        <v>12.197428262554888</v>
      </c>
      <c r="M20" s="11">
        <v>850.12485819970618</v>
      </c>
      <c r="N20" s="27">
        <v>0.85555202335227942</v>
      </c>
      <c r="O20" s="12">
        <f t="shared" si="4"/>
        <v>14.444797664772057</v>
      </c>
      <c r="P20" s="5"/>
      <c r="Q20" s="5"/>
      <c r="R20" s="5"/>
      <c r="S20" s="5"/>
      <c r="T20" s="5"/>
      <c r="U20" s="5"/>
    </row>
    <row r="21" spans="1:21" ht="15.75" thickBot="1" x14ac:dyDescent="0.3">
      <c r="A21" s="11">
        <v>900.13088212520199</v>
      </c>
      <c r="B21" s="17">
        <v>0.87265523240253451</v>
      </c>
      <c r="C21" s="27">
        <f t="shared" si="0"/>
        <v>12.734476759746549</v>
      </c>
      <c r="D21" s="11">
        <v>899.42024778183293</v>
      </c>
      <c r="E21" s="17">
        <v>0.83685136501214252</v>
      </c>
      <c r="F21" s="12">
        <f t="shared" si="1"/>
        <v>16.314863498785748</v>
      </c>
      <c r="G21" s="13">
        <v>891.93094760089457</v>
      </c>
      <c r="H21" s="18">
        <v>0.85347155647592299</v>
      </c>
      <c r="I21" s="28">
        <f t="shared" si="2"/>
        <v>14.652844352407701</v>
      </c>
      <c r="J21" s="13">
        <v>899.53729834247144</v>
      </c>
      <c r="K21" s="31">
        <v>0.87343062623409484</v>
      </c>
      <c r="L21" s="14">
        <f t="shared" si="3"/>
        <v>12.656937376590516</v>
      </c>
      <c r="M21" s="11">
        <v>900.04586627456797</v>
      </c>
      <c r="N21" s="27">
        <v>0.85226571462460232</v>
      </c>
      <c r="O21" s="12">
        <f t="shared" si="4"/>
        <v>14.773428537539768</v>
      </c>
      <c r="P21" s="5"/>
      <c r="Q21" s="5"/>
      <c r="R21" s="5"/>
      <c r="S21" s="5"/>
      <c r="T21" s="5"/>
      <c r="U21" s="5"/>
    </row>
    <row r="22" spans="1:21" ht="15.75" thickBot="1" x14ac:dyDescent="0.3">
      <c r="A22" s="11">
        <v>950.55284293069872</v>
      </c>
      <c r="B22" s="17">
        <v>0.86894725984842713</v>
      </c>
      <c r="C22" s="27">
        <f t="shared" si="0"/>
        <v>13.105274015157287</v>
      </c>
      <c r="D22" s="11">
        <v>949.56818872632755</v>
      </c>
      <c r="E22" s="17">
        <v>0.83282487221889112</v>
      </c>
      <c r="F22" s="12">
        <f t="shared" si="1"/>
        <v>16.717512778110887</v>
      </c>
      <c r="G22" s="5"/>
      <c r="H22" s="5"/>
      <c r="I22" s="5"/>
      <c r="L22" s="12"/>
      <c r="M22" s="13">
        <v>949.74165707829604</v>
      </c>
      <c r="N22" s="28">
        <v>0.84954078939948308</v>
      </c>
      <c r="O22" s="14">
        <f t="shared" si="4"/>
        <v>15.045921060051693</v>
      </c>
      <c r="P22" s="5"/>
      <c r="Q22" s="5"/>
      <c r="R22" s="5"/>
      <c r="S22" s="5"/>
      <c r="T22" s="5"/>
      <c r="U22" s="5"/>
    </row>
    <row r="23" spans="1:21" ht="15.75" thickBot="1" x14ac:dyDescent="0.3">
      <c r="A23" s="13">
        <v>999.93951210444652</v>
      </c>
      <c r="B23" s="18">
        <v>0.86581710894433905</v>
      </c>
      <c r="C23" s="28">
        <f t="shared" si="0"/>
        <v>13.418289105566094</v>
      </c>
      <c r="D23" s="11">
        <v>999.4454855964126</v>
      </c>
      <c r="E23" s="17">
        <v>0.82917945468263288</v>
      </c>
      <c r="F23" s="12">
        <f t="shared" si="1"/>
        <v>17.082054531736713</v>
      </c>
      <c r="G23" s="5"/>
      <c r="H23" s="5"/>
      <c r="I23" s="5"/>
      <c r="J23" s="5"/>
      <c r="K23" s="5"/>
      <c r="L23" s="27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5"/>
      <c r="B24" s="5"/>
      <c r="C24" s="5"/>
      <c r="D24" s="11">
        <v>1049.801285275857</v>
      </c>
      <c r="E24" s="17">
        <v>0.82492155585835059</v>
      </c>
      <c r="F24" s="12">
        <f t="shared" si="1"/>
        <v>17.507844414164943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5"/>
      <c r="B25" s="5"/>
      <c r="C25" s="5"/>
      <c r="D25" s="11">
        <v>1099.120002401952</v>
      </c>
      <c r="E25" s="17">
        <v>0.82154369786797665</v>
      </c>
      <c r="F25" s="12">
        <f t="shared" si="1"/>
        <v>17.845630213202334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thickBot="1" x14ac:dyDescent="0.3">
      <c r="A26" s="5"/>
      <c r="B26" s="5"/>
      <c r="C26" s="5"/>
      <c r="D26" s="13">
        <v>1149.6354162438899</v>
      </c>
      <c r="E26" s="18">
        <v>0.81798767424297836</v>
      </c>
      <c r="F26" s="14">
        <f t="shared" si="1"/>
        <v>18.201232575702164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58" spans="1:10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</row>
    <row r="59" spans="1:10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</row>
    <row r="71" spans="7:7" x14ac:dyDescent="0.25">
      <c r="G71" s="2"/>
    </row>
  </sheetData>
  <mergeCells count="15">
    <mergeCell ref="M1:O1"/>
    <mergeCell ref="A1:C1"/>
    <mergeCell ref="A58:B58"/>
    <mergeCell ref="C58:D58"/>
    <mergeCell ref="E58:F58"/>
    <mergeCell ref="G58:H58"/>
    <mergeCell ref="I58:J58"/>
    <mergeCell ref="D1:F1"/>
    <mergeCell ref="G1:I1"/>
    <mergeCell ref="J1:L1"/>
    <mergeCell ref="A59:B59"/>
    <mergeCell ref="C59:D59"/>
    <mergeCell ref="E59:F59"/>
    <mergeCell ref="G59:H59"/>
    <mergeCell ref="I59:J5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F687-71FA-459E-B9E4-DB250961C420}">
  <dimension ref="A1:W47"/>
  <sheetViews>
    <sheetView workbookViewId="0">
      <selection activeCell="M37" sqref="M37"/>
    </sheetView>
  </sheetViews>
  <sheetFormatPr defaultRowHeight="15" x14ac:dyDescent="0.25"/>
  <cols>
    <col min="1" max="1" width="9" customWidth="1"/>
  </cols>
  <sheetData>
    <row r="1" spans="1:23" ht="15.75" thickBot="1" x14ac:dyDescent="0.3">
      <c r="A1" s="43" t="s">
        <v>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  <c r="R1" s="43" t="s">
        <v>21</v>
      </c>
      <c r="S1" s="45"/>
      <c r="T1" s="45"/>
      <c r="U1" s="45"/>
      <c r="V1" s="45"/>
      <c r="W1" s="44"/>
    </row>
    <row r="2" spans="1:23" ht="15.75" thickBot="1" x14ac:dyDescent="0.3">
      <c r="A2" s="51" t="s">
        <v>38</v>
      </c>
      <c r="B2" s="52"/>
      <c r="C2" s="53"/>
      <c r="D2" s="51" t="s">
        <v>42</v>
      </c>
      <c r="E2" s="52"/>
      <c r="F2" s="53"/>
      <c r="G2" s="51" t="s">
        <v>39</v>
      </c>
      <c r="H2" s="52"/>
      <c r="I2" s="52"/>
      <c r="J2" s="51" t="s">
        <v>41</v>
      </c>
      <c r="K2" s="52"/>
      <c r="L2" s="53"/>
      <c r="M2" s="51" t="s">
        <v>40</v>
      </c>
      <c r="N2" s="52"/>
      <c r="O2" s="53"/>
      <c r="R2" s="51" t="s">
        <v>39</v>
      </c>
      <c r="S2" s="52"/>
      <c r="T2" s="52"/>
      <c r="U2" s="51" t="s">
        <v>42</v>
      </c>
      <c r="V2" s="52"/>
      <c r="W2" s="53"/>
    </row>
    <row r="3" spans="1:23" ht="15.75" thickBot="1" x14ac:dyDescent="0.3">
      <c r="A3" s="20" t="s">
        <v>9</v>
      </c>
      <c r="B3" s="19" t="s">
        <v>10</v>
      </c>
      <c r="C3" s="21" t="s">
        <v>11</v>
      </c>
      <c r="D3" s="20" t="s">
        <v>9</v>
      </c>
      <c r="E3" s="19" t="s">
        <v>10</v>
      </c>
      <c r="F3" s="21" t="s">
        <v>11</v>
      </c>
      <c r="G3" s="20" t="s">
        <v>9</v>
      </c>
      <c r="H3" s="19" t="s">
        <v>10</v>
      </c>
      <c r="I3" s="22" t="s">
        <v>11</v>
      </c>
      <c r="J3" s="20" t="s">
        <v>9</v>
      </c>
      <c r="K3" s="19" t="s">
        <v>10</v>
      </c>
      <c r="L3" s="21" t="s">
        <v>11</v>
      </c>
      <c r="M3" s="20" t="s">
        <v>9</v>
      </c>
      <c r="N3" s="19" t="s">
        <v>10</v>
      </c>
      <c r="O3" s="21" t="s">
        <v>11</v>
      </c>
      <c r="R3" s="20" t="s">
        <v>9</v>
      </c>
      <c r="S3" s="19" t="s">
        <v>10</v>
      </c>
      <c r="T3" s="22" t="s">
        <v>11</v>
      </c>
      <c r="U3" s="20" t="s">
        <v>9</v>
      </c>
      <c r="V3" s="19" t="s">
        <v>10</v>
      </c>
      <c r="W3" s="21" t="s">
        <v>11</v>
      </c>
    </row>
    <row r="4" spans="1:23" x14ac:dyDescent="0.25">
      <c r="A4" s="11">
        <v>0</v>
      </c>
      <c r="B4" s="17">
        <v>1</v>
      </c>
      <c r="C4" s="12">
        <f t="shared" ref="C4:C16" si="0">(1-B4)*100</f>
        <v>0</v>
      </c>
      <c r="D4" s="11">
        <v>0</v>
      </c>
      <c r="E4" s="17">
        <v>1</v>
      </c>
      <c r="F4" s="12">
        <f t="shared" ref="F4:F9" si="1">(1-E4)*100</f>
        <v>0</v>
      </c>
      <c r="G4" s="11">
        <v>0</v>
      </c>
      <c r="H4" s="17">
        <v>1</v>
      </c>
      <c r="I4" s="27">
        <f>(1-H4)*100</f>
        <v>0</v>
      </c>
      <c r="J4" s="11">
        <v>0</v>
      </c>
      <c r="K4" s="17">
        <v>1</v>
      </c>
      <c r="L4" s="12">
        <f t="shared" ref="L4:L16" si="2">(1-K4)*100</f>
        <v>0</v>
      </c>
      <c r="M4" s="11">
        <v>0</v>
      </c>
      <c r="N4" s="17">
        <v>1</v>
      </c>
      <c r="O4" s="12">
        <f>(1-N4)*100</f>
        <v>0</v>
      </c>
      <c r="R4" s="11">
        <v>1.123101646066536</v>
      </c>
      <c r="S4" s="33">
        <v>0.99999979905255798</v>
      </c>
      <c r="T4" s="27">
        <f t="shared" ref="T4:T22" si="3">(1-S4)*100</f>
        <v>2.0094744201948345E-5</v>
      </c>
      <c r="U4" s="11">
        <v>1.1263283471746921</v>
      </c>
      <c r="V4" s="17">
        <v>0.99999973723166768</v>
      </c>
      <c r="W4" s="12">
        <f t="shared" ref="W4:W24" si="4">(1-V4)*100</f>
        <v>2.6276833231531072E-5</v>
      </c>
    </row>
    <row r="5" spans="1:23" x14ac:dyDescent="0.25">
      <c r="A5" s="11">
        <v>48</v>
      </c>
      <c r="B5" s="17">
        <v>0.99497256153923097</v>
      </c>
      <c r="C5" s="12">
        <f t="shared" si="0"/>
        <v>0.50274384607690292</v>
      </c>
      <c r="D5" s="11">
        <v>108</v>
      </c>
      <c r="E5" s="17">
        <v>0.98712763388464897</v>
      </c>
      <c r="F5" s="12">
        <f t="shared" si="1"/>
        <v>1.287236611535103</v>
      </c>
      <c r="G5" s="11">
        <v>108</v>
      </c>
      <c r="H5" s="17">
        <v>0.96429036904582999</v>
      </c>
      <c r="I5" s="27">
        <f>(1-H5)*100</f>
        <v>3.5709630954170013</v>
      </c>
      <c r="J5" s="11">
        <v>90</v>
      </c>
      <c r="K5" s="17">
        <v>0.98603011585490596</v>
      </c>
      <c r="L5" s="12">
        <f t="shared" si="2"/>
        <v>1.3969884145094036</v>
      </c>
      <c r="M5" s="11">
        <v>89.4</v>
      </c>
      <c r="N5" s="17">
        <v>0.99002045527479599</v>
      </c>
      <c r="O5" s="12">
        <f>(1-N5)*100</f>
        <v>0.99795447252040148</v>
      </c>
      <c r="R5" s="11">
        <v>54.561095464750167</v>
      </c>
      <c r="S5" s="33">
        <v>0.97074272298962661</v>
      </c>
      <c r="T5" s="27">
        <f t="shared" si="3"/>
        <v>2.9257277010373395</v>
      </c>
      <c r="U5" s="11">
        <v>54.545062144095219</v>
      </c>
      <c r="V5" s="17">
        <v>0.98943494796174902</v>
      </c>
      <c r="W5" s="12">
        <f t="shared" si="4"/>
        <v>1.0565052038250977</v>
      </c>
    </row>
    <row r="6" spans="1:23" x14ac:dyDescent="0.25">
      <c r="A6" s="11">
        <v>96</v>
      </c>
      <c r="B6" s="17">
        <v>0.987758958012393</v>
      </c>
      <c r="C6" s="12">
        <f t="shared" si="0"/>
        <v>1.2241041987607004</v>
      </c>
      <c r="D6" s="11">
        <v>216</v>
      </c>
      <c r="E6" s="17">
        <v>0.97192564674359405</v>
      </c>
      <c r="F6" s="12">
        <f t="shared" si="1"/>
        <v>2.8074353256405948</v>
      </c>
      <c r="G6" s="11">
        <v>208</v>
      </c>
      <c r="H6" s="17">
        <v>0.97673298880776804</v>
      </c>
      <c r="I6" s="27">
        <f>(1-H6)*100</f>
        <v>2.3267011192231957</v>
      </c>
      <c r="J6" s="11">
        <v>169.2</v>
      </c>
      <c r="K6" s="17">
        <v>0.97301006633167197</v>
      </c>
      <c r="L6" s="12">
        <f t="shared" si="2"/>
        <v>2.6989933668328026</v>
      </c>
      <c r="M6" s="11">
        <v>179.4</v>
      </c>
      <c r="N6" s="17">
        <v>0.97463500111019696</v>
      </c>
      <c r="O6" s="12">
        <f>(1-N6)*100</f>
        <v>2.5364998889803037</v>
      </c>
      <c r="R6" s="11">
        <v>103.2763475659233</v>
      </c>
      <c r="S6" s="33">
        <v>0.95797887533098247</v>
      </c>
      <c r="T6" s="27">
        <f t="shared" si="3"/>
        <v>4.2021124669017524</v>
      </c>
      <c r="U6" s="11">
        <v>103.2070745601348</v>
      </c>
      <c r="V6" s="17">
        <v>0.98234923515801031</v>
      </c>
      <c r="W6" s="12">
        <f t="shared" si="4"/>
        <v>1.7650764841989686</v>
      </c>
    </row>
    <row r="7" spans="1:23" x14ac:dyDescent="0.25">
      <c r="A7" s="11">
        <v>144</v>
      </c>
      <c r="B7" s="17">
        <v>0.98182069451062204</v>
      </c>
      <c r="C7" s="12">
        <f t="shared" si="0"/>
        <v>1.8179305489377962</v>
      </c>
      <c r="D7" s="11">
        <v>310.8</v>
      </c>
      <c r="E7" s="17">
        <v>0.96161714160589895</v>
      </c>
      <c r="F7" s="12">
        <f t="shared" si="1"/>
        <v>3.8382858394101049</v>
      </c>
      <c r="G7" s="11">
        <v>308</v>
      </c>
      <c r="H7" s="17">
        <v>0.96570188904299203</v>
      </c>
      <c r="I7" s="27">
        <f>(1-H7)*100</f>
        <v>3.4298110957007966</v>
      </c>
      <c r="J7" s="11">
        <v>259.8</v>
      </c>
      <c r="K7" s="17">
        <v>0.96159091079178005</v>
      </c>
      <c r="L7" s="12">
        <f t="shared" si="2"/>
        <v>3.8409089208219949</v>
      </c>
      <c r="M7" s="11">
        <v>269.39999999999998</v>
      </c>
      <c r="N7" s="17">
        <v>0.96279119455692896</v>
      </c>
      <c r="O7" s="12">
        <f>(1-N7)*100</f>
        <v>3.7208805443071036</v>
      </c>
      <c r="R7" s="11">
        <v>156.9624755209891</v>
      </c>
      <c r="S7" s="33">
        <v>0.94774591295360688</v>
      </c>
      <c r="T7" s="27">
        <f t="shared" si="3"/>
        <v>5.2254087046393121</v>
      </c>
      <c r="U7" s="11">
        <v>157.29138735040681</v>
      </c>
      <c r="V7" s="17">
        <v>0.97573222013826755</v>
      </c>
      <c r="W7" s="12">
        <f t="shared" si="4"/>
        <v>2.4267779861732452</v>
      </c>
    </row>
    <row r="8" spans="1:23" ht="15.75" thickBot="1" x14ac:dyDescent="0.3">
      <c r="A8" s="11">
        <v>192</v>
      </c>
      <c r="B8" s="17">
        <v>0.97655060722224796</v>
      </c>
      <c r="C8" s="12">
        <f t="shared" si="0"/>
        <v>2.3449392777752043</v>
      </c>
      <c r="D8" s="11">
        <v>400.8</v>
      </c>
      <c r="E8" s="17">
        <v>0.95051386078134703</v>
      </c>
      <c r="F8" s="12">
        <f t="shared" si="1"/>
        <v>4.9486139218652969</v>
      </c>
      <c r="G8" s="13">
        <v>408</v>
      </c>
      <c r="H8" s="18">
        <v>0.95637068124981695</v>
      </c>
      <c r="I8" s="28">
        <f>(1-H8)*100</f>
        <v>4.3629318750183055</v>
      </c>
      <c r="J8" s="11">
        <v>349.2</v>
      </c>
      <c r="K8" s="17">
        <v>0.949457147702362</v>
      </c>
      <c r="L8" s="12">
        <f t="shared" si="2"/>
        <v>5.0542852297637992</v>
      </c>
      <c r="M8" s="13">
        <v>359.4</v>
      </c>
      <c r="N8" s="18">
        <v>0.95353259596661399</v>
      </c>
      <c r="O8" s="14">
        <f>(1-N8)*100</f>
        <v>4.6467404033386011</v>
      </c>
      <c r="R8" s="11">
        <v>210.15173082045541</v>
      </c>
      <c r="S8" s="33">
        <v>0.93930051119721081</v>
      </c>
      <c r="T8" s="27">
        <f t="shared" si="3"/>
        <v>6.0699488802789192</v>
      </c>
      <c r="U8" s="11">
        <v>205.7056561385015</v>
      </c>
      <c r="V8" s="17">
        <v>0.97095930230545624</v>
      </c>
      <c r="W8" s="12">
        <f t="shared" si="4"/>
        <v>2.904069769454376</v>
      </c>
    </row>
    <row r="9" spans="1:23" ht="15.75" thickBot="1" x14ac:dyDescent="0.3">
      <c r="A9" s="11">
        <v>240</v>
      </c>
      <c r="B9" s="17">
        <v>0.97138140474538803</v>
      </c>
      <c r="C9" s="12">
        <f t="shared" si="0"/>
        <v>2.8618595254611967</v>
      </c>
      <c r="D9" s="13">
        <v>508.8</v>
      </c>
      <c r="E9" s="18">
        <v>0.93999082156087199</v>
      </c>
      <c r="F9" s="14">
        <f t="shared" si="1"/>
        <v>6.0009178439128004</v>
      </c>
      <c r="G9" s="27"/>
      <c r="H9" s="27"/>
      <c r="I9" s="27"/>
      <c r="J9" s="11">
        <v>439.2</v>
      </c>
      <c r="K9" s="17">
        <v>0.93877703429363701</v>
      </c>
      <c r="L9" s="12">
        <f t="shared" si="2"/>
        <v>6.1222965706362986</v>
      </c>
      <c r="M9" s="27"/>
      <c r="N9" s="27"/>
      <c r="O9" s="26"/>
      <c r="R9" s="11">
        <v>251.25471251040409</v>
      </c>
      <c r="S9" s="33">
        <v>0.93393672935326211</v>
      </c>
      <c r="T9" s="27">
        <f t="shared" si="3"/>
        <v>6.6063270646737893</v>
      </c>
      <c r="U9" s="11">
        <v>251.41623270071531</v>
      </c>
      <c r="V9" s="17">
        <v>0.96627109299856306</v>
      </c>
      <c r="W9" s="12">
        <f t="shared" si="4"/>
        <v>3.3728907001436936</v>
      </c>
    </row>
    <row r="10" spans="1:23" x14ac:dyDescent="0.25">
      <c r="A10" s="11">
        <v>288</v>
      </c>
      <c r="B10" s="17">
        <v>0.96543725488903698</v>
      </c>
      <c r="C10" s="12">
        <f t="shared" si="0"/>
        <v>3.4562745110963022</v>
      </c>
      <c r="D10" s="27"/>
      <c r="E10" s="27"/>
      <c r="F10" s="27"/>
      <c r="G10" s="27"/>
      <c r="H10" s="27"/>
      <c r="I10" s="27"/>
      <c r="J10" s="11">
        <v>529.20000000000005</v>
      </c>
      <c r="K10" s="17">
        <v>0.93292170840257205</v>
      </c>
      <c r="L10" s="12">
        <f t="shared" si="2"/>
        <v>6.7078291597427953</v>
      </c>
      <c r="M10" s="27"/>
      <c r="N10" s="27"/>
      <c r="O10" s="27"/>
      <c r="R10" s="11">
        <v>292.13071492757359</v>
      </c>
      <c r="S10" s="33">
        <v>0.92898906880270715</v>
      </c>
      <c r="T10" s="27">
        <f t="shared" si="3"/>
        <v>7.1010931197292848</v>
      </c>
      <c r="U10" s="11">
        <v>301.61263517806248</v>
      </c>
      <c r="V10" s="17">
        <v>0.96180919845757207</v>
      </c>
      <c r="W10" s="12">
        <f t="shared" si="4"/>
        <v>3.8190801542427932</v>
      </c>
    </row>
    <row r="11" spans="1:23" x14ac:dyDescent="0.25">
      <c r="A11" s="11">
        <v>336</v>
      </c>
      <c r="B11" s="17">
        <v>0.96067230988917796</v>
      </c>
      <c r="C11" s="12">
        <f t="shared" si="0"/>
        <v>3.9327690110822044</v>
      </c>
      <c r="D11" s="27"/>
      <c r="E11" s="27"/>
      <c r="F11" s="27"/>
      <c r="G11" s="27"/>
      <c r="H11" s="27"/>
      <c r="I11" s="27"/>
      <c r="J11" s="11">
        <v>619.20000000000005</v>
      </c>
      <c r="K11" s="17">
        <v>0.92708408097050898</v>
      </c>
      <c r="L11" s="12">
        <f t="shared" si="2"/>
        <v>7.2915919029491016</v>
      </c>
      <c r="M11" s="27"/>
      <c r="N11" s="27"/>
      <c r="O11" s="27"/>
      <c r="R11" s="11">
        <v>351.52661085844068</v>
      </c>
      <c r="S11" s="33">
        <v>0.92231136488828858</v>
      </c>
      <c r="T11" s="27">
        <f t="shared" si="3"/>
        <v>7.7688635111711424</v>
      </c>
      <c r="U11" s="11">
        <v>351.55665670609318</v>
      </c>
      <c r="V11" s="17">
        <v>0.95760041622659142</v>
      </c>
      <c r="W11" s="12">
        <f t="shared" si="4"/>
        <v>4.2399583773408578</v>
      </c>
    </row>
    <row r="12" spans="1:23" x14ac:dyDescent="0.25">
      <c r="A12" s="11">
        <v>384</v>
      </c>
      <c r="B12" s="17">
        <v>0.95581138631273399</v>
      </c>
      <c r="C12" s="12">
        <f t="shared" si="0"/>
        <v>4.418861368726601</v>
      </c>
      <c r="D12" s="27"/>
      <c r="E12" s="27"/>
      <c r="F12" s="27"/>
      <c r="G12" s="27"/>
      <c r="H12" s="27"/>
      <c r="I12" s="27"/>
      <c r="J12" s="11">
        <v>709.2</v>
      </c>
      <c r="K12" s="17">
        <v>0.92302066427565899</v>
      </c>
      <c r="L12" s="12">
        <f t="shared" si="2"/>
        <v>7.6979335724341009</v>
      </c>
      <c r="M12" s="27"/>
      <c r="N12" s="27"/>
      <c r="O12" s="27"/>
      <c r="R12" s="11">
        <v>401.76994185671549</v>
      </c>
      <c r="S12" s="33">
        <v>0.91715579629476229</v>
      </c>
      <c r="T12" s="27">
        <f t="shared" si="3"/>
        <v>8.2844203705237707</v>
      </c>
      <c r="U12" s="11">
        <v>400.57457766779311</v>
      </c>
      <c r="V12" s="17">
        <v>0.95387376543340507</v>
      </c>
      <c r="W12" s="12">
        <f t="shared" si="4"/>
        <v>4.6126234566594926</v>
      </c>
    </row>
    <row r="13" spans="1:23" x14ac:dyDescent="0.25">
      <c r="A13" s="11">
        <v>432</v>
      </c>
      <c r="B13" s="17">
        <v>0.95155568257095602</v>
      </c>
      <c r="C13" s="12">
        <f t="shared" si="0"/>
        <v>4.8444317429043977</v>
      </c>
      <c r="D13" s="27"/>
      <c r="E13" s="27"/>
      <c r="F13" s="27"/>
      <c r="G13" s="27"/>
      <c r="H13" s="27"/>
      <c r="I13" s="27"/>
      <c r="J13" s="11">
        <v>799.2</v>
      </c>
      <c r="K13" s="17">
        <v>0.92039346796919597</v>
      </c>
      <c r="L13" s="12">
        <f t="shared" si="2"/>
        <v>7.9606532030804029</v>
      </c>
      <c r="M13" s="27"/>
      <c r="N13" s="27"/>
      <c r="O13" s="27"/>
      <c r="R13" s="11">
        <v>450.75167055627321</v>
      </c>
      <c r="S13" s="33">
        <v>0.91244697342290393</v>
      </c>
      <c r="T13" s="27">
        <f t="shared" si="3"/>
        <v>8.7553026577096063</v>
      </c>
      <c r="U13" s="11">
        <v>451.2729156835149</v>
      </c>
      <c r="V13" s="17">
        <v>0.9491763178686361</v>
      </c>
      <c r="W13" s="12">
        <f t="shared" si="4"/>
        <v>5.0823682131363901</v>
      </c>
    </row>
    <row r="14" spans="1:23" x14ac:dyDescent="0.25">
      <c r="A14" s="11">
        <v>480</v>
      </c>
      <c r="B14" s="17">
        <v>0.94784056101552205</v>
      </c>
      <c r="C14" s="12">
        <f t="shared" si="0"/>
        <v>5.2159438984477946</v>
      </c>
      <c r="D14" s="27"/>
      <c r="E14" s="27"/>
      <c r="F14" s="27"/>
      <c r="G14" s="27"/>
      <c r="H14" s="27"/>
      <c r="I14" s="27"/>
      <c r="J14" s="11">
        <v>889.2</v>
      </c>
      <c r="K14" s="17">
        <v>0.91803292051131102</v>
      </c>
      <c r="L14" s="12">
        <f t="shared" si="2"/>
        <v>8.1967079488688981</v>
      </c>
      <c r="M14" s="27"/>
      <c r="N14" s="27"/>
      <c r="O14" s="27"/>
      <c r="R14" s="11">
        <v>500.35886839428088</v>
      </c>
      <c r="S14" s="33">
        <v>0.90787548477059432</v>
      </c>
      <c r="T14" s="27">
        <f t="shared" si="3"/>
        <v>9.2124515229405688</v>
      </c>
      <c r="U14" s="11">
        <v>500.34307551168649</v>
      </c>
      <c r="V14" s="17">
        <v>0.94614231245037117</v>
      </c>
      <c r="W14" s="12">
        <f t="shared" si="4"/>
        <v>5.385768754962883</v>
      </c>
    </row>
    <row r="15" spans="1:23" x14ac:dyDescent="0.25">
      <c r="A15" s="11">
        <v>528</v>
      </c>
      <c r="B15" s="17">
        <v>0.94533957115392697</v>
      </c>
      <c r="C15" s="12">
        <f t="shared" si="0"/>
        <v>5.4660428846073028</v>
      </c>
      <c r="D15" s="27"/>
      <c r="E15" s="27"/>
      <c r="F15" s="27"/>
      <c r="G15" s="27"/>
      <c r="H15" s="27"/>
      <c r="I15" s="27"/>
      <c r="J15" s="11">
        <v>979.2</v>
      </c>
      <c r="K15" s="17">
        <v>0.91609407135157195</v>
      </c>
      <c r="L15" s="12">
        <f t="shared" si="2"/>
        <v>8.3905928648428052</v>
      </c>
      <c r="M15" s="27"/>
      <c r="N15" s="27"/>
      <c r="O15" s="27"/>
      <c r="R15" s="35">
        <v>549.71854133254055</v>
      </c>
      <c r="S15" s="33">
        <v>0.90357137732948123</v>
      </c>
      <c r="T15" s="27">
        <f t="shared" si="3"/>
        <v>9.6428622670518767</v>
      </c>
      <c r="U15" s="11">
        <v>550.00433833829618</v>
      </c>
      <c r="V15" s="17">
        <v>0.94325596681848445</v>
      </c>
      <c r="W15" s="12">
        <f t="shared" si="4"/>
        <v>5.6744033181515547</v>
      </c>
    </row>
    <row r="16" spans="1:23" ht="15.75" thickBot="1" x14ac:dyDescent="0.3">
      <c r="A16" s="13">
        <v>576.20000000000005</v>
      </c>
      <c r="B16" s="18">
        <v>0.94075606678680501</v>
      </c>
      <c r="C16" s="14">
        <f t="shared" si="0"/>
        <v>5.9243933213194993</v>
      </c>
      <c r="D16" s="11"/>
      <c r="E16" s="27"/>
      <c r="F16" s="27"/>
      <c r="G16" s="27"/>
      <c r="H16" s="27"/>
      <c r="I16" s="12"/>
      <c r="J16" s="13">
        <v>1069.8</v>
      </c>
      <c r="K16" s="18">
        <v>0.90924305720828502</v>
      </c>
      <c r="L16" s="14">
        <f t="shared" si="2"/>
        <v>9.075694279171497</v>
      </c>
      <c r="M16" s="11"/>
      <c r="N16" s="27"/>
      <c r="O16" s="27"/>
      <c r="R16" s="11">
        <v>599.71055642916679</v>
      </c>
      <c r="S16" s="33">
        <v>0.89948696421195906</v>
      </c>
      <c r="T16" s="27">
        <f t="shared" si="3"/>
        <v>10.051303578804093</v>
      </c>
      <c r="U16" s="11">
        <v>599.87281125459458</v>
      </c>
      <c r="V16" s="17">
        <v>0.94045608614358467</v>
      </c>
      <c r="W16" s="12">
        <f t="shared" si="4"/>
        <v>5.9543913856415331</v>
      </c>
    </row>
    <row r="17" spans="15:23" x14ac:dyDescent="0.25">
      <c r="O17" s="7"/>
      <c r="R17" s="11">
        <v>650.31613270976447</v>
      </c>
      <c r="S17" s="33">
        <v>0.89572221715930866</v>
      </c>
      <c r="T17" s="27">
        <f t="shared" si="3"/>
        <v>10.427778284069134</v>
      </c>
      <c r="U17" s="11">
        <v>649.93641707498477</v>
      </c>
      <c r="V17" s="17">
        <v>0.93772289853605617</v>
      </c>
      <c r="W17" s="12">
        <f t="shared" si="4"/>
        <v>6.2277101463943829</v>
      </c>
    </row>
    <row r="18" spans="15:23" x14ac:dyDescent="0.25">
      <c r="R18" s="11">
        <v>700.67379490755593</v>
      </c>
      <c r="S18" s="33">
        <v>0.89098646128890591</v>
      </c>
      <c r="T18" s="27">
        <f t="shared" si="3"/>
        <v>10.901353871109409</v>
      </c>
      <c r="U18" s="11">
        <v>699.76716357560883</v>
      </c>
      <c r="V18" s="17">
        <v>0.93509902341796314</v>
      </c>
      <c r="W18" s="12">
        <f t="shared" si="4"/>
        <v>6.4900976582036858</v>
      </c>
    </row>
    <row r="19" spans="15:23" x14ac:dyDescent="0.25">
      <c r="P19" s="1"/>
      <c r="R19" s="11">
        <v>749.92172952818339</v>
      </c>
      <c r="S19" s="33">
        <v>0.88651155350833011</v>
      </c>
      <c r="T19" s="27">
        <f t="shared" si="3"/>
        <v>11.348844649166988</v>
      </c>
      <c r="U19" s="11">
        <v>749.78967911788391</v>
      </c>
      <c r="V19" s="17">
        <v>0.93257348311074539</v>
      </c>
      <c r="W19" s="12">
        <f t="shared" si="4"/>
        <v>6.7426516889254611</v>
      </c>
    </row>
    <row r="20" spans="15:23" x14ac:dyDescent="0.25">
      <c r="R20" s="11">
        <v>798.92616103402952</v>
      </c>
      <c r="S20" s="33">
        <v>0.88171492187311962</v>
      </c>
      <c r="T20" s="27">
        <f t="shared" si="3"/>
        <v>11.828507812688038</v>
      </c>
      <c r="U20" s="11">
        <v>800.02033377043233</v>
      </c>
      <c r="V20" s="17">
        <v>0.93023947390997253</v>
      </c>
      <c r="W20" s="12">
        <f t="shared" si="4"/>
        <v>6.9760526090027479</v>
      </c>
    </row>
    <row r="21" spans="15:23" x14ac:dyDescent="0.25">
      <c r="R21" s="11">
        <v>850.22097701712232</v>
      </c>
      <c r="S21" s="33">
        <v>0.87802571737445112</v>
      </c>
      <c r="T21" s="27">
        <f t="shared" si="3"/>
        <v>12.197428262554888</v>
      </c>
      <c r="U21" s="11">
        <v>850.00997411080141</v>
      </c>
      <c r="V21" s="17">
        <v>0.92733116486736067</v>
      </c>
      <c r="W21" s="12">
        <f t="shared" si="4"/>
        <v>7.2668835132639327</v>
      </c>
    </row>
    <row r="22" spans="15:23" ht="15.75" thickBot="1" x14ac:dyDescent="0.3">
      <c r="R22" s="13">
        <v>899.53729834247144</v>
      </c>
      <c r="S22" s="34">
        <v>0.87343062623409484</v>
      </c>
      <c r="T22" s="28">
        <f t="shared" si="3"/>
        <v>12.656937376590516</v>
      </c>
      <c r="U22" s="11">
        <v>899.81942142510013</v>
      </c>
      <c r="V22" s="17">
        <v>0.92497905615186138</v>
      </c>
      <c r="W22" s="12">
        <f t="shared" si="4"/>
        <v>7.5020943848138621</v>
      </c>
    </row>
    <row r="23" spans="15:23" x14ac:dyDescent="0.25">
      <c r="Q23" s="7"/>
      <c r="R23" s="27"/>
      <c r="S23" s="27"/>
      <c r="T23" s="27"/>
      <c r="U23" s="11">
        <v>949.86121067252896</v>
      </c>
      <c r="V23" s="17">
        <v>0.92270360657644979</v>
      </c>
      <c r="W23" s="12">
        <f t="shared" si="4"/>
        <v>7.7296393423550214</v>
      </c>
    </row>
    <row r="24" spans="15:23" ht="15.75" thickBot="1" x14ac:dyDescent="0.3">
      <c r="Q24" s="7"/>
      <c r="R24" s="27"/>
      <c r="S24" s="27"/>
      <c r="T24" s="12"/>
      <c r="U24" s="13">
        <v>999.53087156777258</v>
      </c>
      <c r="V24" s="18">
        <v>0.92132060464193954</v>
      </c>
      <c r="W24" s="14">
        <f t="shared" si="4"/>
        <v>7.8679395358060455</v>
      </c>
    </row>
    <row r="39" spans="2:21" ht="15.75" thickBot="1" x14ac:dyDescent="0.3"/>
    <row r="40" spans="2:21" ht="15.75" thickBot="1" x14ac:dyDescent="0.3">
      <c r="B40" s="20" t="s">
        <v>14</v>
      </c>
      <c r="C40" s="19" t="s">
        <v>12</v>
      </c>
      <c r="D40" s="21" t="s">
        <v>44</v>
      </c>
    </row>
    <row r="41" spans="2:21" ht="15.75" thickBot="1" x14ac:dyDescent="0.3">
      <c r="B41" s="11">
        <v>20</v>
      </c>
      <c r="C41" s="17">
        <v>1.0999999999999999E-2</v>
      </c>
      <c r="D41" s="12">
        <f>C41/$C$42</f>
        <v>0.90909090909090906</v>
      </c>
    </row>
    <row r="42" spans="2:21" ht="15.75" thickBot="1" x14ac:dyDescent="0.3">
      <c r="B42" s="11">
        <v>60</v>
      </c>
      <c r="C42" s="17">
        <v>1.21E-2</v>
      </c>
      <c r="D42" s="12">
        <f>C42/$C$42</f>
        <v>1</v>
      </c>
      <c r="Q42" s="7"/>
      <c r="R42" s="14"/>
      <c r="S42" s="21" t="s">
        <v>14</v>
      </c>
      <c r="T42" s="19" t="s">
        <v>12</v>
      </c>
      <c r="U42" s="21" t="s">
        <v>44</v>
      </c>
    </row>
    <row r="43" spans="2:21" x14ac:dyDescent="0.25">
      <c r="B43" s="11">
        <v>100</v>
      </c>
      <c r="C43" s="17">
        <v>1.17E-2</v>
      </c>
      <c r="D43" s="12">
        <f>C43/$C$42</f>
        <v>0.96694214876033069</v>
      </c>
      <c r="Q43" s="7"/>
      <c r="R43" s="60" t="s">
        <v>45</v>
      </c>
      <c r="S43" s="12">
        <v>20</v>
      </c>
      <c r="T43" s="17">
        <v>1.0999999999999999E-2</v>
      </c>
      <c r="U43" s="12">
        <f>T43/$T$44</f>
        <v>0.90909090909090906</v>
      </c>
    </row>
    <row r="44" spans="2:21" x14ac:dyDescent="0.25">
      <c r="B44" s="11">
        <v>60</v>
      </c>
      <c r="C44" s="17">
        <v>0.01</v>
      </c>
      <c r="D44" s="12">
        <f>C44/$C$42</f>
        <v>0.82644628099173556</v>
      </c>
      <c r="Q44" s="7"/>
      <c r="R44" s="62"/>
      <c r="S44" s="12">
        <v>60</v>
      </c>
      <c r="T44" s="17">
        <v>1.21E-2</v>
      </c>
      <c r="U44" s="12">
        <f>T44/$T$44</f>
        <v>1</v>
      </c>
    </row>
    <row r="45" spans="2:21" ht="15.75" thickBot="1" x14ac:dyDescent="0.3">
      <c r="B45" s="13">
        <v>60</v>
      </c>
      <c r="C45" s="18">
        <v>1.3299999999999999E-2</v>
      </c>
      <c r="D45" s="14">
        <f>C45/$C$42</f>
        <v>1.0991735537190082</v>
      </c>
      <c r="R45" s="61"/>
      <c r="S45" s="18">
        <v>60</v>
      </c>
      <c r="T45" s="18">
        <v>1.3299999999999999E-2</v>
      </c>
      <c r="U45" s="14">
        <f>T45/$C$42</f>
        <v>1.0991735537190082</v>
      </c>
    </row>
    <row r="46" spans="2:21" x14ac:dyDescent="0.25">
      <c r="R46" s="60" t="s">
        <v>21</v>
      </c>
      <c r="S46" s="17">
        <v>60</v>
      </c>
      <c r="T46" s="17">
        <v>7.3000000000000001E-3</v>
      </c>
      <c r="U46" s="12">
        <f>T46/T46</f>
        <v>1</v>
      </c>
    </row>
    <row r="47" spans="2:21" ht="15.75" thickBot="1" x14ac:dyDescent="0.3">
      <c r="R47" s="61"/>
      <c r="S47" s="18">
        <v>100</v>
      </c>
      <c r="T47" s="18">
        <v>1.17E-2</v>
      </c>
      <c r="U47" s="14">
        <f>T47/T46</f>
        <v>1.6027397260273972</v>
      </c>
    </row>
  </sheetData>
  <mergeCells count="11">
    <mergeCell ref="A1:O1"/>
    <mergeCell ref="R2:T2"/>
    <mergeCell ref="U2:W2"/>
    <mergeCell ref="R1:W1"/>
    <mergeCell ref="R46:R47"/>
    <mergeCell ref="R43:R45"/>
    <mergeCell ref="A2:C2"/>
    <mergeCell ref="D2:F2"/>
    <mergeCell ref="G2:I2"/>
    <mergeCell ref="J2:L2"/>
    <mergeCell ref="M2:O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597A-2031-4828-A151-7BD3F58B08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SoC (cal)</vt:lpstr>
      <vt:lpstr>Temp (cal)</vt:lpstr>
      <vt:lpstr>SoC (cyc)</vt:lpstr>
      <vt:lpstr>Temp (cyc)</vt:lpstr>
      <vt:lpstr>Charge c-rate (cyc)</vt:lpstr>
      <vt:lpstr>Discharge c-rate (cyc)</vt:lpstr>
      <vt:lpstr>DoD (cyc)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BHOIR Shubham Sharad</cp:lastModifiedBy>
  <dcterms:created xsi:type="dcterms:W3CDTF">2020-12-08T13:17:07Z</dcterms:created>
  <dcterms:modified xsi:type="dcterms:W3CDTF">2021-03-16T08:18:15Z</dcterms:modified>
</cp:coreProperties>
</file>