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5\"/>
    </mc:Choice>
  </mc:AlternateContent>
  <bookViews>
    <workbookView xWindow="0" yWindow="0" windowWidth="15360" windowHeight="7530"/>
  </bookViews>
  <sheets>
    <sheet name="Estoque" sheetId="4" r:id="rId1"/>
    <sheet name="Tabelas" sheetId="2" r:id="rId2"/>
    <sheet name="Exemplo 1" sheetId="5" r:id="rId3"/>
    <sheet name="Exemplo 2" sheetId="6" r:id="rId4"/>
    <sheet name="Exemplo 3" sheetId="7" r:id="rId5"/>
    <sheet name="Estoque RESOLVIDO" sheetId="1" state="hidden" r:id="rId6"/>
  </sheets>
  <calcPr calcId="171027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5" i="4"/>
  <c r="C6" i="4"/>
  <c r="C7" i="4"/>
  <c r="C8" i="4"/>
  <c r="C9" i="4"/>
  <c r="C10" i="4"/>
  <c r="C11" i="4"/>
  <c r="C12" i="4"/>
  <c r="C13" i="4"/>
  <c r="C2" i="4"/>
  <c r="B23" i="7" l="1"/>
  <c r="B1" i="7"/>
  <c r="B2" i="7"/>
  <c r="B3" i="7"/>
  <c r="B4" i="7"/>
  <c r="B5" i="7"/>
  <c r="B6" i="7"/>
  <c r="C1" i="7"/>
  <c r="C2" i="7"/>
  <c r="C3" i="7"/>
  <c r="C4" i="7"/>
  <c r="C5" i="7"/>
  <c r="C6" i="7"/>
  <c r="D1" i="6"/>
  <c r="C1" i="6"/>
  <c r="B1" i="6"/>
  <c r="B3" i="5"/>
  <c r="B2" i="5"/>
  <c r="A3" i="5"/>
  <c r="B1" i="5"/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comments1.xml><?xml version="1.0" encoding="utf-8"?>
<comments xmlns="http://schemas.openxmlformats.org/spreadsheetml/2006/main">
  <authors>
    <author>Marcio Rosa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com a Função SE o tipo se é cesta basica.</t>
        </r>
      </text>
    </comment>
  </commentList>
</comments>
</file>

<file path=xl/sharedStrings.xml><?xml version="1.0" encoding="utf-8"?>
<sst xmlns="http://schemas.openxmlformats.org/spreadsheetml/2006/main" count="79" uniqueCount="51">
  <si>
    <t>Produto</t>
  </si>
  <si>
    <t>Código</t>
  </si>
  <si>
    <t>Tipo do produto</t>
  </si>
  <si>
    <t>Cesta Básica</t>
  </si>
  <si>
    <t>Distribuidora</t>
  </si>
  <si>
    <t>Tipo de Produto</t>
  </si>
  <si>
    <t>A</t>
  </si>
  <si>
    <t>L</t>
  </si>
  <si>
    <t>Limpeza</t>
  </si>
  <si>
    <t>Alimentação básica</t>
  </si>
  <si>
    <t>B</t>
  </si>
  <si>
    <t>Biscoitos e Bolachas</t>
  </si>
  <si>
    <t>C</t>
  </si>
  <si>
    <t>Chocolate</t>
  </si>
  <si>
    <t>D</t>
  </si>
  <si>
    <t>Doces</t>
  </si>
  <si>
    <t>Distribuidoras</t>
  </si>
  <si>
    <t>D1</t>
  </si>
  <si>
    <t>D2</t>
  </si>
  <si>
    <t>D3</t>
  </si>
  <si>
    <t>D4</t>
  </si>
  <si>
    <t>D5</t>
  </si>
  <si>
    <t>Rápido do Brasil</t>
  </si>
  <si>
    <t>Vai e Vem</t>
  </si>
  <si>
    <t>Zero Hora</t>
  </si>
  <si>
    <t>Martins e Filhos</t>
  </si>
  <si>
    <t>Pedras Azuis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</si>
  <si>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</si>
  <si>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</si>
  <si>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</si>
  <si>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</si>
  <si>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</si>
  <si>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</si>
  <si>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</si>
  <si>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</si>
  <si>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</si>
  <si>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</si>
  <si>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</si>
  <si>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</si>
  <si>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</si>
  <si>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</si>
  <si>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BCBSD1-007</t>
  </si>
  <si>
    <t>sorocaba</t>
  </si>
  <si>
    <t>Márcio Roberto Rosa</t>
  </si>
  <si>
    <t>marcio roberto</t>
  </si>
  <si>
    <t>ana eliza</t>
  </si>
  <si>
    <t>eronildo junior</t>
  </si>
  <si>
    <t>katia moraes</t>
  </si>
  <si>
    <t>andricelia carvalho</t>
  </si>
  <si>
    <t>gisele oliveira</t>
  </si>
  <si>
    <t xml:space="preserve">     marcio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</si>
</sst>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0</xdr:row>
      <xdr:rowOff>0</xdr:rowOff>
    </xdr:from>
    <xdr:to>
      <xdr:col>11</xdr:col>
      <xdr:colOff>549520</xdr:colOff>
      <xdr:row>10</xdr:row>
      <xdr:rowOff>116915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001F-65C0-48A2-8E7F-17A8F1D9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6" y="0"/>
          <a:ext cx="3731602" cy="20219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showGridLines="0" tabSelected="1" zoomScale="130" zoomScaleNormal="130" workbookViewId="0">
      <selection activeCell="H3" sqref="H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VLOOKUP(LEFT(B2,1),Tabelas!$A$2:$B$6,2,0)</f>
        <v>Alimentação básica</v>
      </c>
      <c r="D2" s="2" t="str">
        <f>IF(MID(B2,2,3)="cbs","sim","")</f>
        <v>sim</v>
      </c>
      <c r="E2" t="str">
        <f>VLOOKUP(MID(B2,5,2),Tabelas!$D$2:$E$6,2,0)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VLOOKUP(LEFT(B3,1),Tabelas!$A$2:$B$6,2,0)</f>
        <v>Alimentação básica</v>
      </c>
      <c r="D3" s="2" t="str">
        <f t="shared" ref="D3:D13" si="0">IF(MID(B3,2,3)="cbs","sim","")</f>
        <v>sim</v>
      </c>
      <c r="E3" t="str">
        <f>VLOOKUP(MID(B3,5,2),Tabelas!$D$2:$E$6,2,0)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VLOOKUP(LEFT(B4,1),Tabelas!$A$2:$B$6,2,0)</f>
        <v>Chocolate</v>
      </c>
      <c r="D4" s="2" t="str">
        <f t="shared" si="0"/>
        <v/>
      </c>
      <c r="E4" t="str">
        <f>VLOOKUP(MID(B4,5,2),Tabelas!$D$2:$E$6,2,0)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VLOOKUP(LEFT(B5,1),Tabelas!$A$2:$B$6,2,0)</f>
        <v>Doces</v>
      </c>
      <c r="D5" s="2" t="str">
        <f t="shared" si="0"/>
        <v/>
      </c>
      <c r="E5" t="str">
        <f>VLOOKUP(MID(B5,5,2),Tabelas!$D$2:$E$6,2,0)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VLOOKUP(LEFT(B6,1),Tabelas!$A$2:$B$6,2,0)</f>
        <v>Limpeza</v>
      </c>
      <c r="D6" s="2" t="str">
        <f t="shared" si="0"/>
        <v>sim</v>
      </c>
      <c r="E6" t="str">
        <f>VLOOKUP(MID(B6,5,2),Tabelas!$D$2:$E$6,2,0)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VLOOKUP(LEFT(B7,1),Tabelas!$A$2:$B$6,2,0)</f>
        <v>Limpeza</v>
      </c>
      <c r="D7" s="2" t="str">
        <f t="shared" si="0"/>
        <v/>
      </c>
      <c r="E7" t="str">
        <f>VLOOKUP(MID(B7,5,2),Tabelas!$D$2:$E$6,2,0)</f>
        <v>Pedras Azuis</v>
      </c>
    </row>
    <row r="8" spans="1:5" x14ac:dyDescent="0.25">
      <c r="A8" t="s">
        <v>39</v>
      </c>
      <c r="B8" t="s">
        <v>41</v>
      </c>
      <c r="C8" t="str">
        <f>VLOOKUP(LEFT(B8,1),Tabelas!$A$2:$B$6,2,0)</f>
        <v>Biscoitos e Bolachas</v>
      </c>
      <c r="D8" s="2" t="str">
        <f t="shared" si="0"/>
        <v>sim</v>
      </c>
      <c r="E8" t="str">
        <f>VLOOKUP(MID(B8,5,2),Tabelas!$D$2:$E$6,2,0)</f>
        <v>Rápido do Brasil</v>
      </c>
    </row>
    <row r="9" spans="1:5" x14ac:dyDescent="0.25">
      <c r="A9" t="s">
        <v>29</v>
      </c>
      <c r="B9" t="s">
        <v>30</v>
      </c>
      <c r="C9" t="str">
        <f>VLOOKUP(LEFT(B9,1),Tabelas!$A$2:$B$6,2,0)</f>
        <v>Alimentação básica</v>
      </c>
      <c r="D9" s="2" t="str">
        <f t="shared" si="0"/>
        <v>sim</v>
      </c>
      <c r="E9" t="str">
        <f>VLOOKUP(MID(B9,5,2),Tabelas!$D$2:$E$6,2,0)</f>
        <v>Rápido do Brasil</v>
      </c>
    </row>
    <row r="10" spans="1:5" x14ac:dyDescent="0.25">
      <c r="A10" t="s">
        <v>31</v>
      </c>
      <c r="B10" t="s">
        <v>32</v>
      </c>
      <c r="C10" t="str">
        <f>VLOOKUP(LEFT(B10,1),Tabelas!$A$2:$B$6,2,0)</f>
        <v>Chocolate</v>
      </c>
      <c r="D10" s="2" t="str">
        <f t="shared" si="0"/>
        <v/>
      </c>
      <c r="E10" t="str">
        <f>VLOOKUP(MID(B10,5,2),Tabelas!$D$2:$E$6,2,0)</f>
        <v>Martins e Filhos</v>
      </c>
    </row>
    <row r="11" spans="1:5" x14ac:dyDescent="0.25">
      <c r="A11" t="s">
        <v>33</v>
      </c>
      <c r="B11" t="s">
        <v>34</v>
      </c>
      <c r="C11" t="str">
        <f>VLOOKUP(LEFT(B11,1),Tabelas!$A$2:$B$6,2,0)</f>
        <v>Doces</v>
      </c>
      <c r="D11" s="2" t="str">
        <f t="shared" si="0"/>
        <v/>
      </c>
      <c r="E11" t="str">
        <f>VLOOKUP(MID(B11,5,2),Tabelas!$D$2:$E$6,2,0)</f>
        <v>Rápido do Brasil</v>
      </c>
    </row>
    <row r="12" spans="1:5" x14ac:dyDescent="0.25">
      <c r="A12" t="s">
        <v>35</v>
      </c>
      <c r="B12" t="s">
        <v>36</v>
      </c>
      <c r="C12" t="str">
        <f>VLOOKUP(LEFT(B12,1),Tabelas!$A$2:$B$6,2,0)</f>
        <v>Limpeza</v>
      </c>
      <c r="D12" s="2" t="str">
        <f t="shared" si="0"/>
        <v>sim</v>
      </c>
      <c r="E12" t="str">
        <f>VLOOKUP(MID(B12,5,2),Tabelas!$D$2:$E$6,2,0)</f>
        <v>Pedras Azuis</v>
      </c>
    </row>
    <row r="13" spans="1:5" x14ac:dyDescent="0.25">
      <c r="A13" t="s">
        <v>37</v>
      </c>
      <c r="B13" t="s">
        <v>38</v>
      </c>
      <c r="C13" t="str">
        <f>VLOOKUP(LEFT(B13,1),Tabelas!$A$2:$B$6,2,0)</f>
        <v>Limpeza</v>
      </c>
      <c r="D13" s="2" t="str">
        <f t="shared" si="0"/>
        <v/>
      </c>
      <c r="E13" t="str">
        <f>VLOOKUP(MID(B13,5,2),Tabelas!$D$2:$E$6,2,0)</f>
        <v>Pedras Azuis</v>
      </c>
    </row>
    <row r="14" spans="1:5" x14ac:dyDescent="0.25">
      <c r="D14" s="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="115" zoomScaleNormal="115" workbookViewId="0">
      <selection activeCell="E7" sqref="E7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x14ac:dyDescent="0.25">
      <c r="A1" s="5" t="s">
        <v>5</v>
      </c>
      <c r="B1" s="5"/>
      <c r="D1" s="5" t="s">
        <v>16</v>
      </c>
      <c r="E1" s="5"/>
    </row>
    <row r="2" spans="1:5" x14ac:dyDescent="0.25">
      <c r="A2" s="3" t="s">
        <v>6</v>
      </c>
      <c r="B2" s="3" t="s">
        <v>9</v>
      </c>
      <c r="D2" s="3" t="s">
        <v>17</v>
      </c>
      <c r="E2" s="3" t="s">
        <v>22</v>
      </c>
    </row>
    <row r="3" spans="1:5" x14ac:dyDescent="0.25">
      <c r="A3" s="3" t="s">
        <v>10</v>
      </c>
      <c r="B3" s="3" t="s">
        <v>11</v>
      </c>
      <c r="D3" s="3" t="s">
        <v>18</v>
      </c>
      <c r="E3" s="3" t="s">
        <v>23</v>
      </c>
    </row>
    <row r="4" spans="1:5" x14ac:dyDescent="0.25">
      <c r="A4" s="3" t="s">
        <v>12</v>
      </c>
      <c r="B4" s="3" t="s">
        <v>13</v>
      </c>
      <c r="D4" s="3" t="s">
        <v>19</v>
      </c>
      <c r="E4" s="3" t="s">
        <v>24</v>
      </c>
    </row>
    <row r="5" spans="1:5" x14ac:dyDescent="0.25">
      <c r="A5" s="3" t="s">
        <v>14</v>
      </c>
      <c r="B5" s="3" t="s">
        <v>15</v>
      </c>
      <c r="D5" s="3" t="s">
        <v>20</v>
      </c>
      <c r="E5" s="3" t="s">
        <v>25</v>
      </c>
    </row>
    <row r="6" spans="1:5" x14ac:dyDescent="0.25">
      <c r="A6" s="3" t="s">
        <v>7</v>
      </c>
      <c r="B6" s="3" t="s">
        <v>8</v>
      </c>
      <c r="D6" s="4" t="s">
        <v>21</v>
      </c>
      <c r="E6" s="3" t="s">
        <v>26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310" zoomScaleNormal="310" workbookViewId="0">
      <selection activeCell="B1" sqref="B1"/>
    </sheetView>
  </sheetViews>
  <sheetFormatPr defaultRowHeight="15" x14ac:dyDescent="0.25"/>
  <sheetData>
    <row r="1" spans="1:2" x14ac:dyDescent="0.25">
      <c r="A1" t="s">
        <v>42</v>
      </c>
      <c r="B1" t="str">
        <f>RIGHT(A1,3)</f>
        <v>aba</v>
      </c>
    </row>
    <row r="2" spans="1:2" x14ac:dyDescent="0.25">
      <c r="B2" t="str">
        <f>LEFT(A1,4)</f>
        <v>soro</v>
      </c>
    </row>
    <row r="3" spans="1:2" x14ac:dyDescent="0.25">
      <c r="A3">
        <f>LEN(A1)</f>
        <v>8</v>
      </c>
      <c r="B3" t="str">
        <f>MID(A1,4,3)</f>
        <v>oca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250" zoomScaleNormal="250" workbookViewId="0">
      <selection activeCell="A2" sqref="A2"/>
    </sheetView>
  </sheetViews>
  <sheetFormatPr defaultRowHeight="15" x14ac:dyDescent="0.25"/>
  <cols>
    <col min="1" max="1" width="20.5703125" customWidth="1"/>
  </cols>
  <sheetData>
    <row r="1" spans="1:4" x14ac:dyDescent="0.25">
      <c r="A1" t="s">
        <v>43</v>
      </c>
      <c r="B1" t="str">
        <f>LEFT(A1,6)</f>
        <v>Márcio</v>
      </c>
      <c r="C1" t="str">
        <f>MID(A1,8,7)</f>
        <v>Roberto</v>
      </c>
      <c r="D1" t="str">
        <f>RIGHT(A1,4)</f>
        <v>Rosa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235" zoomScaleNormal="235" workbookViewId="0">
      <selection activeCell="B24" sqref="B24"/>
    </sheetView>
  </sheetViews>
  <sheetFormatPr defaultRowHeight="15" x14ac:dyDescent="0.25"/>
  <cols>
    <col min="1" max="1" width="18" customWidth="1"/>
  </cols>
  <sheetData>
    <row r="1" spans="1:3" x14ac:dyDescent="0.25">
      <c r="A1" t="s">
        <v>44</v>
      </c>
      <c r="B1" t="str">
        <f>TRIM(MID(A1,FIND(" ",A1,1),15))</f>
        <v>roberto</v>
      </c>
      <c r="C1">
        <f>FIND(" ",A1,1)</f>
        <v>7</v>
      </c>
    </row>
    <row r="2" spans="1:3" x14ac:dyDescent="0.25">
      <c r="A2" t="s">
        <v>45</v>
      </c>
      <c r="B2" t="str">
        <f t="shared" ref="B2:B6" si="0">TRIM(MID(A2,FIND(" ",A2,1),15))</f>
        <v>eliza</v>
      </c>
      <c r="C2">
        <f t="shared" ref="C2:C6" si="1">FIND(" ",A2,1)</f>
        <v>4</v>
      </c>
    </row>
    <row r="3" spans="1:3" x14ac:dyDescent="0.25">
      <c r="A3" t="s">
        <v>46</v>
      </c>
      <c r="B3" t="str">
        <f t="shared" si="0"/>
        <v>junior</v>
      </c>
      <c r="C3">
        <f t="shared" si="1"/>
        <v>9</v>
      </c>
    </row>
    <row r="4" spans="1:3" x14ac:dyDescent="0.25">
      <c r="A4" t="s">
        <v>47</v>
      </c>
      <c r="B4" t="str">
        <f t="shared" si="0"/>
        <v>moraes</v>
      </c>
      <c r="C4">
        <f t="shared" si="1"/>
        <v>6</v>
      </c>
    </row>
    <row r="5" spans="1:3" x14ac:dyDescent="0.25">
      <c r="A5" t="s">
        <v>48</v>
      </c>
      <c r="B5" t="str">
        <f t="shared" si="0"/>
        <v>carvalho</v>
      </c>
      <c r="C5">
        <f t="shared" si="1"/>
        <v>11</v>
      </c>
    </row>
    <row r="6" spans="1:3" x14ac:dyDescent="0.25">
      <c r="A6" t="s">
        <v>49</v>
      </c>
      <c r="B6" t="str">
        <f t="shared" si="0"/>
        <v>oliveira</v>
      </c>
      <c r="C6">
        <f t="shared" si="1"/>
        <v>7</v>
      </c>
    </row>
    <row r="23" spans="1:2" x14ac:dyDescent="0.25">
      <c r="A23" t="s">
        <v>50</v>
      </c>
      <c r="B23" t="str">
        <f>TRIM(A23)</f>
        <v>marcio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VLOOKUP(LEFT(B2,1),Tabelas!$A$2:$B$6,2)</f>
        <v>Alimentação básica</v>
      </c>
      <c r="D2" s="2" t="str">
        <f>IF(MID(B2,2,3)="CBS","Sim","Não")</f>
        <v>Sim</v>
      </c>
      <c r="E2" t="str">
        <f>VLOOKUP(MID(B2,5,2),Tabelas!$D$2:$E$6,2)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VLOOKUP(LEFT(B3,1),Tabelas!$A$2:$B$6,2)</f>
        <v>Alimentação básica</v>
      </c>
      <c r="D3" s="2" t="str">
        <f t="shared" ref="D3:D8" si="0">IF(MID(B3,2,3)="CBS","Sim","Não")</f>
        <v>Sim</v>
      </c>
      <c r="E3" t="str">
        <f>VLOOKUP(MID(B3,5,2),Tabelas!$D$2:$E$6,2)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VLOOKUP(LEFT(B4,1),Tabelas!$A$2:$B$6,2)</f>
        <v>Chocolate</v>
      </c>
      <c r="D4" s="2" t="str">
        <f t="shared" si="0"/>
        <v>Não</v>
      </c>
      <c r="E4" t="str">
        <f>VLOOKUP(MID(B4,5,2),Tabelas!$D$2:$E$6,2)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VLOOKUP(LEFT(B5,1),Tabelas!$A$2:$B$6,2)</f>
        <v>Doces</v>
      </c>
      <c r="D5" s="2" t="str">
        <f t="shared" si="0"/>
        <v>Não</v>
      </c>
      <c r="E5" t="str">
        <f>VLOOKUP(MID(B5,5,2),Tabelas!$D$2:$E$6,2)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VLOOKUP(LEFT(B6,1),Tabelas!$A$2:$B$6,2)</f>
        <v>Limpeza</v>
      </c>
      <c r="D6" s="2" t="str">
        <f t="shared" si="0"/>
        <v>Sim</v>
      </c>
      <c r="E6" t="str">
        <f>VLOOKUP(MID(B6,5,2),Tabelas!$D$2:$E$6,2)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VLOOKUP(LEFT(B7,1),Tabelas!$A$2:$B$6,2)</f>
        <v>Limpeza</v>
      </c>
      <c r="D7" s="2" t="str">
        <f t="shared" si="0"/>
        <v>Não</v>
      </c>
      <c r="E7" t="str">
        <f>VLOOKUP(MID(B7,5,2),Tabelas!$D$2:$E$6,2)</f>
        <v>Pedras Azuis</v>
      </c>
    </row>
    <row r="8" spans="1:5" x14ac:dyDescent="0.25">
      <c r="A8" t="s">
        <v>39</v>
      </c>
      <c r="B8" t="s">
        <v>40</v>
      </c>
      <c r="C8" t="str">
        <f>VLOOKUP(LEFT(B8,1),Tabelas!$A$2:$B$6,2)</f>
        <v>Biscoitos e Bolachas</v>
      </c>
      <c r="D8" s="2" t="str">
        <f t="shared" si="0"/>
        <v>Sim</v>
      </c>
      <c r="E8" t="str">
        <f>VLOOKUP(MID(B8,5,2),Tabelas!$D$2:$E$6,2)</f>
        <v>Rápido do Brasil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Estoque</vt:lpstr>
      <vt:lpstr>Tabelas</vt:lpstr>
      <vt:lpstr>Exemplo 1</vt:lpstr>
      <vt:lpstr>Exemplo 2</vt:lpstr>
      <vt:lpstr>Exemplo 3</vt:lpstr>
      <vt:lpstr>Estoque 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Marcio Rosa</cp:lastModifiedBy>
  <dcterms:created xsi:type="dcterms:W3CDTF">2010-08-11T18:31:38Z</dcterms:created>
  <dcterms:modified xsi:type="dcterms:W3CDTF">2017-06-11T19:30:37Z</dcterms:modified>
</cp:coreProperties>
</file>