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80643735\Desktop\TeachX.git\trunk\Turma Home Jan2018\1° Sabado\Aula 2\Parte 2\"/>
    </mc:Choice>
  </mc:AlternateContent>
  <xr:revisionPtr revIDLastSave="0" documentId="13_ncr:1_{BE7A6121-15C3-4BC5-94CF-F5121B645511}" xr6:coauthVersionLast="40" xr6:coauthVersionMax="40" xr10:uidLastSave="{00000000-0000-0000-0000-000000000000}"/>
  <bookViews>
    <workbookView xWindow="0" yWindow="0" windowWidth="15330" windowHeight="6900" xr2:uid="{00000000-000D-0000-FFFF-FFFF00000000}"/>
  </bookViews>
  <sheets>
    <sheet name="Plan1" sheetId="1" r:id="rId1"/>
  </sheets>
  <definedNames>
    <definedName name="_xlnm._FilterDatabase" localSheetId="0" hidden="1">Plan1!$A$3:$L$17</definedName>
    <definedName name="Filial">Plan1!$B$3:$B$17</definedName>
    <definedName name="Mês">Plan1!$C$3:$C$17</definedName>
    <definedName name="Valor_Total">Plan1!$G$3:$G$17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9" i="1" l="1"/>
  <c r="J14" i="1"/>
  <c r="J13" i="1"/>
  <c r="J11" i="1"/>
  <c r="J12" i="1"/>
  <c r="J10" i="1"/>
  <c r="J9" i="1"/>
  <c r="J8" i="1"/>
  <c r="J16" i="1" l="1"/>
  <c r="J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4" i="1"/>
  <c r="J7" i="1"/>
  <c r="J6" i="1"/>
  <c r="J5" i="1" l="1"/>
</calcChain>
</file>

<file path=xl/sharedStrings.xml><?xml version="1.0" encoding="utf-8"?>
<sst xmlns="http://schemas.openxmlformats.org/spreadsheetml/2006/main" count="73" uniqueCount="33">
  <si>
    <t>Filial</t>
  </si>
  <si>
    <t>Produto</t>
  </si>
  <si>
    <t>Mês</t>
  </si>
  <si>
    <t>Quantidade</t>
  </si>
  <si>
    <t>Valor Unitário</t>
  </si>
  <si>
    <t>Vila Mariana</t>
  </si>
  <si>
    <t>Janeiro</t>
  </si>
  <si>
    <t>Mesa para computador</t>
  </si>
  <si>
    <t>Mouse</t>
  </si>
  <si>
    <t>Brooklin</t>
  </si>
  <si>
    <t>Fevereiro</t>
  </si>
  <si>
    <t>Impressora</t>
  </si>
  <si>
    <t>Março</t>
  </si>
  <si>
    <t>Valor Total</t>
  </si>
  <si>
    <t>Número de itens vendidos:</t>
  </si>
  <si>
    <t>Valor total de vendas:</t>
  </si>
  <si>
    <t>Valor total Vila Mariana:</t>
  </si>
  <si>
    <t>Valor total Brooklin:</t>
  </si>
  <si>
    <t>Valor total Janeiro:</t>
  </si>
  <si>
    <t>Valor total Fevereiro:</t>
  </si>
  <si>
    <t>Valor total Março:</t>
  </si>
  <si>
    <t>Valor Vila Mariana em Fevereiro:</t>
  </si>
  <si>
    <t>Valor Brooklin em Janeiro:</t>
  </si>
  <si>
    <t>SOMA</t>
  </si>
  <si>
    <t>SOMASE</t>
  </si>
  <si>
    <t>SOMASES</t>
  </si>
  <si>
    <t>Pedido</t>
  </si>
  <si>
    <t>Cont Valores</t>
  </si>
  <si>
    <t>Quantidade de Pedidos:</t>
  </si>
  <si>
    <t>Quantidade de Pedidos Janeiro:</t>
  </si>
  <si>
    <t>Cont se</t>
  </si>
  <si>
    <t>VENDAS - 1º trimestre 2018</t>
  </si>
  <si>
    <t>qtd vendas mouse fevereiro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</si>
</sst>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4" fillId="2" borderId="0" xfId="0" applyFont="1" applyFill="1"/>
    <xf numFmtId="164" fontId="4" fillId="2" borderId="0" xfId="1" applyNumberFormat="1" applyFont="1" applyFill="1"/>
    <xf numFmtId="44" fontId="4" fillId="2" borderId="0" xfId="2" applyFont="1" applyFill="1"/>
    <xf numFmtId="164" fontId="2" fillId="0" borderId="0" xfId="1" applyNumberFormat="1" applyFont="1"/>
    <xf numFmtId="44" fontId="2" fillId="0" borderId="0" xfId="2" applyFont="1"/>
    <xf numFmtId="0" fontId="2" fillId="2" borderId="1" xfId="0" applyFont="1" applyFill="1" applyBorder="1"/>
    <xf numFmtId="164" fontId="4" fillId="2" borderId="1" xfId="1" applyNumberFormat="1" applyFont="1" applyFill="1" applyBorder="1"/>
    <xf numFmtId="44" fontId="5" fillId="0" borderId="0" xfId="2" applyFont="1" applyFill="1"/>
    <xf numFmtId="44" fontId="4" fillId="2" borderId="1" xfId="2" applyFont="1" applyFill="1" applyBorder="1"/>
    <xf numFmtId="44" fontId="2" fillId="0" borderId="0" xfId="0" applyNumberFormat="1" applyFont="1"/>
    <xf numFmtId="0" fontId="3" fillId="0" borderId="0" xfId="0" applyFont="1" applyAlignment="1">
      <alignment horizontal="center"/>
    </xf>
    <xf numFmtId="0" fontId="4" fillId="2" borderId="1" xfId="2" applyNumberFormat="1" applyFont="1" applyFill="1" applyBorder="1"/>
    <xf numFmtId="2" fontId="0" fillId="0" borderId="0" xfId="0" quotePrefix="1" applyNumberFormat="1" applyFont="1"/>
    <xf numFmtId="0" fontId="0" fillId="2" borderId="0" xfId="0" applyFont="1" applyFill="1" applyBorder="1"/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abSelected="1" workbookViewId="0">
      <selection activeCell="I19" sqref="I19"/>
    </sheetView>
  </sheetViews>
  <sheetFormatPr defaultRowHeight="15" x14ac:dyDescent="0.25"/>
  <cols>
    <col min="1" max="1" width="7.28515625" style="1" bestFit="1" customWidth="1"/>
    <col min="2" max="2" width="13.5703125" style="1" customWidth="1"/>
    <col min="3" max="3" width="9.140625" style="1"/>
    <col min="4" max="4" width="21.5703125" style="1" bestFit="1" customWidth="1"/>
    <col min="5" max="5" width="12.85546875" style="5" bestFit="1" customWidth="1"/>
    <col min="6" max="6" width="15" style="6" bestFit="1" customWidth="1"/>
    <col min="7" max="7" width="13.28515625" style="6" bestFit="1" customWidth="1"/>
    <col min="8" max="8" width="7.28515625" style="1" customWidth="1"/>
    <col min="9" max="9" width="30.7109375" style="1" bestFit="1" customWidth="1"/>
    <col min="10" max="10" width="14.7109375" style="1" customWidth="1"/>
    <col min="11" max="11" width="9.140625" style="1"/>
    <col min="12" max="12" width="13.85546875" style="1" bestFit="1" customWidth="1"/>
    <col min="13" max="16384" width="9.140625" style="1"/>
  </cols>
  <sheetData>
    <row r="1" spans="1:12" ht="26.25" x14ac:dyDescent="0.4">
      <c r="B1" s="12" t="s">
        <v>31</v>
      </c>
      <c r="C1" s="12"/>
      <c r="D1" s="12"/>
      <c r="E1" s="12"/>
      <c r="F1" s="12"/>
      <c r="G1" s="12"/>
    </row>
    <row r="3" spans="1:12" x14ac:dyDescent="0.25">
      <c r="A3" s="2" t="s">
        <v>26</v>
      </c>
      <c r="B3" s="2" t="s">
        <v>0</v>
      </c>
      <c r="C3" s="2" t="s">
        <v>2</v>
      </c>
      <c r="D3" s="2" t="s">
        <v>1</v>
      </c>
      <c r="E3" s="3" t="s">
        <v>3</v>
      </c>
      <c r="F3" s="4" t="s">
        <v>4</v>
      </c>
      <c r="G3" s="4" t="s">
        <v>13</v>
      </c>
    </row>
    <row r="4" spans="1:12" x14ac:dyDescent="0.25">
      <c r="A4" s="1">
        <v>1</v>
      </c>
      <c r="B4" s="1" t="s">
        <v>5</v>
      </c>
      <c r="C4" s="1" t="s">
        <v>6</v>
      </c>
      <c r="D4" s="1" t="s">
        <v>7</v>
      </c>
      <c r="E4" s="5">
        <v>23</v>
      </c>
      <c r="F4" s="6">
        <v>230</v>
      </c>
      <c r="G4" s="6">
        <f>E4*F4</f>
        <v>5290</v>
      </c>
      <c r="I4" s="7" t="s">
        <v>14</v>
      </c>
      <c r="J4" s="8">
        <f>SUM(E4:E17)</f>
        <v>511</v>
      </c>
      <c r="K4" s="6"/>
      <c r="L4" s="9" t="s">
        <v>23</v>
      </c>
    </row>
    <row r="5" spans="1:12" x14ac:dyDescent="0.25">
      <c r="A5" s="1">
        <v>2</v>
      </c>
      <c r="B5" s="1" t="s">
        <v>5</v>
      </c>
      <c r="C5" s="1" t="s">
        <v>6</v>
      </c>
      <c r="D5" s="1" t="s">
        <v>8</v>
      </c>
      <c r="E5" s="5">
        <v>128</v>
      </c>
      <c r="F5" s="6">
        <v>23.8</v>
      </c>
      <c r="G5" s="6">
        <f>E5*F5</f>
        <v>3046.4</v>
      </c>
      <c r="I5" s="7" t="s">
        <v>15</v>
      </c>
      <c r="J5" s="10">
        <f>SUM(G4:G17)</f>
        <v>46793.4</v>
      </c>
      <c r="K5" s="6"/>
      <c r="L5" s="9" t="s">
        <v>23</v>
      </c>
    </row>
    <row r="6" spans="1:12" x14ac:dyDescent="0.25">
      <c r="A6" s="1">
        <v>3</v>
      </c>
      <c r="B6" s="1" t="s">
        <v>9</v>
      </c>
      <c r="C6" s="1" t="s">
        <v>6</v>
      </c>
      <c r="D6" s="1" t="s">
        <v>7</v>
      </c>
      <c r="E6" s="5">
        <v>34</v>
      </c>
      <c r="F6" s="6">
        <v>247</v>
      </c>
      <c r="G6" s="6">
        <f t="shared" ref="G5:G17" si="0">E6*F6</f>
        <v>8398</v>
      </c>
      <c r="I6" s="7" t="s">
        <v>28</v>
      </c>
      <c r="J6" s="13">
        <f>COUNTA(A4:A17)</f>
        <v>14</v>
      </c>
      <c r="K6" s="6"/>
      <c r="L6" s="9" t="s">
        <v>27</v>
      </c>
    </row>
    <row r="7" spans="1:12" x14ac:dyDescent="0.25">
      <c r="A7" s="1">
        <v>4</v>
      </c>
      <c r="B7" s="1" t="s">
        <v>5</v>
      </c>
      <c r="C7" s="1" t="s">
        <v>6</v>
      </c>
      <c r="D7" s="1" t="s">
        <v>11</v>
      </c>
      <c r="E7" s="5">
        <v>21</v>
      </c>
      <c r="F7" s="6">
        <v>299</v>
      </c>
      <c r="G7" s="6">
        <f t="shared" si="0"/>
        <v>6279</v>
      </c>
      <c r="I7" s="7" t="s">
        <v>29</v>
      </c>
      <c r="J7" s="13">
        <f>COUNTIF(C4:C17,"Janeiro")</f>
        <v>5</v>
      </c>
      <c r="K7" s="6"/>
      <c r="L7" s="9" t="s">
        <v>30</v>
      </c>
    </row>
    <row r="8" spans="1:12" x14ac:dyDescent="0.25">
      <c r="A8" s="1">
        <v>5</v>
      </c>
      <c r="B8" s="1" t="s">
        <v>9</v>
      </c>
      <c r="C8" s="1" t="s">
        <v>6</v>
      </c>
      <c r="D8" s="1" t="s">
        <v>11</v>
      </c>
      <c r="E8" s="5">
        <v>12</v>
      </c>
      <c r="F8" s="6">
        <v>250</v>
      </c>
      <c r="G8" s="6">
        <f t="shared" si="0"/>
        <v>3000</v>
      </c>
      <c r="H8" s="11"/>
      <c r="I8" s="7" t="s">
        <v>16</v>
      </c>
      <c r="J8" s="10">
        <f>SUMIF(B4:B17,"Vila Mariana",G4:G17)</f>
        <v>27210.400000000001</v>
      </c>
      <c r="K8" s="6"/>
      <c r="L8" s="9" t="s">
        <v>24</v>
      </c>
    </row>
    <row r="9" spans="1:12" x14ac:dyDescent="0.25">
      <c r="A9" s="1">
        <v>6</v>
      </c>
      <c r="B9" s="1" t="s">
        <v>5</v>
      </c>
      <c r="C9" s="1" t="s">
        <v>10</v>
      </c>
      <c r="D9" s="1" t="s">
        <v>7</v>
      </c>
      <c r="E9" s="5">
        <v>14</v>
      </c>
      <c r="F9" s="6">
        <v>220</v>
      </c>
      <c r="G9" s="6">
        <f t="shared" si="0"/>
        <v>3080</v>
      </c>
      <c r="H9" s="11"/>
      <c r="I9" s="7" t="s">
        <v>17</v>
      </c>
      <c r="J9" s="10">
        <f>SUMIF(B4:B17,B6,G4:G17)</f>
        <v>19583</v>
      </c>
      <c r="K9" s="6"/>
      <c r="L9" s="9" t="s">
        <v>24</v>
      </c>
    </row>
    <row r="10" spans="1:12" x14ac:dyDescent="0.25">
      <c r="A10" s="1">
        <v>7</v>
      </c>
      <c r="B10" s="1" t="s">
        <v>9</v>
      </c>
      <c r="C10" s="1" t="s">
        <v>10</v>
      </c>
      <c r="D10" s="1" t="s">
        <v>7</v>
      </c>
      <c r="E10" s="5">
        <v>15</v>
      </c>
      <c r="F10" s="6">
        <v>210</v>
      </c>
      <c r="G10" s="6">
        <f t="shared" si="0"/>
        <v>3150</v>
      </c>
      <c r="I10" s="7" t="s">
        <v>18</v>
      </c>
      <c r="J10" s="10">
        <f>SUMIF(C4:C17,"janeiro",G4:G17)</f>
        <v>26013.4</v>
      </c>
      <c r="K10" s="6"/>
      <c r="L10" s="9" t="s">
        <v>24</v>
      </c>
    </row>
    <row r="11" spans="1:12" x14ac:dyDescent="0.25">
      <c r="A11" s="1">
        <v>8</v>
      </c>
      <c r="B11" s="1" t="s">
        <v>5</v>
      </c>
      <c r="C11" s="1" t="s">
        <v>10</v>
      </c>
      <c r="D11" s="1" t="s">
        <v>8</v>
      </c>
      <c r="E11" s="5">
        <v>89</v>
      </c>
      <c r="F11" s="6">
        <v>25</v>
      </c>
      <c r="G11" s="6">
        <f t="shared" si="0"/>
        <v>2225</v>
      </c>
      <c r="I11" s="7" t="s">
        <v>19</v>
      </c>
      <c r="J11" s="10">
        <f>SUMIF(C4:C17,"fevereiro",G4:G17)</f>
        <v>11855</v>
      </c>
      <c r="K11" s="6"/>
      <c r="L11" s="9" t="s">
        <v>24</v>
      </c>
    </row>
    <row r="12" spans="1:12" x14ac:dyDescent="0.25">
      <c r="A12" s="1">
        <v>9</v>
      </c>
      <c r="B12" s="1" t="s">
        <v>5</v>
      </c>
      <c r="C12" s="1" t="s">
        <v>10</v>
      </c>
      <c r="D12" s="1" t="s">
        <v>11</v>
      </c>
      <c r="E12" s="5">
        <v>10</v>
      </c>
      <c r="F12" s="6">
        <v>250</v>
      </c>
      <c r="G12" s="6">
        <f t="shared" si="0"/>
        <v>2500</v>
      </c>
      <c r="I12" s="7" t="s">
        <v>20</v>
      </c>
      <c r="J12" s="10">
        <f>SUMIF(C4:C17,"março",G4:G17)</f>
        <v>8925</v>
      </c>
      <c r="K12" s="6"/>
      <c r="L12" s="9" t="s">
        <v>24</v>
      </c>
    </row>
    <row r="13" spans="1:12" x14ac:dyDescent="0.25">
      <c r="A13" s="1">
        <v>10</v>
      </c>
      <c r="B13" s="1" t="s">
        <v>9</v>
      </c>
      <c r="C13" s="1" t="s">
        <v>10</v>
      </c>
      <c r="D13" s="1" t="s">
        <v>8</v>
      </c>
      <c r="E13" s="5">
        <v>45</v>
      </c>
      <c r="F13" s="6">
        <v>20</v>
      </c>
      <c r="G13" s="6">
        <f t="shared" si="0"/>
        <v>900</v>
      </c>
      <c r="H13" s="11"/>
      <c r="I13" s="7" t="s">
        <v>21</v>
      </c>
      <c r="J13" s="10">
        <f>SUMIFS(G4:G17,B4:B17,B4,C4:C17,C11)</f>
        <v>7805</v>
      </c>
      <c r="K13" s="6"/>
      <c r="L13" s="9" t="s">
        <v>25</v>
      </c>
    </row>
    <row r="14" spans="1:12" x14ac:dyDescent="0.25">
      <c r="A14" s="1">
        <v>11</v>
      </c>
      <c r="B14" s="1" t="s">
        <v>9</v>
      </c>
      <c r="C14" s="1" t="s">
        <v>12</v>
      </c>
      <c r="D14" s="1" t="s">
        <v>7</v>
      </c>
      <c r="E14" s="5">
        <v>12</v>
      </c>
      <c r="F14" s="6">
        <v>220</v>
      </c>
      <c r="G14" s="6">
        <f t="shared" si="0"/>
        <v>2640</v>
      </c>
      <c r="I14" s="7" t="s">
        <v>22</v>
      </c>
      <c r="J14" s="10">
        <f>SUMIFS(Valor_Total,Filial,"Brooklin",Mês,"Janeiro")</f>
        <v>11398</v>
      </c>
      <c r="K14" s="6"/>
      <c r="L14" s="9" t="s">
        <v>25</v>
      </c>
    </row>
    <row r="15" spans="1:12" x14ac:dyDescent="0.25">
      <c r="A15" s="1">
        <v>12</v>
      </c>
      <c r="B15" s="1" t="s">
        <v>5</v>
      </c>
      <c r="C15" s="1" t="s">
        <v>12</v>
      </c>
      <c r="D15" s="1" t="s">
        <v>7</v>
      </c>
      <c r="E15" s="5">
        <v>13</v>
      </c>
      <c r="F15" s="6">
        <v>230</v>
      </c>
      <c r="G15" s="6">
        <f t="shared" si="0"/>
        <v>2990</v>
      </c>
    </row>
    <row r="16" spans="1:12" x14ac:dyDescent="0.25">
      <c r="A16" s="1">
        <v>13</v>
      </c>
      <c r="B16" s="1" t="s">
        <v>5</v>
      </c>
      <c r="C16" s="1" t="s">
        <v>12</v>
      </c>
      <c r="D16" s="1" t="s">
        <v>8</v>
      </c>
      <c r="E16" s="5">
        <v>90</v>
      </c>
      <c r="F16" s="6">
        <v>20</v>
      </c>
      <c r="G16" s="6">
        <f t="shared" si="0"/>
        <v>1800</v>
      </c>
      <c r="I16" s="15" t="s">
        <v>32</v>
      </c>
      <c r="J16" s="1">
        <f>COUNTIFS(D4:D17,"Mouse",C4:C17,"Fevereiro")</f>
        <v>2</v>
      </c>
    </row>
    <row r="17" spans="1:9" x14ac:dyDescent="0.25">
      <c r="A17" s="1">
        <v>14</v>
      </c>
      <c r="B17" s="1" t="s">
        <v>9</v>
      </c>
      <c r="C17" s="1" t="s">
        <v>12</v>
      </c>
      <c r="D17" s="1" t="s">
        <v>11</v>
      </c>
      <c r="E17" s="5">
        <v>5</v>
      </c>
      <c r="F17" s="6">
        <v>299</v>
      </c>
      <c r="G17" s="6">
        <f t="shared" si="0"/>
        <v>1495</v>
      </c>
      <c r="H17" s="11"/>
    </row>
    <row r="19" spans="1:9" x14ac:dyDescent="0.25">
      <c r="I19" s="1">
        <f>SUMIF(B4:B17,OR(B4,B5),G4:G17)</f>
        <v>0</v>
      </c>
    </row>
    <row r="23" spans="1:9" x14ac:dyDescent="0.25">
      <c r="H23" s="11"/>
    </row>
    <row r="26" spans="1:9" x14ac:dyDescent="0.25">
      <c r="I26" s="14"/>
    </row>
    <row r="27" spans="1:9" x14ac:dyDescent="0.25">
      <c r="I27" s="14"/>
    </row>
  </sheetData>
  <autoFilter ref="A3:L17" xr:uid="{EEA325D9-8B44-40B5-B20E-A6EB9D096DC5}"/>
  <mergeCells count="1">
    <mergeCell ref="B1:G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3</vt:i4>
      </vt:variant>
    </vt:vector>
  </HeadingPairs>
  <TitlesOfParts>
    <vt:vector size="4" baseType="lpstr">
      <vt:lpstr>Plan1</vt:lpstr>
      <vt:lpstr>Filial</vt:lpstr>
      <vt:lpstr>Mês</vt:lpstr>
      <vt:lpstr>Valor_Total</vt:lpstr>
    </vt:vector>
  </TitlesOfParts>
  <Manager>Marcio Rosa</Manager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Marcio Rosa</cp:lastModifiedBy>
  <dcterms:created xsi:type="dcterms:W3CDTF">2010-07-14T17:59:40Z</dcterms:created>
  <dcterms:modified xsi:type="dcterms:W3CDTF">2019-01-12T19:28:47Z</dcterms:modified>
</cp:coreProperties>
</file>