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"/>
    </mc:Choice>
  </mc:AlternateContent>
  <bookViews>
    <workbookView xWindow="0" yWindow="0" windowWidth="11685" windowHeight="7920" firstSheet="4" activeTab="7" xr2:uid="{20A01A96-4863-47FF-9CF8-D9E1F99D6315}"/>
  </bookViews>
  <sheets>
    <sheet name="SE" sheetId="1" r:id="rId1"/>
    <sheet name="Soma SE" sheetId="2" r:id="rId2"/>
    <sheet name="Soma Ses" sheetId="3" r:id="rId3"/>
    <sheet name="Procv" sheetId="4" r:id="rId4"/>
    <sheet name="Tabela Din" sheetId="5" r:id="rId5"/>
    <sheet name="FUNÇÕES TEXTO" sheetId="6" r:id="rId6"/>
    <sheet name="CONCATENAR" sheetId="7" r:id="rId7"/>
    <sheet name="gRAFICO" sheetId="8" r:id="rId8"/>
  </sheets>
  <calcPr calcId="17102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D2" i="7"/>
  <c r="D1" i="7"/>
  <c r="E5" i="7"/>
  <c r="E2" i="7"/>
  <c r="E1" i="7"/>
  <c r="B4" i="6" l="1"/>
  <c r="B3" i="6"/>
  <c r="B1" i="6"/>
  <c r="B2" i="6"/>
  <c r="B13" i="4"/>
  <c r="C13" i="4" s="1"/>
  <c r="C10" i="4"/>
  <c r="G4" i="5"/>
  <c r="G3" i="5"/>
  <c r="G2" i="5"/>
  <c r="B10" i="4"/>
  <c r="E3" i="3"/>
  <c r="E6" i="3"/>
  <c r="E3" i="2"/>
  <c r="E5" i="2"/>
  <c r="C3" i="1"/>
  <c r="C2" i="1"/>
  <c r="C4" i="6"/>
  <c r="C1" i="6"/>
  <c r="C2" i="6"/>
  <c r="C3" i="6"/>
</calcChain>
</file>

<file path=xl/sharedStrings.xml><?xml version="1.0" encoding="utf-8"?>
<sst xmlns="http://schemas.openxmlformats.org/spreadsheetml/2006/main" count="124" uniqueCount="67">
  <si>
    <t>&gt;</t>
  </si>
  <si>
    <t>&lt;</t>
  </si>
  <si>
    <t>&gt;=</t>
  </si>
  <si>
    <t>&lt;=</t>
  </si>
  <si>
    <t>=</t>
  </si>
  <si>
    <t>&lt;&gt;</t>
  </si>
  <si>
    <t>nota</t>
  </si>
  <si>
    <t>Resultado</t>
  </si>
  <si>
    <t>Alunos</t>
  </si>
  <si>
    <t>menino</t>
  </si>
  <si>
    <t>menina</t>
  </si>
  <si>
    <t>Data</t>
  </si>
  <si>
    <t>Valor</t>
  </si>
  <si>
    <t>Vendas Meninos</t>
  </si>
  <si>
    <t>Vendas Meninas</t>
  </si>
  <si>
    <t>menino dia 2</t>
  </si>
  <si>
    <t>menina dia 9</t>
  </si>
  <si>
    <t>Cod Produto</t>
  </si>
  <si>
    <t>Descrição Produto</t>
  </si>
  <si>
    <t>Valor produto</t>
  </si>
  <si>
    <t>Cadeira</t>
  </si>
  <si>
    <t>Mesa</t>
  </si>
  <si>
    <t>Sofa</t>
  </si>
  <si>
    <t>Armario</t>
  </si>
  <si>
    <t>Painel</t>
  </si>
  <si>
    <t>Cama</t>
  </si>
  <si>
    <t>Estado</t>
  </si>
  <si>
    <t>Cidade</t>
  </si>
  <si>
    <t>Vendedor</t>
  </si>
  <si>
    <t>Qtd Vendas</t>
  </si>
  <si>
    <t>Devanzir</t>
  </si>
  <si>
    <t>Gisele</t>
  </si>
  <si>
    <t>Guilherme</t>
  </si>
  <si>
    <t>Ana Eliza</t>
  </si>
  <si>
    <t>SP</t>
  </si>
  <si>
    <t>PR</t>
  </si>
  <si>
    <t>MG</t>
  </si>
  <si>
    <t>SOROCABA</t>
  </si>
  <si>
    <t>JUNDIAI</t>
  </si>
  <si>
    <t>CURITIBA</t>
  </si>
  <si>
    <t>BELO HORIZONTE</t>
  </si>
  <si>
    <t>PONTA GROSSA</t>
  </si>
  <si>
    <t>VALENÇA</t>
  </si>
  <si>
    <t>Rótulos de Linha</t>
  </si>
  <si>
    <t>Total Geral</t>
  </si>
  <si>
    <t>MG Total</t>
  </si>
  <si>
    <t>PR Total</t>
  </si>
  <si>
    <t>SP Total</t>
  </si>
  <si>
    <t>Rótulos de Coluna</t>
  </si>
  <si>
    <t>Soma de Qtd Vendas</t>
  </si>
  <si>
    <t>MAIOR</t>
  </si>
  <si>
    <t>MENOR</t>
  </si>
  <si>
    <t>MEDIA</t>
  </si>
  <si>
    <t>&gt;&gt; COM SEERRO</t>
  </si>
  <si>
    <t>EXL-2019</t>
  </si>
  <si>
    <t xml:space="preserve">         EXL-2019</t>
  </si>
  <si>
    <t>MARCIO</t>
  </si>
  <si>
    <t>EXCEL</t>
  </si>
  <si>
    <t>EXCEL2</t>
  </si>
  <si>
    <t>TEXTO COM VALOR</t>
  </si>
  <si>
    <t>Periodo</t>
  </si>
  <si>
    <t>Qtd</t>
  </si>
  <si>
    <t>Valor R$</t>
  </si>
  <si>
    <t>Total 1 Trimestre</t>
  </si>
  <si>
    <t>Total 2 Trimestre</t>
  </si>
  <si>
    <t>Total 3 Trimestre</t>
  </si>
  <si>
    <t>Total 4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</si>
</sst>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7" fontId="0" fillId="0" borderId="0" xfId="0" applyNumberForma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gRAFICO!$A$2:$A$5</c:f>
              <c:strCache>
                <c:ptCount val="4"/>
                <c:pt idx="0">
                  <c:v>Total 1 Trimestre</c:v>
                </c:pt>
                <c:pt idx="1">
                  <c:v>Total 2 Trimestre</c:v>
                </c:pt>
                <c:pt idx="2">
                  <c:v>Total 3 Trimestre</c:v>
                </c:pt>
                <c:pt idx="3">
                  <c:v>Total 4 Trimestre</c:v>
                </c:pt>
              </c:strCache>
            </c:strRef>
          </c:cat>
          <c:val>
            <c:numRef>
              <c:f>gRAFICO!$B$2:$B$5</c:f>
              <c:numCache>
                <c:formatCode>General</c:formatCode>
                <c:ptCount val="4"/>
                <c:pt idx="0">
                  <c:v>99</c:v>
                </c:pt>
                <c:pt idx="1">
                  <c:v>69</c:v>
                </c:pt>
                <c:pt idx="2">
                  <c:v>39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7-47AF-B554-60B670B6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398528"/>
        <c:axId val="328156768"/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Valor R$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gRAFICO!$A$2:$A$5</c:f>
              <c:strCache>
                <c:ptCount val="4"/>
                <c:pt idx="0">
                  <c:v>Total 1 Trimestre</c:v>
                </c:pt>
                <c:pt idx="1">
                  <c:v>Total 2 Trimestre</c:v>
                </c:pt>
                <c:pt idx="2">
                  <c:v>Total 3 Trimestre</c:v>
                </c:pt>
                <c:pt idx="3">
                  <c:v>Total 4 Trimestre</c:v>
                </c:pt>
              </c:strCache>
            </c:strRef>
          </c:cat>
          <c:val>
            <c:numRef>
              <c:f>gRAFICO!$C$2:$C$5</c:f>
              <c:numCache>
                <c:formatCode>"R$"\ #,##0.00</c:formatCode>
                <c:ptCount val="4"/>
                <c:pt idx="0">
                  <c:v>228031.92000000004</c:v>
                </c:pt>
                <c:pt idx="1">
                  <c:v>144799.01</c:v>
                </c:pt>
                <c:pt idx="2">
                  <c:v>103724.22000000002</c:v>
                </c:pt>
                <c:pt idx="3">
                  <c:v>132291.60999999999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7-47AF-B554-60B670B6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15600"/>
        <c:axId val="328163248"/>
      </c:lineChart>
      <c:catAx>
        <c:axId val="3283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156768"/>
        <c:crosses val="autoZero"/>
        <c:auto val="1"/>
        <c:lblAlgn val="ctr"/>
        <c:lblOffset val="100"/>
        <c:noMultiLvlLbl val="0"/>
      </c:catAx>
      <c:valAx>
        <c:axId val="328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398528"/>
        <c:crosses val="autoZero"/>
        <c:crossBetween val="between"/>
      </c:valAx>
      <c:valAx>
        <c:axId val="32816324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015600"/>
        <c:crosses val="max"/>
        <c:crossBetween val="between"/>
      </c:valAx>
      <c:catAx>
        <c:axId val="32701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163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123825</xdr:rowOff>
    </xdr:from>
    <xdr:to>
      <xdr:col>12</xdr:col>
      <xdr:colOff>552450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34535-71E0-4219-9E0B-0A03A85AB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o Rosa" refreshedDate="42994.633748379631" createdVersion="6" refreshedVersion="6" minRefreshableVersion="3" recordCount="12" xr:uid="{42CAB527-52DA-4CE1-A2FB-5B8256A41E60}">
  <cacheSource type="worksheet">
    <worksheetSource ref="A1:D13" sheet="Tabela Din"/>
  </cacheSource>
  <cacheFields count="4">
    <cacheField name="Estado" numFmtId="0">
      <sharedItems count="3">
        <s v="SP"/>
        <s v="PR"/>
        <s v="MG"/>
      </sharedItems>
    </cacheField>
    <cacheField name="Cidade" numFmtId="0">
      <sharedItems count="6">
        <s v="SOROCABA"/>
        <s v="JUNDIAI"/>
        <s v="CURITIBA"/>
        <s v="BELO HORIZONTE"/>
        <s v="PONTA GROSSA"/>
        <s v="VALENÇA"/>
      </sharedItems>
    </cacheField>
    <cacheField name="Vendedor" numFmtId="0">
      <sharedItems count="4">
        <s v="Devanzir"/>
        <s v="Ana Eliza"/>
        <s v="Gisele"/>
        <s v="Guilherme"/>
      </sharedItems>
    </cacheField>
    <cacheField name="Qtd Vendas" numFmtId="0">
      <sharedItems containsSemiMixedTypes="0" containsString="0" containsNumber="1" containsInteger="1" minValue="18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8"/>
  </r>
  <r>
    <x v="0"/>
    <x v="1"/>
    <x v="1"/>
    <n v="37"/>
  </r>
  <r>
    <x v="1"/>
    <x v="2"/>
    <x v="2"/>
    <n v="40"/>
  </r>
  <r>
    <x v="2"/>
    <x v="3"/>
    <x v="3"/>
    <n v="21"/>
  </r>
  <r>
    <x v="1"/>
    <x v="4"/>
    <x v="0"/>
    <n v="31"/>
  </r>
  <r>
    <x v="0"/>
    <x v="0"/>
    <x v="1"/>
    <n v="24"/>
  </r>
  <r>
    <x v="1"/>
    <x v="2"/>
    <x v="2"/>
    <n v="43"/>
  </r>
  <r>
    <x v="2"/>
    <x v="5"/>
    <x v="3"/>
    <n v="35"/>
  </r>
  <r>
    <x v="2"/>
    <x v="3"/>
    <x v="0"/>
    <n v="41"/>
  </r>
  <r>
    <x v="1"/>
    <x v="2"/>
    <x v="1"/>
    <n v="36"/>
  </r>
  <r>
    <x v="0"/>
    <x v="0"/>
    <x v="2"/>
    <n v="34"/>
  </r>
  <r>
    <x v="0"/>
    <x v="0"/>
    <x v="3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866FB-A1BE-4287-A74C-31457A2B6025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:F29" firstHeaderRow="1" firstDataRow="2" firstDataCol="1"/>
  <pivotFields count="4"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7">
        <item x="3"/>
        <item x="2"/>
        <item x="1"/>
        <item x="4"/>
        <item x="0"/>
        <item x="5"/>
        <item t="default"/>
      </items>
    </pivotField>
    <pivotField axis="axisCol" subtotalTop="0" showAll="0">
      <items count="5">
        <item x="1"/>
        <item x="0"/>
        <item x="2"/>
        <item x="3"/>
        <item t="default"/>
      </items>
    </pivotField>
    <pivotField dataField="1" subtotalTop="0" showAll="0"/>
  </pivotFields>
  <rowFields count="2">
    <field x="0"/>
    <field x="1"/>
  </rowFields>
  <rowItems count="13">
    <i>
      <x/>
    </i>
    <i r="1">
      <x/>
    </i>
    <i r="1">
      <x v="5"/>
    </i>
    <i t="default">
      <x/>
    </i>
    <i>
      <x v="1"/>
    </i>
    <i r="1">
      <x v="1"/>
    </i>
    <i r="1">
      <x v="3"/>
    </i>
    <i t="default">
      <x v="1"/>
    </i>
    <i>
      <x v="2"/>
    </i>
    <i r="1">
      <x v="2"/>
    </i>
    <i r="1">
      <x v="4"/>
    </i>
    <i t="default"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Qtd Vend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8F2D-EFCD-4A26-A84A-B3939CC518D6}">
  <dimension ref="A1:C6"/>
  <sheetViews>
    <sheetView zoomScale="230" zoomScaleNormal="230" workbookViewId="0">
      <selection activeCell="C3" sqref="C3"/>
    </sheetView>
  </sheetViews>
  <sheetFormatPr defaultRowHeight="15" x14ac:dyDescent="0.25"/>
  <cols>
    <col min="3" max="3" width="10.5703125" bestFit="1" customWidth="1"/>
  </cols>
  <sheetData>
    <row r="1" spans="1:3" x14ac:dyDescent="0.25">
      <c r="A1" s="1" t="s">
        <v>0</v>
      </c>
      <c r="B1" t="s">
        <v>6</v>
      </c>
      <c r="C1" t="s">
        <v>7</v>
      </c>
    </row>
    <row r="2" spans="1:3" x14ac:dyDescent="0.25">
      <c r="A2" t="s">
        <v>1</v>
      </c>
      <c r="B2">
        <v>6</v>
      </c>
      <c r="C2" t="str">
        <f>IF(B2&gt;=7,"Aprovado","Reprovado")</f>
        <v>Reprovado</v>
      </c>
    </row>
    <row r="3" spans="1:3" x14ac:dyDescent="0.25">
      <c r="A3" t="s">
        <v>2</v>
      </c>
      <c r="B3">
        <v>6</v>
      </c>
      <c r="C3" t="str">
        <f>IF(B3&gt;=7,"Aprovado",IF(B3&gt;=5,"Recuperação","Reprovado"))</f>
        <v>Recuperação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D92-7CA5-425B-99CC-D7822F7C262E}">
  <dimension ref="A1:E6"/>
  <sheetViews>
    <sheetView zoomScale="190" zoomScaleNormal="190" workbookViewId="0">
      <selection sqref="A1:C6"/>
    </sheetView>
  </sheetViews>
  <sheetFormatPr defaultRowHeight="15" x14ac:dyDescent="0.25"/>
  <cols>
    <col min="5" max="5" width="15.85546875" bestFit="1" customWidth="1"/>
  </cols>
  <sheetData>
    <row r="1" spans="1:5" x14ac:dyDescent="0.25">
      <c r="A1" t="s">
        <v>8</v>
      </c>
      <c r="B1" t="s">
        <v>11</v>
      </c>
      <c r="C1" t="s">
        <v>12</v>
      </c>
    </row>
    <row r="2" spans="1:5" x14ac:dyDescent="0.25">
      <c r="A2" t="s">
        <v>9</v>
      </c>
      <c r="B2">
        <v>2</v>
      </c>
      <c r="C2">
        <v>23</v>
      </c>
      <c r="E2" t="s">
        <v>13</v>
      </c>
    </row>
    <row r="3" spans="1:5" x14ac:dyDescent="0.25">
      <c r="A3" t="s">
        <v>9</v>
      </c>
      <c r="B3">
        <v>2</v>
      </c>
      <c r="C3">
        <v>43</v>
      </c>
      <c r="E3">
        <f>SUMIF(A2:A6,"menino",C2:C6)</f>
        <v>78</v>
      </c>
    </row>
    <row r="4" spans="1:5" x14ac:dyDescent="0.25">
      <c r="A4" t="s">
        <v>10</v>
      </c>
      <c r="B4">
        <v>3</v>
      </c>
      <c r="C4">
        <v>22</v>
      </c>
      <c r="E4" t="s">
        <v>14</v>
      </c>
    </row>
    <row r="5" spans="1:5" x14ac:dyDescent="0.25">
      <c r="A5" t="s">
        <v>9</v>
      </c>
      <c r="B5">
        <v>6</v>
      </c>
      <c r="C5">
        <v>12</v>
      </c>
      <c r="E5">
        <f>SUMIF(A2:A6,"menina",C2:C6)</f>
        <v>72</v>
      </c>
    </row>
    <row r="6" spans="1:5" x14ac:dyDescent="0.25">
      <c r="A6" t="s">
        <v>10</v>
      </c>
      <c r="B6">
        <v>9</v>
      </c>
      <c r="C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7A21-123A-41D3-932A-BED4967F19C5}">
  <dimension ref="A1:E6"/>
  <sheetViews>
    <sheetView topLeftCell="B1" zoomScale="200" zoomScaleNormal="200" workbookViewId="0">
      <selection activeCell="E6" sqref="E6"/>
    </sheetView>
  </sheetViews>
  <sheetFormatPr defaultRowHeight="15" x14ac:dyDescent="0.25"/>
  <cols>
    <col min="5" max="5" width="12.42578125" bestFit="1" customWidth="1"/>
  </cols>
  <sheetData>
    <row r="1" spans="1:5" x14ac:dyDescent="0.25">
      <c r="A1" t="s">
        <v>8</v>
      </c>
      <c r="B1" t="s">
        <v>11</v>
      </c>
      <c r="C1" t="s">
        <v>12</v>
      </c>
    </row>
    <row r="2" spans="1:5" x14ac:dyDescent="0.25">
      <c r="A2" t="s">
        <v>9</v>
      </c>
      <c r="B2">
        <v>2</v>
      </c>
      <c r="C2">
        <v>23</v>
      </c>
      <c r="E2" t="s">
        <v>15</v>
      </c>
    </row>
    <row r="3" spans="1:5" x14ac:dyDescent="0.25">
      <c r="A3" t="s">
        <v>9</v>
      </c>
      <c r="B3">
        <v>2</v>
      </c>
      <c r="C3">
        <v>43</v>
      </c>
      <c r="E3">
        <f>SUMIFS(C2:C6,A2:A6,"menino",B2:B6,2)</f>
        <v>66</v>
      </c>
    </row>
    <row r="4" spans="1:5" x14ac:dyDescent="0.25">
      <c r="A4" t="s">
        <v>10</v>
      </c>
      <c r="B4">
        <v>3</v>
      </c>
      <c r="C4">
        <v>22</v>
      </c>
    </row>
    <row r="5" spans="1:5" x14ac:dyDescent="0.25">
      <c r="A5" t="s">
        <v>9</v>
      </c>
      <c r="B5">
        <v>6</v>
      </c>
      <c r="C5">
        <v>12</v>
      </c>
      <c r="E5" t="s">
        <v>16</v>
      </c>
    </row>
    <row r="6" spans="1:5" x14ac:dyDescent="0.25">
      <c r="A6" t="s">
        <v>10</v>
      </c>
      <c r="B6">
        <v>9</v>
      </c>
      <c r="C6">
        <v>50</v>
      </c>
      <c r="E6">
        <f>SUMIFS(C2:C6,A2:A6,"menina",B2:B6,9)</f>
        <v>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3AC3-D59A-4C0C-B9F0-B238186E1FCA}">
  <dimension ref="A1:D13"/>
  <sheetViews>
    <sheetView zoomScale="150" zoomScaleNormal="150" workbookViewId="0">
      <selection activeCell="B13" sqref="B13"/>
    </sheetView>
  </sheetViews>
  <sheetFormatPr defaultRowHeight="15" x14ac:dyDescent="0.25"/>
  <cols>
    <col min="1" max="1" width="11.7109375" customWidth="1"/>
    <col min="2" max="2" width="20" bestFit="1" customWidth="1"/>
    <col min="3" max="3" width="13.42578125" customWidth="1"/>
  </cols>
  <sheetData>
    <row r="1" spans="1:4" x14ac:dyDescent="0.25">
      <c r="A1" t="s">
        <v>17</v>
      </c>
      <c r="B1" t="s">
        <v>18</v>
      </c>
      <c r="C1" t="s">
        <v>19</v>
      </c>
    </row>
    <row r="2" spans="1:4" x14ac:dyDescent="0.25">
      <c r="A2">
        <v>1</v>
      </c>
      <c r="B2" t="s">
        <v>20</v>
      </c>
      <c r="C2" s="2">
        <v>280</v>
      </c>
    </row>
    <row r="3" spans="1:4" x14ac:dyDescent="0.25">
      <c r="A3">
        <v>2</v>
      </c>
      <c r="B3" t="s">
        <v>21</v>
      </c>
      <c r="C3" s="2">
        <v>895</v>
      </c>
    </row>
    <row r="4" spans="1:4" x14ac:dyDescent="0.25">
      <c r="A4">
        <v>3</v>
      </c>
      <c r="B4" t="s">
        <v>22</v>
      </c>
      <c r="C4" s="2">
        <v>2300</v>
      </c>
    </row>
    <row r="5" spans="1:4" x14ac:dyDescent="0.25">
      <c r="A5">
        <v>9</v>
      </c>
      <c r="B5" t="s">
        <v>23</v>
      </c>
      <c r="C5" s="2">
        <v>1300</v>
      </c>
    </row>
    <row r="6" spans="1:4" x14ac:dyDescent="0.25">
      <c r="A6">
        <v>5</v>
      </c>
      <c r="B6" t="s">
        <v>24</v>
      </c>
      <c r="C6" s="2">
        <v>900</v>
      </c>
    </row>
    <row r="7" spans="1:4" x14ac:dyDescent="0.25">
      <c r="A7">
        <v>6</v>
      </c>
      <c r="B7" t="s">
        <v>25</v>
      </c>
      <c r="C7" s="2">
        <v>2200</v>
      </c>
    </row>
    <row r="9" spans="1:4" x14ac:dyDescent="0.25">
      <c r="A9" s="3" t="s">
        <v>17</v>
      </c>
      <c r="B9" s="3" t="s">
        <v>18</v>
      </c>
      <c r="C9" s="3" t="s">
        <v>19</v>
      </c>
    </row>
    <row r="10" spans="1:4" x14ac:dyDescent="0.25">
      <c r="A10" s="3">
        <v>2</v>
      </c>
      <c r="B10" s="3" t="str">
        <f>VLOOKUP(A10,A2:C7,2,FALSE)</f>
        <v>Mesa</v>
      </c>
      <c r="C10" s="3">
        <f>VLOOKUP(B10,B2:C7,2,FALSE)</f>
        <v>895</v>
      </c>
    </row>
    <row r="12" spans="1:4" x14ac:dyDescent="0.25">
      <c r="A12" s="3" t="s">
        <v>17</v>
      </c>
      <c r="B12" s="3" t="s">
        <v>18</v>
      </c>
      <c r="C12" s="3" t="s">
        <v>19</v>
      </c>
    </row>
    <row r="13" spans="1:4" x14ac:dyDescent="0.25">
      <c r="A13">
        <v>4</v>
      </c>
      <c r="B13" s="3" t="str">
        <f>IFERROR(VLOOKUP(A13,A2:C7,2,FALSE),"CODIGO INEXISTENTE")</f>
        <v>CODIGO INEXISTENTE</v>
      </c>
      <c r="C13" s="3" t="e">
        <f>VLOOKUP(B13,B2:C7,2,FALSE)</f>
        <v>#N/A</v>
      </c>
      <c r="D13" t="s">
        <v>53</v>
      </c>
    </row>
  </sheetData>
  <dataValidations count="1">
    <dataValidation type="list" allowBlank="1" showInputMessage="1" showErrorMessage="1" sqref="A10" xr:uid="{6930740C-7C6B-4595-9124-C48828FD3CE6}">
      <formula1>$A$2:$A$7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17D6-225E-4803-8049-901A116569EC}">
  <dimension ref="A1:G29"/>
  <sheetViews>
    <sheetView zoomScale="120" zoomScaleNormal="120" workbookViewId="0">
      <selection activeCell="G11" sqref="G11"/>
    </sheetView>
  </sheetViews>
  <sheetFormatPr defaultRowHeight="15" x14ac:dyDescent="0.25"/>
  <cols>
    <col min="1" max="1" width="21.28515625" bestFit="1" customWidth="1"/>
    <col min="2" max="2" width="19.5703125" bestFit="1" customWidth="1"/>
    <col min="3" max="3" width="8.85546875" bestFit="1" customWidth="1"/>
    <col min="4" max="4" width="15.85546875" customWidth="1"/>
    <col min="5" max="5" width="10.5703125" bestFit="1" customWidth="1"/>
    <col min="6" max="6" width="10.7109375" bestFit="1" customWidth="1"/>
  </cols>
  <sheetData>
    <row r="1" spans="1:7" x14ac:dyDescent="0.25">
      <c r="A1" t="s">
        <v>26</v>
      </c>
      <c r="B1" t="s">
        <v>27</v>
      </c>
      <c r="C1" t="s">
        <v>28</v>
      </c>
      <c r="D1" t="s">
        <v>29</v>
      </c>
    </row>
    <row r="2" spans="1:7" x14ac:dyDescent="0.25">
      <c r="A2" t="s">
        <v>34</v>
      </c>
      <c r="B2" t="s">
        <v>37</v>
      </c>
      <c r="C2" t="s">
        <v>30</v>
      </c>
      <c r="D2">
        <v>18</v>
      </c>
      <c r="F2" t="s">
        <v>50</v>
      </c>
      <c r="G2">
        <f>LARGE(D2:D13,1)</f>
        <v>43</v>
      </c>
    </row>
    <row r="3" spans="1:7" x14ac:dyDescent="0.25">
      <c r="A3" t="s">
        <v>34</v>
      </c>
      <c r="B3" t="s">
        <v>38</v>
      </c>
      <c r="C3" t="s">
        <v>33</v>
      </c>
      <c r="D3">
        <v>37</v>
      </c>
      <c r="F3" t="s">
        <v>51</v>
      </c>
      <c r="G3">
        <f>SMALL(D2:D13,1)</f>
        <v>18</v>
      </c>
    </row>
    <row r="4" spans="1:7" x14ac:dyDescent="0.25">
      <c r="A4" t="s">
        <v>35</v>
      </c>
      <c r="B4" t="s">
        <v>39</v>
      </c>
      <c r="C4" t="s">
        <v>31</v>
      </c>
      <c r="D4">
        <v>40</v>
      </c>
      <c r="F4" t="s">
        <v>52</v>
      </c>
      <c r="G4">
        <f>AVERAGE(D2:D13)</f>
        <v>33.25</v>
      </c>
    </row>
    <row r="5" spans="1:7" x14ac:dyDescent="0.25">
      <c r="A5" t="s">
        <v>36</v>
      </c>
      <c r="B5" t="s">
        <v>40</v>
      </c>
      <c r="C5" t="s">
        <v>32</v>
      </c>
      <c r="D5">
        <v>21</v>
      </c>
    </row>
    <row r="6" spans="1:7" x14ac:dyDescent="0.25">
      <c r="A6" t="s">
        <v>35</v>
      </c>
      <c r="B6" t="s">
        <v>41</v>
      </c>
      <c r="C6" t="s">
        <v>30</v>
      </c>
      <c r="D6">
        <v>31</v>
      </c>
    </row>
    <row r="7" spans="1:7" x14ac:dyDescent="0.25">
      <c r="A7" t="s">
        <v>34</v>
      </c>
      <c r="B7" t="s">
        <v>37</v>
      </c>
      <c r="C7" t="s">
        <v>33</v>
      </c>
      <c r="D7">
        <v>24</v>
      </c>
    </row>
    <row r="8" spans="1:7" x14ac:dyDescent="0.25">
      <c r="A8" t="s">
        <v>35</v>
      </c>
      <c r="B8" t="s">
        <v>39</v>
      </c>
      <c r="C8" t="s">
        <v>31</v>
      </c>
      <c r="D8">
        <v>43</v>
      </c>
    </row>
    <row r="9" spans="1:7" x14ac:dyDescent="0.25">
      <c r="A9" t="s">
        <v>36</v>
      </c>
      <c r="B9" t="s">
        <v>42</v>
      </c>
      <c r="C9" t="s">
        <v>32</v>
      </c>
      <c r="D9">
        <v>35</v>
      </c>
    </row>
    <row r="10" spans="1:7" x14ac:dyDescent="0.25">
      <c r="A10" t="s">
        <v>36</v>
      </c>
      <c r="B10" t="s">
        <v>40</v>
      </c>
      <c r="C10" t="s">
        <v>30</v>
      </c>
      <c r="D10">
        <v>41</v>
      </c>
    </row>
    <row r="11" spans="1:7" x14ac:dyDescent="0.25">
      <c r="A11" t="s">
        <v>35</v>
      </c>
      <c r="B11" t="s">
        <v>39</v>
      </c>
      <c r="C11" t="s">
        <v>33</v>
      </c>
      <c r="D11">
        <v>36</v>
      </c>
    </row>
    <row r="12" spans="1:7" x14ac:dyDescent="0.25">
      <c r="A12" t="s">
        <v>34</v>
      </c>
      <c r="B12" t="s">
        <v>37</v>
      </c>
      <c r="C12" t="s">
        <v>31</v>
      </c>
      <c r="D12">
        <v>34</v>
      </c>
    </row>
    <row r="13" spans="1:7" x14ac:dyDescent="0.25">
      <c r="A13" t="s">
        <v>34</v>
      </c>
      <c r="B13" t="s">
        <v>37</v>
      </c>
      <c r="C13" t="s">
        <v>32</v>
      </c>
      <c r="D13">
        <v>39</v>
      </c>
    </row>
    <row r="15" spans="1:7" x14ac:dyDescent="0.25">
      <c r="A15" s="4" t="s">
        <v>49</v>
      </c>
      <c r="B15" s="4" t="s">
        <v>48</v>
      </c>
    </row>
    <row r="16" spans="1:7" x14ac:dyDescent="0.25">
      <c r="A16" s="4" t="s">
        <v>43</v>
      </c>
      <c r="B16" t="s">
        <v>33</v>
      </c>
      <c r="C16" t="s">
        <v>30</v>
      </c>
      <c r="D16" t="s">
        <v>31</v>
      </c>
      <c r="E16" t="s">
        <v>32</v>
      </c>
      <c r="F16" t="s">
        <v>44</v>
      </c>
    </row>
    <row r="17" spans="1:6" x14ac:dyDescent="0.25">
      <c r="A17" s="5" t="s">
        <v>36</v>
      </c>
      <c r="B17" s="7"/>
      <c r="C17" s="7"/>
      <c r="D17" s="7"/>
      <c r="E17" s="7"/>
      <c r="F17" s="7"/>
    </row>
    <row r="18" spans="1:6" x14ac:dyDescent="0.25">
      <c r="A18" s="6" t="s">
        <v>40</v>
      </c>
      <c r="B18" s="7"/>
      <c r="C18" s="7">
        <v>41</v>
      </c>
      <c r="D18" s="7"/>
      <c r="E18" s="7">
        <v>21</v>
      </c>
      <c r="F18" s="7">
        <v>62</v>
      </c>
    </row>
    <row r="19" spans="1:6" x14ac:dyDescent="0.25">
      <c r="A19" s="6" t="s">
        <v>42</v>
      </c>
      <c r="B19" s="7"/>
      <c r="C19" s="7"/>
      <c r="D19" s="7"/>
      <c r="E19" s="7">
        <v>35</v>
      </c>
      <c r="F19" s="7">
        <v>35</v>
      </c>
    </row>
    <row r="20" spans="1:6" x14ac:dyDescent="0.25">
      <c r="A20" s="5" t="s">
        <v>45</v>
      </c>
      <c r="B20" s="7"/>
      <c r="C20" s="7">
        <v>41</v>
      </c>
      <c r="D20" s="7"/>
      <c r="E20" s="7">
        <v>56</v>
      </c>
      <c r="F20" s="7">
        <v>97</v>
      </c>
    </row>
    <row r="21" spans="1:6" x14ac:dyDescent="0.25">
      <c r="A21" s="5" t="s">
        <v>35</v>
      </c>
      <c r="B21" s="7"/>
      <c r="C21" s="7"/>
      <c r="D21" s="7"/>
      <c r="E21" s="7"/>
      <c r="F21" s="7"/>
    </row>
    <row r="22" spans="1:6" x14ac:dyDescent="0.25">
      <c r="A22" s="6" t="s">
        <v>39</v>
      </c>
      <c r="B22" s="7">
        <v>36</v>
      </c>
      <c r="C22" s="7"/>
      <c r="D22" s="7">
        <v>83</v>
      </c>
      <c r="E22" s="7"/>
      <c r="F22" s="7">
        <v>119</v>
      </c>
    </row>
    <row r="23" spans="1:6" x14ac:dyDescent="0.25">
      <c r="A23" s="6" t="s">
        <v>41</v>
      </c>
      <c r="B23" s="7"/>
      <c r="C23" s="7">
        <v>31</v>
      </c>
      <c r="D23" s="7"/>
      <c r="E23" s="7"/>
      <c r="F23" s="7">
        <v>31</v>
      </c>
    </row>
    <row r="24" spans="1:6" x14ac:dyDescent="0.25">
      <c r="A24" s="5" t="s">
        <v>46</v>
      </c>
      <c r="B24" s="7">
        <v>36</v>
      </c>
      <c r="C24" s="7">
        <v>31</v>
      </c>
      <c r="D24" s="7">
        <v>83</v>
      </c>
      <c r="E24" s="7"/>
      <c r="F24" s="7">
        <v>150</v>
      </c>
    </row>
    <row r="25" spans="1:6" x14ac:dyDescent="0.25">
      <c r="A25" s="5" t="s">
        <v>34</v>
      </c>
      <c r="B25" s="7"/>
      <c r="C25" s="7"/>
      <c r="D25" s="7"/>
      <c r="E25" s="7"/>
      <c r="F25" s="7"/>
    </row>
    <row r="26" spans="1:6" x14ac:dyDescent="0.25">
      <c r="A26" s="6" t="s">
        <v>38</v>
      </c>
      <c r="B26" s="7">
        <v>37</v>
      </c>
      <c r="C26" s="7"/>
      <c r="D26" s="7"/>
      <c r="E26" s="7"/>
      <c r="F26" s="7">
        <v>37</v>
      </c>
    </row>
    <row r="27" spans="1:6" x14ac:dyDescent="0.25">
      <c r="A27" s="6" t="s">
        <v>37</v>
      </c>
      <c r="B27" s="7">
        <v>24</v>
      </c>
      <c r="C27" s="7">
        <v>18</v>
      </c>
      <c r="D27" s="7">
        <v>34</v>
      </c>
      <c r="E27" s="7">
        <v>39</v>
      </c>
      <c r="F27" s="7">
        <v>115</v>
      </c>
    </row>
    <row r="28" spans="1:6" x14ac:dyDescent="0.25">
      <c r="A28" s="5" t="s">
        <v>47</v>
      </c>
      <c r="B28" s="7">
        <v>61</v>
      </c>
      <c r="C28" s="7">
        <v>18</v>
      </c>
      <c r="D28" s="7">
        <v>34</v>
      </c>
      <c r="E28" s="7">
        <v>39</v>
      </c>
      <c r="F28" s="7">
        <v>152</v>
      </c>
    </row>
    <row r="29" spans="1:6" x14ac:dyDescent="0.25">
      <c r="A29" s="5" t="s">
        <v>44</v>
      </c>
      <c r="B29" s="7">
        <v>97</v>
      </c>
      <c r="C29" s="7">
        <v>90</v>
      </c>
      <c r="D29" s="7">
        <v>117</v>
      </c>
      <c r="E29" s="7">
        <v>95</v>
      </c>
      <c r="F29" s="7">
        <v>399</v>
      </c>
    </row>
  </sheetData>
  <conditionalFormatting sqref="D2:D13">
    <cfRule type="iconSet" priority="1">
      <iconSet iconSet="3Arrows">
        <cfvo type="percent" val="0"/>
        <cfvo type="percent" val="33"/>
        <cfvo type="percent" val="67"/>
      </iconSet>
    </cfRule>
    <cfRule type="cellIs" dxfId="1" priority="6" operator="lessThan">
      <formula>$G$4</formula>
    </cfRule>
    <cfRule type="cellIs" dxfId="0" priority="7" operator="greaterThan">
      <formula>$G$4</formula>
    </cfRule>
  </conditionalFormatting>
  <conditionalFormatting sqref="E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{1FBDC277-35CF-490C-81AE-A99D3D72F1C7}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BDC277-35CF-490C-81AE-A99D3D72F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5757-6B46-4DBC-82DD-610FD292F7BD}">
  <dimension ref="A1:C4"/>
  <sheetViews>
    <sheetView zoomScale="130" zoomScaleNormal="130" workbookViewId="0">
      <selection activeCell="C3" sqref="C3"/>
    </sheetView>
  </sheetViews>
  <sheetFormatPr defaultRowHeight="15" x14ac:dyDescent="0.25"/>
  <cols>
    <col min="1" max="1" width="12.42578125" customWidth="1"/>
    <col min="3" max="3" width="16.85546875" bestFit="1" customWidth="1"/>
  </cols>
  <sheetData>
    <row r="1" spans="1:3" x14ac:dyDescent="0.25">
      <c r="A1" t="s">
        <v>54</v>
      </c>
      <c r="B1" t="str">
        <f>LEFT(A1,3)</f>
        <v>EXL</v>
      </c>
      <c r="C1" t="str">
        <f ca="1">_xlfn.FORMULATEXT(B1)</f>
        <v>=ESQUERDA(A1;3)</v>
      </c>
    </row>
    <row r="2" spans="1:3" x14ac:dyDescent="0.25">
      <c r="A2" t="s">
        <v>54</v>
      </c>
      <c r="B2" t="str">
        <f>RIGHT(A2,4)</f>
        <v>2019</v>
      </c>
      <c r="C2" t="str">
        <f t="shared" ref="C2:C4" ca="1" si="0">_xlfn.FORMULATEXT(B2)</f>
        <v>=DIREITA(A2;4)</v>
      </c>
    </row>
    <row r="3" spans="1:3" x14ac:dyDescent="0.25">
      <c r="A3" t="s">
        <v>54</v>
      </c>
      <c r="B3" t="str">
        <f>MID(A3,5,4)</f>
        <v>2019</v>
      </c>
      <c r="C3" t="str">
        <f t="shared" ca="1" si="0"/>
        <v>=EXT.TEXTO(A3;5;4)</v>
      </c>
    </row>
    <row r="4" spans="1:3" x14ac:dyDescent="0.25">
      <c r="A4" t="s">
        <v>55</v>
      </c>
      <c r="B4" t="str">
        <f>TRIM(A4)</f>
        <v>EXL-2019</v>
      </c>
      <c r="C4" t="str">
        <f t="shared" ca="1" si="0"/>
        <v>=ARRUMAR(A4)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D272-1ED3-4892-9313-3A1B1BF7BDC4}">
  <dimension ref="A1:E5"/>
  <sheetViews>
    <sheetView workbookViewId="0">
      <selection activeCell="H7" sqref="H7"/>
    </sheetView>
  </sheetViews>
  <sheetFormatPr defaultRowHeight="15" x14ac:dyDescent="0.25"/>
  <cols>
    <col min="4" max="4" width="16.140625" bestFit="1" customWidth="1"/>
    <col min="5" max="5" width="25" bestFit="1" customWidth="1"/>
  </cols>
  <sheetData>
    <row r="1" spans="1:5" x14ac:dyDescent="0.25">
      <c r="A1" t="s">
        <v>56</v>
      </c>
      <c r="B1" t="s">
        <v>57</v>
      </c>
      <c r="D1" t="str">
        <f>CONCATENATE(A1," - ",B1)</f>
        <v>MARCIO - EXCEL</v>
      </c>
      <c r="E1" s="8" t="str">
        <f ca="1">_xlfn.FORMULATEXT(D1)</f>
        <v>=CONCATENAR(A1;" - ";B1)</v>
      </c>
    </row>
    <row r="2" spans="1:5" x14ac:dyDescent="0.25">
      <c r="A2" t="s">
        <v>56</v>
      </c>
      <c r="B2" t="s">
        <v>58</v>
      </c>
      <c r="D2" t="str">
        <f>A2&amp;" - "&amp;B2</f>
        <v>MARCIO - EXCEL2</v>
      </c>
      <c r="E2" s="8" t="str">
        <f ca="1">_xlfn.FORMULATEXT(D2)</f>
        <v>=A2&amp;" - "&amp;B2</v>
      </c>
    </row>
    <row r="3" spans="1:5" x14ac:dyDescent="0.25">
      <c r="E3" s="8"/>
    </row>
    <row r="4" spans="1:5" x14ac:dyDescent="0.25">
      <c r="B4" t="s">
        <v>59</v>
      </c>
      <c r="E4" s="8"/>
    </row>
    <row r="5" spans="1:5" x14ac:dyDescent="0.25">
      <c r="B5">
        <v>456</v>
      </c>
      <c r="D5" t="str">
        <f>"TOTAL: "&amp;B5</f>
        <v>TOTAL: 456</v>
      </c>
      <c r="E5" s="8" t="str">
        <f ca="1">_xlfn.FORMULATEXT(D5)</f>
        <v>="TOTAL: "&amp;B5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FCF8-1683-44D5-86B7-70D293680E52}">
  <dimension ref="A1:C5"/>
  <sheetViews>
    <sheetView tabSelected="1" workbookViewId="0">
      <selection activeCell="E10" sqref="E10"/>
    </sheetView>
  </sheetViews>
  <sheetFormatPr defaultRowHeight="15" x14ac:dyDescent="0.25"/>
  <cols>
    <col min="1" max="1" width="16" bestFit="1" customWidth="1"/>
    <col min="3" max="3" width="12.7109375" bestFit="1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>
        <v>99</v>
      </c>
      <c r="C2" s="9">
        <v>228031.92000000004</v>
      </c>
    </row>
    <row r="3" spans="1:3" x14ac:dyDescent="0.25">
      <c r="A3" t="s">
        <v>64</v>
      </c>
      <c r="B3">
        <v>69</v>
      </c>
      <c r="C3" s="9">
        <v>144799.01</v>
      </c>
    </row>
    <row r="4" spans="1:3" x14ac:dyDescent="0.25">
      <c r="A4" t="s">
        <v>65</v>
      </c>
      <c r="B4">
        <v>39</v>
      </c>
      <c r="C4" s="9">
        <v>103724.22000000002</v>
      </c>
    </row>
    <row r="5" spans="1:3" x14ac:dyDescent="0.25">
      <c r="A5" t="s">
        <v>66</v>
      </c>
      <c r="B5">
        <v>79</v>
      </c>
      <c r="C5" s="9">
        <v>132291.60999999999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</vt:lpstr>
      <vt:lpstr>Soma SE</vt:lpstr>
      <vt:lpstr>Soma Ses</vt:lpstr>
      <vt:lpstr>Procv</vt:lpstr>
      <vt:lpstr>Tabela Din</vt:lpstr>
      <vt:lpstr>FUNÇÕES TEXTO</vt:lpstr>
      <vt:lpstr>CONCATENAR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2017-09-16T17:05:48Z</dcterms:created>
  <dcterms:modified xsi:type="dcterms:W3CDTF">2017-09-19T15:52:44Z</dcterms:modified>
</cp:coreProperties>
</file>