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1 - Baseline FCU" sheetId="1" r:id="rId1"/>
    <sheet name="1 - Baseline FCU - No mech vent" sheetId="4" r:id="rId2"/>
    <sheet name="Constants" sheetId="2" r:id="rId3"/>
    <sheet name="Sheet3" sheetId="3" r:id="rId4"/>
  </sheets>
  <definedNames>
    <definedName name="area">Constants!$C$5</definedName>
  </definedNames>
  <calcPr calcId="144525"/>
</workbook>
</file>

<file path=xl/calcChain.xml><?xml version="1.0" encoding="utf-8"?>
<calcChain xmlns="http://schemas.openxmlformats.org/spreadsheetml/2006/main">
  <c r="B34" i="4" l="1"/>
  <c r="B35" i="4" s="1"/>
  <c r="B32" i="4"/>
  <c r="B33" i="4" s="1"/>
  <c r="O30" i="4"/>
  <c r="N30" i="4"/>
  <c r="M30" i="4"/>
  <c r="L30" i="4"/>
  <c r="K30" i="4"/>
  <c r="J30" i="4"/>
  <c r="I30" i="4"/>
  <c r="H30" i="4"/>
  <c r="G30" i="4"/>
  <c r="F30" i="4"/>
  <c r="E30" i="4"/>
  <c r="D30" i="4"/>
  <c r="O29" i="4"/>
  <c r="N29" i="4"/>
  <c r="M29" i="4"/>
  <c r="L29" i="4"/>
  <c r="K29" i="4"/>
  <c r="J29" i="4"/>
  <c r="I29" i="4"/>
  <c r="H29" i="4"/>
  <c r="G29" i="4"/>
  <c r="F29" i="4"/>
  <c r="E29" i="4"/>
  <c r="D29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7" i="1"/>
  <c r="C21" i="1"/>
  <c r="C20" i="1"/>
  <c r="C1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2" i="1"/>
  <c r="C23" i="1"/>
  <c r="C24" i="1"/>
  <c r="C25" i="1"/>
  <c r="C26" i="1"/>
  <c r="C2" i="1"/>
  <c r="B33" i="1"/>
  <c r="B34" i="1"/>
  <c r="B35" i="1" s="1"/>
  <c r="B32" i="1"/>
  <c r="E29" i="1"/>
  <c r="F29" i="1"/>
  <c r="G29" i="1"/>
  <c r="H29" i="1"/>
  <c r="I29" i="1"/>
  <c r="J29" i="1"/>
  <c r="K29" i="1"/>
  <c r="L29" i="1"/>
  <c r="M29" i="1"/>
  <c r="N29" i="1"/>
  <c r="O29" i="1"/>
  <c r="D29" i="1"/>
  <c r="E30" i="1"/>
  <c r="F30" i="1"/>
  <c r="G30" i="1"/>
  <c r="H30" i="1"/>
  <c r="I30" i="1"/>
  <c r="J30" i="1"/>
  <c r="K30" i="1"/>
  <c r="L30" i="1"/>
  <c r="M30" i="1"/>
  <c r="N30" i="1"/>
  <c r="O30" i="1"/>
  <c r="D30" i="1"/>
</calcChain>
</file>

<file path=xl/sharedStrings.xml><?xml version="1.0" encoding="utf-8"?>
<sst xmlns="http://schemas.openxmlformats.org/spreadsheetml/2006/main" count="183" uniqueCount="41">
  <si>
    <t>Room Electricity</t>
  </si>
  <si>
    <t>Lighting</t>
  </si>
  <si>
    <t>Heating (Gas)</t>
  </si>
  <si>
    <t>Cooling (Electricity)</t>
  </si>
  <si>
    <t>DHW (Gas)</t>
  </si>
  <si>
    <t>Air Temperature</t>
  </si>
  <si>
    <t>Radiant Temperature</t>
  </si>
  <si>
    <t>Operative Temperature</t>
  </si>
  <si>
    <t>Outside Dry-Bulb Temperature</t>
  </si>
  <si>
    <t>Glazing</t>
  </si>
  <si>
    <t>Walls</t>
  </si>
  <si>
    <t>Ceilings (int)</t>
  </si>
  <si>
    <t>Floors (int)</t>
  </si>
  <si>
    <t>Ground Floors</t>
  </si>
  <si>
    <t>Roofs</t>
  </si>
  <si>
    <t>External Infiltration</t>
  </si>
  <si>
    <t>General Lighting</t>
  </si>
  <si>
    <t>Computer + Equip</t>
  </si>
  <si>
    <t>Occupancy</t>
  </si>
  <si>
    <t>Solar Gains Exterior Windows</t>
  </si>
  <si>
    <t>Zone Sensible Heating</t>
  </si>
  <si>
    <t>Zone Sensible Cooling</t>
  </si>
  <si>
    <t>Sensible Cooling</t>
  </si>
  <si>
    <t>Total Cooling</t>
  </si>
  <si>
    <t>Zone Heating</t>
  </si>
  <si>
    <t>Mech Vent + Nat Vent + Infiltration</t>
  </si>
  <si>
    <t>Date/Time</t>
  </si>
  <si>
    <t>kWh</t>
  </si>
  <si>
    <t>ac/h</t>
  </si>
  <si>
    <t>°C</t>
  </si>
  <si>
    <t>Cooling COP</t>
  </si>
  <si>
    <t>Heating COP</t>
  </si>
  <si>
    <t>Total cooling</t>
  </si>
  <si>
    <t>Total heating</t>
  </si>
  <si>
    <t>Area</t>
  </si>
  <si>
    <t>m2</t>
  </si>
  <si>
    <t>MWh</t>
  </si>
  <si>
    <t>kWh/m2</t>
  </si>
  <si>
    <t>SUM</t>
  </si>
  <si>
    <t>Specific cooling</t>
  </si>
  <si>
    <t>Specific heating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</si>
</sst>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4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zoomScale="85" zoomScaleNormal="85" workbookViewId="0">
      <selection activeCell="A36" sqref="A36"/>
    </sheetView>
  </sheetViews>
  <sheetFormatPr defaultColWidth="23.140625" defaultRowHeight="15" x14ac:dyDescent="0.25"/>
  <cols>
    <col min="2" max="2" width="6.42578125" style="1" bestFit="1" customWidth="1"/>
    <col min="3" max="3" width="23.5703125" style="1" customWidth="1"/>
  </cols>
  <sheetData>
    <row r="1" spans="1:15" x14ac:dyDescent="0.25">
      <c r="A1" s="1" t="s">
        <v>26</v>
      </c>
      <c r="B1"/>
      <c r="C1" t="s">
        <v>38</v>
      </c>
      <c r="D1" s="2">
        <v>37257</v>
      </c>
      <c r="E1" s="2">
        <v>37288</v>
      </c>
      <c r="F1" s="2">
        <v>37316</v>
      </c>
      <c r="G1" s="2">
        <v>37347</v>
      </c>
      <c r="H1" s="2">
        <v>37377</v>
      </c>
      <c r="I1" s="2">
        <v>37408</v>
      </c>
      <c r="J1" s="2">
        <v>37438</v>
      </c>
      <c r="K1" s="2">
        <v>37469</v>
      </c>
      <c r="L1" s="2">
        <v>37500</v>
      </c>
      <c r="M1" s="2">
        <v>37530</v>
      </c>
      <c r="N1" s="2">
        <v>37561</v>
      </c>
      <c r="O1" s="2">
        <v>37591</v>
      </c>
    </row>
    <row r="2" spans="1:15" x14ac:dyDescent="0.25">
      <c r="A2" s="1" t="s">
        <v>9</v>
      </c>
      <c r="B2" s="1" t="s">
        <v>27</v>
      </c>
      <c r="C2" s="1">
        <f>SUM(D2:O2)/1000</f>
        <v>-49.396550000000005</v>
      </c>
      <c r="D2" s="1">
        <v>-6035.8119999999999</v>
      </c>
      <c r="E2" s="1">
        <v>-5717.9290000000001</v>
      </c>
      <c r="F2" s="1">
        <v>-5165.5349999999999</v>
      </c>
      <c r="G2" s="1">
        <v>-4307.8190000000004</v>
      </c>
      <c r="H2" s="1">
        <v>-3210.6759999999999</v>
      </c>
      <c r="I2" s="1">
        <v>-2832.3719999999998</v>
      </c>
      <c r="J2" s="1">
        <v>-2171.7170000000001</v>
      </c>
      <c r="K2" s="1">
        <v>-2149.7080000000001</v>
      </c>
      <c r="L2" s="1">
        <v>-3131.808</v>
      </c>
      <c r="M2" s="1">
        <v>-4424.1970000000001</v>
      </c>
      <c r="N2" s="1">
        <v>-4684.4120000000003</v>
      </c>
      <c r="O2" s="1">
        <v>-5564.5649999999996</v>
      </c>
    </row>
    <row r="3" spans="1:15" x14ac:dyDescent="0.25">
      <c r="A3" s="1" t="s">
        <v>10</v>
      </c>
      <c r="B3" t="s">
        <v>27</v>
      </c>
      <c r="C3" s="1">
        <f t="shared" ref="C3:C26" si="0">SUM(D3:O3)/1000</f>
        <v>-23.944851000000003</v>
      </c>
      <c r="D3">
        <v>-3086.3220000000001</v>
      </c>
      <c r="E3">
        <v>-2716.81</v>
      </c>
      <c r="F3">
        <v>-2468.4029999999998</v>
      </c>
      <c r="G3">
        <v>-2273.9299999999998</v>
      </c>
      <c r="H3">
        <v>-1668.327</v>
      </c>
      <c r="I3">
        <v>-1588.261</v>
      </c>
      <c r="J3">
        <v>-725.25400000000002</v>
      </c>
      <c r="K3">
        <v>-1108.598</v>
      </c>
      <c r="L3">
        <v>-1412.2260000000001</v>
      </c>
      <c r="M3">
        <v>-1917.807</v>
      </c>
      <c r="N3">
        <v>-2149.2020000000002</v>
      </c>
      <c r="O3">
        <v>-2829.7109999999998</v>
      </c>
    </row>
    <row r="4" spans="1:15" x14ac:dyDescent="0.25">
      <c r="A4" s="1" t="s">
        <v>11</v>
      </c>
      <c r="B4" t="s">
        <v>27</v>
      </c>
      <c r="C4" s="1">
        <f t="shared" si="0"/>
        <v>-1.7813610000000011E-2</v>
      </c>
      <c r="D4">
        <v>-26.359210000000001</v>
      </c>
      <c r="E4">
        <v>10.890319999999999</v>
      </c>
      <c r="F4">
        <v>32.029470000000003</v>
      </c>
      <c r="G4">
        <v>-136.27539999999999</v>
      </c>
      <c r="H4">
        <v>-69.752260000000007</v>
      </c>
      <c r="I4">
        <v>-140.31110000000001</v>
      </c>
      <c r="J4">
        <v>173.01400000000001</v>
      </c>
      <c r="K4">
        <v>-69.010379999999998</v>
      </c>
      <c r="L4">
        <v>44.58907</v>
      </c>
      <c r="M4">
        <v>117.7521</v>
      </c>
      <c r="N4">
        <v>116.2278</v>
      </c>
      <c r="O4">
        <v>-70.608019999999996</v>
      </c>
    </row>
    <row r="5" spans="1:15" x14ac:dyDescent="0.25">
      <c r="A5" s="1" t="s">
        <v>12</v>
      </c>
      <c r="B5" t="s">
        <v>27</v>
      </c>
      <c r="C5" s="1">
        <f t="shared" si="0"/>
        <v>-2.2918890000000077E-2</v>
      </c>
      <c r="D5">
        <v>-29.154530000000001</v>
      </c>
      <c r="E5">
        <v>13.35087</v>
      </c>
      <c r="F5">
        <v>32.948169999999998</v>
      </c>
      <c r="G5">
        <v>-138.66139999999999</v>
      </c>
      <c r="H5">
        <v>-73.290450000000007</v>
      </c>
      <c r="I5">
        <v>-154.68620000000001</v>
      </c>
      <c r="J5">
        <v>190.92859999999999</v>
      </c>
      <c r="K5">
        <v>-77.207809999999995</v>
      </c>
      <c r="L5">
        <v>48.88749</v>
      </c>
      <c r="M5">
        <v>118.1992</v>
      </c>
      <c r="N5">
        <v>120.386</v>
      </c>
      <c r="O5">
        <v>-74.618830000000003</v>
      </c>
    </row>
    <row r="6" spans="1:15" x14ac:dyDescent="0.25">
      <c r="A6" s="1" t="s">
        <v>13</v>
      </c>
      <c r="B6" t="s">
        <v>27</v>
      </c>
      <c r="C6" s="1">
        <f t="shared" si="0"/>
        <v>-2.1420093300000005</v>
      </c>
      <c r="D6">
        <v>-62.865220000000001</v>
      </c>
      <c r="E6">
        <v>-76.953789999999998</v>
      </c>
      <c r="F6">
        <v>-140.38419999999999</v>
      </c>
      <c r="G6">
        <v>-241.9212</v>
      </c>
      <c r="H6">
        <v>-273.37720000000002</v>
      </c>
      <c r="I6">
        <v>-295.57780000000002</v>
      </c>
      <c r="J6">
        <v>-276.55200000000002</v>
      </c>
      <c r="K6">
        <v>-298.80759999999998</v>
      </c>
      <c r="L6">
        <v>-218.0635</v>
      </c>
      <c r="M6">
        <v>-137.37880000000001</v>
      </c>
      <c r="N6">
        <v>-62.646569999999997</v>
      </c>
      <c r="O6">
        <v>-57.481450000000002</v>
      </c>
    </row>
    <row r="7" spans="1:15" x14ac:dyDescent="0.25">
      <c r="A7" s="1" t="s">
        <v>14</v>
      </c>
      <c r="B7" t="s">
        <v>27</v>
      </c>
      <c r="C7" s="1">
        <f t="shared" si="0"/>
        <v>-2.1741037200000002</v>
      </c>
      <c r="D7">
        <v>-322.52050000000003</v>
      </c>
      <c r="E7">
        <v>-286.14179999999999</v>
      </c>
      <c r="F7">
        <v>-236.97049999999999</v>
      </c>
      <c r="G7">
        <v>-179.5445</v>
      </c>
      <c r="H7">
        <v>-104.98</v>
      </c>
      <c r="I7">
        <v>-85.93347</v>
      </c>
      <c r="J7">
        <v>-19.129850000000001</v>
      </c>
      <c r="K7">
        <v>-62.714399999999998</v>
      </c>
      <c r="L7">
        <v>-132.64869999999999</v>
      </c>
      <c r="M7">
        <v>-218.4393</v>
      </c>
      <c r="N7">
        <v>-231.39949999999999</v>
      </c>
      <c r="O7">
        <v>-293.68119999999999</v>
      </c>
    </row>
    <row r="8" spans="1:15" x14ac:dyDescent="0.25">
      <c r="A8" s="1" t="s">
        <v>22</v>
      </c>
      <c r="B8" t="s">
        <v>27</v>
      </c>
      <c r="C8" s="1">
        <f t="shared" si="0"/>
        <v>-59.746210386999998</v>
      </c>
      <c r="D8">
        <v>0</v>
      </c>
      <c r="E8">
        <v>-6.3302370000000003</v>
      </c>
      <c r="F8">
        <v>-1083.6500000000001</v>
      </c>
      <c r="G8">
        <v>-3274.74</v>
      </c>
      <c r="H8">
        <v>-9450.893</v>
      </c>
      <c r="I8">
        <v>-9005.58</v>
      </c>
      <c r="J8">
        <v>-14653.04</v>
      </c>
      <c r="K8">
        <v>-12747.89</v>
      </c>
      <c r="L8">
        <v>-6584.0420000000004</v>
      </c>
      <c r="M8">
        <v>-2737.1080000000002</v>
      </c>
      <c r="N8">
        <v>-202.84190000000001</v>
      </c>
      <c r="O8">
        <v>-9.5250000000000001E-2</v>
      </c>
    </row>
    <row r="9" spans="1:15" x14ac:dyDescent="0.25">
      <c r="A9" s="1" t="s">
        <v>25</v>
      </c>
      <c r="B9" t="s">
        <v>28</v>
      </c>
      <c r="C9" s="1">
        <f t="shared" si="0"/>
        <v>1.2448091E-2</v>
      </c>
      <c r="D9">
        <v>1.059588</v>
      </c>
      <c r="E9">
        <v>1.0522659999999999</v>
      </c>
      <c r="F9">
        <v>1.0259309999999999</v>
      </c>
      <c r="G9">
        <v>1.0483169999999999</v>
      </c>
      <c r="H9">
        <v>1.0436160000000001</v>
      </c>
      <c r="I9">
        <v>1.009185</v>
      </c>
      <c r="J9">
        <v>1.0367649999999999</v>
      </c>
      <c r="K9">
        <v>1.0226120000000001</v>
      </c>
      <c r="L9">
        <v>1.0243370000000001</v>
      </c>
      <c r="M9">
        <v>1.0486180000000001</v>
      </c>
      <c r="N9">
        <v>1.035086</v>
      </c>
      <c r="O9">
        <v>1.0417700000000001</v>
      </c>
    </row>
    <row r="10" spans="1:15" x14ac:dyDescent="0.25">
      <c r="A10" s="1" t="s">
        <v>15</v>
      </c>
      <c r="B10" t="s">
        <v>27</v>
      </c>
      <c r="C10" s="1">
        <f t="shared" si="0"/>
        <v>-59.497247999999999</v>
      </c>
      <c r="D10">
        <v>-7812.9790000000003</v>
      </c>
      <c r="E10">
        <v>-7230.1319999999996</v>
      </c>
      <c r="F10">
        <v>-6396.6189999999997</v>
      </c>
      <c r="G10">
        <v>-5047.7629999999999</v>
      </c>
      <c r="H10">
        <v>-3767.9169999999999</v>
      </c>
      <c r="I10">
        <v>-3144.1509999999998</v>
      </c>
      <c r="J10">
        <v>-2474.748</v>
      </c>
      <c r="K10">
        <v>-2466.741</v>
      </c>
      <c r="L10">
        <v>-3487.3629999999998</v>
      </c>
      <c r="M10">
        <v>-5201.1819999999998</v>
      </c>
      <c r="N10">
        <v>-5568.0280000000002</v>
      </c>
      <c r="O10">
        <v>-6899.625</v>
      </c>
    </row>
    <row r="11" spans="1:15" x14ac:dyDescent="0.25">
      <c r="A11" s="1" t="s">
        <v>23</v>
      </c>
      <c r="B11" t="s">
        <v>27</v>
      </c>
      <c r="C11" s="1">
        <f t="shared" si="0"/>
        <v>-64.303595186999985</v>
      </c>
      <c r="D11">
        <v>0</v>
      </c>
      <c r="E11">
        <v>-6.3302370000000003</v>
      </c>
      <c r="F11">
        <v>-1083.6500000000001</v>
      </c>
      <c r="G11">
        <v>-3278.4769999999999</v>
      </c>
      <c r="H11">
        <v>-9609.3539999999994</v>
      </c>
      <c r="I11">
        <v>-9990.4979999999996</v>
      </c>
      <c r="J11">
        <v>-16215.97</v>
      </c>
      <c r="K11">
        <v>-14098.24</v>
      </c>
      <c r="L11">
        <v>-7028.3739999999998</v>
      </c>
      <c r="M11">
        <v>-2775.0030000000002</v>
      </c>
      <c r="N11">
        <v>-217.6037</v>
      </c>
      <c r="O11">
        <v>-9.5250000000000001E-2</v>
      </c>
    </row>
    <row r="12" spans="1:15" x14ac:dyDescent="0.25">
      <c r="A12" s="1" t="s">
        <v>24</v>
      </c>
      <c r="B12" t="s">
        <v>27</v>
      </c>
      <c r="C12" s="1">
        <f t="shared" si="0"/>
        <v>34.349438522000007</v>
      </c>
      <c r="D12">
        <v>10429.84</v>
      </c>
      <c r="E12">
        <v>7068.8559999999998</v>
      </c>
      <c r="F12">
        <v>2261.2559999999999</v>
      </c>
      <c r="G12">
        <v>332.38639999999998</v>
      </c>
      <c r="H12">
        <v>11.28363</v>
      </c>
      <c r="I12">
        <v>0.27243200000000001</v>
      </c>
      <c r="J12">
        <v>0</v>
      </c>
      <c r="K12">
        <v>0</v>
      </c>
      <c r="L12">
        <v>52.696060000000003</v>
      </c>
      <c r="M12">
        <v>1033.5509999999999</v>
      </c>
      <c r="N12">
        <v>4428.0619999999999</v>
      </c>
      <c r="O12">
        <v>8731.2350000000006</v>
      </c>
    </row>
    <row r="13" spans="1:15" x14ac:dyDescent="0.25">
      <c r="A13" s="1" t="s">
        <v>16</v>
      </c>
      <c r="B13" t="s">
        <v>27</v>
      </c>
      <c r="C13" s="1">
        <f t="shared" si="0"/>
        <v>52.820285000000005</v>
      </c>
      <c r="D13">
        <v>4654.6610000000001</v>
      </c>
      <c r="E13">
        <v>4047.5309999999999</v>
      </c>
      <c r="F13">
        <v>4249.9080000000004</v>
      </c>
      <c r="G13">
        <v>4452.2849999999999</v>
      </c>
      <c r="H13">
        <v>4654.6610000000001</v>
      </c>
      <c r="I13">
        <v>4047.5309999999999</v>
      </c>
      <c r="J13">
        <v>4654.6610000000001</v>
      </c>
      <c r="K13">
        <v>4452.2849999999999</v>
      </c>
      <c r="L13">
        <v>4249.9080000000004</v>
      </c>
      <c r="M13">
        <v>4654.6610000000001</v>
      </c>
      <c r="N13">
        <v>4249.9080000000004</v>
      </c>
      <c r="O13">
        <v>4452.2849999999999</v>
      </c>
    </row>
    <row r="14" spans="1:15" x14ac:dyDescent="0.25">
      <c r="A14" s="1" t="s">
        <v>17</v>
      </c>
      <c r="B14" t="s">
        <v>27</v>
      </c>
      <c r="C14" s="1">
        <f t="shared" si="0"/>
        <v>34.539611000000008</v>
      </c>
      <c r="D14">
        <v>3029.5770000000002</v>
      </c>
      <c r="E14">
        <v>2647.0859999999998</v>
      </c>
      <c r="F14">
        <v>2798.8679999999999</v>
      </c>
      <c r="G14">
        <v>2902.08</v>
      </c>
      <c r="H14">
        <v>3029.5770000000002</v>
      </c>
      <c r="I14">
        <v>2671.3710000000001</v>
      </c>
      <c r="J14">
        <v>3029.5770000000002</v>
      </c>
      <c r="K14">
        <v>2914.223</v>
      </c>
      <c r="L14">
        <v>2786.7260000000001</v>
      </c>
      <c r="M14">
        <v>3029.5770000000002</v>
      </c>
      <c r="N14">
        <v>2786.7260000000001</v>
      </c>
      <c r="O14">
        <v>2914.223</v>
      </c>
    </row>
    <row r="15" spans="1:15" x14ac:dyDescent="0.25">
      <c r="A15" s="1" t="s">
        <v>18</v>
      </c>
      <c r="B15" t="s">
        <v>27</v>
      </c>
      <c r="C15" s="1">
        <f t="shared" si="0"/>
        <v>12.4726564</v>
      </c>
      <c r="D15">
        <v>1176.194</v>
      </c>
      <c r="E15">
        <v>1017.663</v>
      </c>
      <c r="F15">
        <v>1023.681</v>
      </c>
      <c r="G15">
        <v>1019.438</v>
      </c>
      <c r="H15">
        <v>1047.6959999999999</v>
      </c>
      <c r="I15">
        <v>910.74789999999996</v>
      </c>
      <c r="J15">
        <v>1047.2080000000001</v>
      </c>
      <c r="K15">
        <v>1001.682</v>
      </c>
      <c r="L15">
        <v>960.97050000000002</v>
      </c>
      <c r="M15">
        <v>1089.7449999999999</v>
      </c>
      <c r="N15">
        <v>1056.057</v>
      </c>
      <c r="O15">
        <v>1121.5740000000001</v>
      </c>
    </row>
    <row r="16" spans="1:15" x14ac:dyDescent="0.25">
      <c r="A16" s="1" t="s">
        <v>19</v>
      </c>
      <c r="B16" t="s">
        <v>27</v>
      </c>
      <c r="C16" s="1">
        <f t="shared" si="0"/>
        <v>94.582325999999995</v>
      </c>
      <c r="D16">
        <v>2576.4279999999999</v>
      </c>
      <c r="E16">
        <v>5230.4309999999996</v>
      </c>
      <c r="F16">
        <v>8411.4110000000001</v>
      </c>
      <c r="G16">
        <v>9577.5229999999992</v>
      </c>
      <c r="H16">
        <v>11838.25</v>
      </c>
      <c r="I16">
        <v>11147.91</v>
      </c>
      <c r="J16">
        <v>12333.66</v>
      </c>
      <c r="K16">
        <v>11696.99</v>
      </c>
      <c r="L16">
        <v>8521.65</v>
      </c>
      <c r="M16">
        <v>7305.326</v>
      </c>
      <c r="N16">
        <v>3330.0309999999999</v>
      </c>
      <c r="O16">
        <v>2612.7159999999999</v>
      </c>
    </row>
    <row r="17" spans="1:15" x14ac:dyDescent="0.25">
      <c r="A17" s="1" t="s">
        <v>20</v>
      </c>
      <c r="B17" t="s">
        <v>27</v>
      </c>
      <c r="C17" s="1">
        <f t="shared" si="0"/>
        <v>20.431400220099995</v>
      </c>
      <c r="D17">
        <v>6634.9440000000004</v>
      </c>
      <c r="E17">
        <v>4087.1979999999999</v>
      </c>
      <c r="F17">
        <v>1145.2260000000001</v>
      </c>
      <c r="G17">
        <v>246.92019999999999</v>
      </c>
      <c r="H17">
        <v>10.78895</v>
      </c>
      <c r="I17">
        <v>0.26957009999999998</v>
      </c>
      <c r="J17">
        <v>0</v>
      </c>
      <c r="K17">
        <v>0</v>
      </c>
      <c r="L17">
        <v>48.500100000000003</v>
      </c>
      <c r="M17">
        <v>559.95740000000001</v>
      </c>
      <c r="N17">
        <v>2346.7979999999998</v>
      </c>
      <c r="O17">
        <v>5350.7979999999998</v>
      </c>
    </row>
    <row r="18" spans="1:15" x14ac:dyDescent="0.25">
      <c r="A18" s="1" t="s">
        <v>21</v>
      </c>
      <c r="B18" t="s">
        <v>27</v>
      </c>
      <c r="C18" s="1">
        <f t="shared" si="0"/>
        <v>-68.575213700000006</v>
      </c>
      <c r="D18">
        <v>-219.71369999999999</v>
      </c>
      <c r="E18">
        <v>-480.73919999999998</v>
      </c>
      <c r="F18">
        <v>-2586.4169999999999</v>
      </c>
      <c r="G18">
        <v>-5056.2820000000002</v>
      </c>
      <c r="H18">
        <v>-10370.56</v>
      </c>
      <c r="I18">
        <v>-9519.6560000000009</v>
      </c>
      <c r="J18">
        <v>-14636.82</v>
      </c>
      <c r="K18">
        <v>-12785.35</v>
      </c>
      <c r="L18">
        <v>-7532.3429999999998</v>
      </c>
      <c r="M18">
        <v>-4340.0839999999998</v>
      </c>
      <c r="N18">
        <v>-842.18709999999999</v>
      </c>
      <c r="O18">
        <v>-205.0617</v>
      </c>
    </row>
    <row r="19" spans="1:15" x14ac:dyDescent="0.25">
      <c r="A19" s="1" t="s">
        <v>5</v>
      </c>
      <c r="B19" t="s">
        <v>29</v>
      </c>
      <c r="C19" s="1">
        <f>AVERAGE(D19:O19)</f>
        <v>22.027661666666663</v>
      </c>
      <c r="D19">
        <v>17.267060000000001</v>
      </c>
      <c r="E19">
        <v>17.577120000000001</v>
      </c>
      <c r="F19">
        <v>19.99728</v>
      </c>
      <c r="G19">
        <v>22.965479999999999</v>
      </c>
      <c r="H19">
        <v>24.761500000000002</v>
      </c>
      <c r="I19">
        <v>26.095359999999999</v>
      </c>
      <c r="J19">
        <v>27.150939999999999</v>
      </c>
      <c r="K19">
        <v>26.65981</v>
      </c>
      <c r="L19">
        <v>24.371110000000002</v>
      </c>
      <c r="M19">
        <v>21.84976</v>
      </c>
      <c r="N19">
        <v>18.499169999999999</v>
      </c>
      <c r="O19">
        <v>17.137350000000001</v>
      </c>
    </row>
    <row r="20" spans="1:15" x14ac:dyDescent="0.25">
      <c r="A20" s="1" t="s">
        <v>6</v>
      </c>
      <c r="B20" t="s">
        <v>29</v>
      </c>
      <c r="C20" s="1">
        <f>AVERAGE(D20:O20)</f>
        <v>23.505375000000001</v>
      </c>
      <c r="D20">
        <v>16.477630000000001</v>
      </c>
      <c r="E20">
        <v>17.602460000000001</v>
      </c>
      <c r="F20">
        <v>21.25047</v>
      </c>
      <c r="G20">
        <v>24.84911</v>
      </c>
      <c r="H20">
        <v>27.653860000000002</v>
      </c>
      <c r="I20">
        <v>28.84929</v>
      </c>
      <c r="J20">
        <v>30.655660000000001</v>
      </c>
      <c r="K20">
        <v>29.79232</v>
      </c>
      <c r="L20">
        <v>26.580960000000001</v>
      </c>
      <c r="M20">
        <v>23.3155</v>
      </c>
      <c r="N20">
        <v>18.555730000000001</v>
      </c>
      <c r="O20">
        <v>16.48151</v>
      </c>
    </row>
    <row r="21" spans="1:15" x14ac:dyDescent="0.25">
      <c r="A21" s="1" t="s">
        <v>7</v>
      </c>
      <c r="B21" t="s">
        <v>29</v>
      </c>
      <c r="C21" s="1">
        <f>AVERAGE(D21:O21)</f>
        <v>22.766519166666669</v>
      </c>
      <c r="D21">
        <v>16.872340000000001</v>
      </c>
      <c r="E21">
        <v>17.589790000000001</v>
      </c>
      <c r="F21">
        <v>20.62388</v>
      </c>
      <c r="G21">
        <v>23.90729</v>
      </c>
      <c r="H21">
        <v>26.20768</v>
      </c>
      <c r="I21">
        <v>27.472329999999999</v>
      </c>
      <c r="J21">
        <v>28.903300000000002</v>
      </c>
      <c r="K21">
        <v>28.22607</v>
      </c>
      <c r="L21">
        <v>25.476040000000001</v>
      </c>
      <c r="M21">
        <v>22.582630000000002</v>
      </c>
      <c r="N21">
        <v>18.527450000000002</v>
      </c>
      <c r="O21">
        <v>16.809429999999999</v>
      </c>
    </row>
    <row r="22" spans="1:15" x14ac:dyDescent="0.25">
      <c r="A22" s="1" t="s">
        <v>0</v>
      </c>
      <c r="B22" t="s">
        <v>27</v>
      </c>
      <c r="C22" s="1">
        <f t="shared" si="0"/>
        <v>34.539611000000008</v>
      </c>
      <c r="D22">
        <v>3029.5770000000002</v>
      </c>
      <c r="E22">
        <v>2647.0859999999998</v>
      </c>
      <c r="F22">
        <v>2798.8679999999999</v>
      </c>
      <c r="G22">
        <v>2902.08</v>
      </c>
      <c r="H22">
        <v>3029.5770000000002</v>
      </c>
      <c r="I22">
        <v>2671.3710000000001</v>
      </c>
      <c r="J22">
        <v>3029.5770000000002</v>
      </c>
      <c r="K22">
        <v>2914.223</v>
      </c>
      <c r="L22">
        <v>2786.7260000000001</v>
      </c>
      <c r="M22">
        <v>3029.5770000000002</v>
      </c>
      <c r="N22">
        <v>2786.7260000000001</v>
      </c>
      <c r="O22">
        <v>2914.223</v>
      </c>
    </row>
    <row r="23" spans="1:15" x14ac:dyDescent="0.25">
      <c r="A23" s="1" t="s">
        <v>1</v>
      </c>
      <c r="B23" t="s">
        <v>27</v>
      </c>
      <c r="C23" s="1">
        <f t="shared" si="0"/>
        <v>52.820285000000005</v>
      </c>
      <c r="D23">
        <v>4654.6610000000001</v>
      </c>
      <c r="E23">
        <v>4047.5309999999999</v>
      </c>
      <c r="F23">
        <v>4249.9080000000004</v>
      </c>
      <c r="G23">
        <v>4452.2849999999999</v>
      </c>
      <c r="H23">
        <v>4654.6610000000001</v>
      </c>
      <c r="I23">
        <v>4047.5309999999999</v>
      </c>
      <c r="J23">
        <v>4654.6610000000001</v>
      </c>
      <c r="K23">
        <v>4452.2849999999999</v>
      </c>
      <c r="L23">
        <v>4249.9080000000004</v>
      </c>
      <c r="M23">
        <v>4654.6610000000001</v>
      </c>
      <c r="N23">
        <v>4249.9080000000004</v>
      </c>
      <c r="O23">
        <v>4452.2849999999999</v>
      </c>
    </row>
    <row r="24" spans="1:15" x14ac:dyDescent="0.25">
      <c r="A24" s="1" t="s">
        <v>2</v>
      </c>
      <c r="B24" t="s">
        <v>27</v>
      </c>
      <c r="C24" s="1">
        <f t="shared" si="0"/>
        <v>41.384861790999999</v>
      </c>
      <c r="D24">
        <v>12566.07</v>
      </c>
      <c r="E24">
        <v>8516.6939999999995</v>
      </c>
      <c r="F24">
        <v>2724.404</v>
      </c>
      <c r="G24">
        <v>400.46559999999999</v>
      </c>
      <c r="H24">
        <v>13.59473</v>
      </c>
      <c r="I24">
        <v>0.32823099999999999</v>
      </c>
      <c r="J24">
        <v>0</v>
      </c>
      <c r="K24">
        <v>0</v>
      </c>
      <c r="L24">
        <v>63.489229999999999</v>
      </c>
      <c r="M24">
        <v>1245.242</v>
      </c>
      <c r="N24">
        <v>5335.0140000000001</v>
      </c>
      <c r="O24">
        <v>10519.56</v>
      </c>
    </row>
    <row r="25" spans="1:15" x14ac:dyDescent="0.25">
      <c r="A25" s="1" t="s">
        <v>3</v>
      </c>
      <c r="B25" t="s">
        <v>27</v>
      </c>
      <c r="C25" s="1">
        <f t="shared" si="0"/>
        <v>38.505147395999991</v>
      </c>
      <c r="D25">
        <v>0</v>
      </c>
      <c r="E25">
        <v>3.7905600000000002</v>
      </c>
      <c r="F25">
        <v>648.8922</v>
      </c>
      <c r="G25">
        <v>1963.16</v>
      </c>
      <c r="H25">
        <v>5754.1040000000003</v>
      </c>
      <c r="I25">
        <v>5982.3339999999998</v>
      </c>
      <c r="J25">
        <v>9710.1620000000003</v>
      </c>
      <c r="K25">
        <v>8442.0609999999997</v>
      </c>
      <c r="L25">
        <v>4208.607</v>
      </c>
      <c r="M25">
        <v>1661.6780000000001</v>
      </c>
      <c r="N25">
        <v>130.30160000000001</v>
      </c>
      <c r="O25">
        <v>5.7036000000000003E-2</v>
      </c>
    </row>
    <row r="26" spans="1:15" x14ac:dyDescent="0.25">
      <c r="A26" s="1" t="s">
        <v>4</v>
      </c>
      <c r="B26" t="s">
        <v>27</v>
      </c>
      <c r="C26" s="1">
        <f t="shared" si="0"/>
        <v>5.0292646000000003</v>
      </c>
      <c r="D26">
        <v>443.19189999999998</v>
      </c>
      <c r="E26">
        <v>385.38420000000002</v>
      </c>
      <c r="F26">
        <v>404.65350000000001</v>
      </c>
      <c r="G26">
        <v>423.92270000000002</v>
      </c>
      <c r="H26">
        <v>443.19189999999998</v>
      </c>
      <c r="I26">
        <v>385.38420000000002</v>
      </c>
      <c r="J26">
        <v>443.19189999999998</v>
      </c>
      <c r="K26">
        <v>423.92270000000002</v>
      </c>
      <c r="L26">
        <v>404.65350000000001</v>
      </c>
      <c r="M26">
        <v>443.19189999999998</v>
      </c>
      <c r="N26">
        <v>404.65350000000001</v>
      </c>
      <c r="O26">
        <v>423.92270000000002</v>
      </c>
    </row>
    <row r="27" spans="1:15" x14ac:dyDescent="0.25">
      <c r="A27" s="1" t="s">
        <v>8</v>
      </c>
      <c r="B27" t="s">
        <v>29</v>
      </c>
      <c r="C27" s="1">
        <f>AVERAGE(D27:O27)</f>
        <v>10.331225925</v>
      </c>
      <c r="D27">
        <v>-0.1533938</v>
      </c>
      <c r="E27">
        <v>-0.41636909999999999</v>
      </c>
      <c r="F27">
        <v>5.3459339999999997</v>
      </c>
      <c r="G27">
        <v>10.69604</v>
      </c>
      <c r="H27">
        <v>15.811120000000001</v>
      </c>
      <c r="I27">
        <v>18.315349999999999</v>
      </c>
      <c r="J27">
        <v>21.23132</v>
      </c>
      <c r="K27">
        <v>20.760449999999999</v>
      </c>
      <c r="L27">
        <v>15.80944</v>
      </c>
      <c r="M27">
        <v>9.7674400000000006</v>
      </c>
      <c r="N27">
        <v>5.2579510000000003</v>
      </c>
      <c r="O27">
        <v>1.5494289999999999</v>
      </c>
    </row>
    <row r="29" spans="1:15" s="4" customFormat="1" x14ac:dyDescent="0.25">
      <c r="A29" s="4" t="s">
        <v>31</v>
      </c>
      <c r="D29" s="4">
        <f>IF(D24,D12/D24)</f>
        <v>0.83000015120081305</v>
      </c>
      <c r="E29" s="4">
        <f t="shared" ref="E29:O29" si="1">IF(E24,E12/E24)</f>
        <v>0.82999999765167098</v>
      </c>
      <c r="F29" s="4">
        <f t="shared" si="1"/>
        <v>0.83000024959587482</v>
      </c>
      <c r="G29" s="4">
        <f t="shared" si="1"/>
        <v>0.82999988013951753</v>
      </c>
      <c r="H29" s="4">
        <f t="shared" si="1"/>
        <v>0.83000030158745342</v>
      </c>
      <c r="I29" s="4">
        <f t="shared" si="1"/>
        <v>0.83000082259140673</v>
      </c>
      <c r="J29" s="4" t="b">
        <f t="shared" si="1"/>
        <v>0</v>
      </c>
      <c r="K29" s="4" t="b">
        <f t="shared" si="1"/>
        <v>0</v>
      </c>
      <c r="L29" s="4">
        <f t="shared" si="1"/>
        <v>0.8299999858243674</v>
      </c>
      <c r="M29" s="4">
        <f t="shared" si="1"/>
        <v>0.83000011242794569</v>
      </c>
      <c r="N29" s="4">
        <f t="shared" si="1"/>
        <v>0.83000007122755437</v>
      </c>
      <c r="O29" s="4">
        <f t="shared" si="1"/>
        <v>0.83000001901220211</v>
      </c>
    </row>
    <row r="30" spans="1:15" s="4" customFormat="1" x14ac:dyDescent="0.25">
      <c r="A30" s="4" t="s">
        <v>30</v>
      </c>
      <c r="D30" s="4">
        <f>IF(D25,D11/D25,)</f>
        <v>0</v>
      </c>
      <c r="E30" s="4">
        <f t="shared" ref="E30:O30" si="2">IF(E25,E11/E25,)</f>
        <v>-1.6700004748638724</v>
      </c>
      <c r="F30" s="4">
        <f t="shared" si="2"/>
        <v>-1.6700000400682888</v>
      </c>
      <c r="G30" s="4">
        <f t="shared" si="2"/>
        <v>-1.6699998981234334</v>
      </c>
      <c r="H30" s="4">
        <f t="shared" si="2"/>
        <v>-1.670000055612481</v>
      </c>
      <c r="I30" s="4">
        <f t="shared" si="2"/>
        <v>-1.6700000367749444</v>
      </c>
      <c r="J30" s="4">
        <f t="shared" si="2"/>
        <v>-1.6699999443881575</v>
      </c>
      <c r="K30" s="4">
        <f t="shared" si="2"/>
        <v>-1.6699997784901104</v>
      </c>
      <c r="L30" s="4">
        <f t="shared" si="2"/>
        <v>-1.6700000736585763</v>
      </c>
      <c r="M30" s="4">
        <f t="shared" si="2"/>
        <v>-1.6700004453329707</v>
      </c>
      <c r="N30" s="4">
        <f t="shared" si="2"/>
        <v>-1.6700002148860795</v>
      </c>
      <c r="O30" s="4">
        <f t="shared" si="2"/>
        <v>-1.6699978960656428</v>
      </c>
    </row>
    <row r="32" spans="1:15" x14ac:dyDescent="0.25">
      <c r="A32" t="s">
        <v>32</v>
      </c>
      <c r="B32" s="3">
        <f>SUM(D11:O11)/1000</f>
        <v>-64.303595186999985</v>
      </c>
      <c r="C32" s="3"/>
      <c r="D32" t="s">
        <v>36</v>
      </c>
    </row>
    <row r="33" spans="1:4" x14ac:dyDescent="0.25">
      <c r="A33" t="s">
        <v>39</v>
      </c>
      <c r="B33" s="1">
        <f>B32*1000/area</f>
        <v>-95.322485045731455</v>
      </c>
      <c r="D33" t="s">
        <v>37</v>
      </c>
    </row>
    <row r="34" spans="1:4" x14ac:dyDescent="0.25">
      <c r="A34" t="s">
        <v>33</v>
      </c>
      <c r="B34" s="3">
        <f>SUM(D12:O12)/1000</f>
        <v>34.349438522000007</v>
      </c>
      <c r="C34" s="3"/>
      <c r="D34" t="s">
        <v>36</v>
      </c>
    </row>
    <row r="35" spans="1:4" x14ac:dyDescent="0.25">
      <c r="A35" t="s">
        <v>40</v>
      </c>
      <c r="B35" s="1">
        <f>B34*1000/area</f>
        <v>50.918985638684241</v>
      </c>
      <c r="D35" t="s">
        <v>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tabSelected="1" zoomScale="85" zoomScaleNormal="85" workbookViewId="0">
      <selection activeCell="F23" sqref="F23"/>
    </sheetView>
  </sheetViews>
  <sheetFormatPr defaultColWidth="23.140625" defaultRowHeight="15" x14ac:dyDescent="0.25"/>
  <cols>
    <col min="2" max="2" width="7.42578125" style="1" bestFit="1" customWidth="1"/>
    <col min="3" max="3" width="23.5703125" style="1" customWidth="1"/>
  </cols>
  <sheetData>
    <row r="1" spans="1:15" x14ac:dyDescent="0.25">
      <c r="A1" s="1" t="s">
        <v>26</v>
      </c>
      <c r="B1"/>
      <c r="C1" t="s">
        <v>38</v>
      </c>
      <c r="D1" s="2">
        <v>37257</v>
      </c>
      <c r="E1" s="2">
        <v>37288</v>
      </c>
      <c r="F1" s="2">
        <v>37316</v>
      </c>
      <c r="G1" s="2">
        <v>37347</v>
      </c>
      <c r="H1" s="2">
        <v>37377</v>
      </c>
      <c r="I1" s="2">
        <v>37408</v>
      </c>
      <c r="J1" s="2">
        <v>37438</v>
      </c>
      <c r="K1" s="2">
        <v>37469</v>
      </c>
      <c r="L1" s="2">
        <v>37500</v>
      </c>
      <c r="M1" s="2">
        <v>37530</v>
      </c>
      <c r="N1" s="2">
        <v>37561</v>
      </c>
      <c r="O1" s="2">
        <v>37591</v>
      </c>
    </row>
    <row r="2" spans="1:15" x14ac:dyDescent="0.25">
      <c r="A2" s="1" t="s">
        <v>9</v>
      </c>
      <c r="B2" s="1" t="s">
        <v>27</v>
      </c>
      <c r="C2" s="1">
        <f>SUM(D2:O2)/1000</f>
        <v>-49.821992999999999</v>
      </c>
      <c r="D2">
        <v>-6076.5290000000005</v>
      </c>
      <c r="E2">
        <v>-5777.5820000000003</v>
      </c>
      <c r="F2">
        <v>-5264.8729999999996</v>
      </c>
      <c r="G2">
        <v>-4337.866</v>
      </c>
      <c r="H2">
        <v>-3210.94</v>
      </c>
      <c r="I2">
        <v>-2832.3739999999998</v>
      </c>
      <c r="J2">
        <v>-2171.7289999999998</v>
      </c>
      <c r="K2">
        <v>-2149.7269999999999</v>
      </c>
      <c r="L2">
        <v>-3142.3040000000001</v>
      </c>
      <c r="M2">
        <v>-4482.8850000000002</v>
      </c>
      <c r="N2">
        <v>-4784.6059999999998</v>
      </c>
      <c r="O2">
        <v>-5590.5780000000004</v>
      </c>
    </row>
    <row r="3" spans="1:15" x14ac:dyDescent="0.25">
      <c r="A3" s="1" t="s">
        <v>10</v>
      </c>
      <c r="B3" t="s">
        <v>27</v>
      </c>
      <c r="C3" s="1">
        <f t="shared" ref="C3:C26" si="0">SUM(D3:O3)/1000</f>
        <v>-24.127737799999998</v>
      </c>
      <c r="D3">
        <v>-3110.922</v>
      </c>
      <c r="E3">
        <v>-2739.3440000000001</v>
      </c>
      <c r="F3">
        <v>-2512.4319999999998</v>
      </c>
      <c r="G3">
        <v>-2280.94</v>
      </c>
      <c r="H3">
        <v>-1667.7370000000001</v>
      </c>
      <c r="I3">
        <v>-1588.261</v>
      </c>
      <c r="J3">
        <v>-725.2568</v>
      </c>
      <c r="K3">
        <v>-1108.6010000000001</v>
      </c>
      <c r="L3">
        <v>-1416.626</v>
      </c>
      <c r="M3">
        <v>-1961.7329999999999</v>
      </c>
      <c r="N3">
        <v>-2173.2060000000001</v>
      </c>
      <c r="O3">
        <v>-2842.6790000000001</v>
      </c>
    </row>
    <row r="4" spans="1:15" x14ac:dyDescent="0.25">
      <c r="A4" s="1" t="s">
        <v>11</v>
      </c>
      <c r="B4" t="s">
        <v>27</v>
      </c>
      <c r="C4" s="1">
        <f t="shared" si="0"/>
        <v>-1.9513609999999973E-2</v>
      </c>
      <c r="D4">
        <v>-31.619219999999999</v>
      </c>
      <c r="E4">
        <v>13.416689999999999</v>
      </c>
      <c r="F4">
        <v>30.35284</v>
      </c>
      <c r="G4">
        <v>-132.13939999999999</v>
      </c>
      <c r="H4">
        <v>-69.47672</v>
      </c>
      <c r="I4">
        <v>-140.31110000000001</v>
      </c>
      <c r="J4">
        <v>173.01390000000001</v>
      </c>
      <c r="K4">
        <v>-69.010769999999994</v>
      </c>
      <c r="L4">
        <v>44.587800000000001</v>
      </c>
      <c r="M4">
        <v>102.9003</v>
      </c>
      <c r="N4">
        <v>130.7347</v>
      </c>
      <c r="O4">
        <v>-71.962630000000004</v>
      </c>
    </row>
    <row r="5" spans="1:15" x14ac:dyDescent="0.25">
      <c r="A5" s="1" t="s">
        <v>12</v>
      </c>
      <c r="B5" t="s">
        <v>27</v>
      </c>
      <c r="C5" s="1">
        <f t="shared" si="0"/>
        <v>-2.4666370000000059E-2</v>
      </c>
      <c r="D5">
        <v>-34.026260000000001</v>
      </c>
      <c r="E5">
        <v>15.608739999999999</v>
      </c>
      <c r="F5">
        <v>31.408200000000001</v>
      </c>
      <c r="G5">
        <v>-135.00040000000001</v>
      </c>
      <c r="H5">
        <v>-72.797449999999998</v>
      </c>
      <c r="I5">
        <v>-154.68610000000001</v>
      </c>
      <c r="J5">
        <v>190.92859999999999</v>
      </c>
      <c r="K5">
        <v>-77.208179999999999</v>
      </c>
      <c r="L5">
        <v>48.88758</v>
      </c>
      <c r="M5">
        <v>102.4205</v>
      </c>
      <c r="N5">
        <v>135.83699999999999</v>
      </c>
      <c r="O5">
        <v>-76.038600000000002</v>
      </c>
    </row>
    <row r="6" spans="1:15" x14ac:dyDescent="0.25">
      <c r="A6" s="1" t="s">
        <v>13</v>
      </c>
      <c r="B6" t="s">
        <v>27</v>
      </c>
      <c r="C6" s="1">
        <f t="shared" si="0"/>
        <v>-2.1609217900000002</v>
      </c>
      <c r="D6">
        <v>-65.623639999999995</v>
      </c>
      <c r="E6">
        <v>-80.223680000000002</v>
      </c>
      <c r="F6">
        <v>-145.25800000000001</v>
      </c>
      <c r="G6">
        <v>-241.35120000000001</v>
      </c>
      <c r="H6">
        <v>-273.29809999999998</v>
      </c>
      <c r="I6">
        <v>-295.57780000000002</v>
      </c>
      <c r="J6">
        <v>-276.55220000000003</v>
      </c>
      <c r="K6">
        <v>-298.80790000000002</v>
      </c>
      <c r="L6">
        <v>-218.40860000000001</v>
      </c>
      <c r="M6">
        <v>-143.11269999999999</v>
      </c>
      <c r="N6">
        <v>-63.813139999999997</v>
      </c>
      <c r="O6">
        <v>-58.894829999999999</v>
      </c>
    </row>
    <row r="7" spans="1:15" x14ac:dyDescent="0.25">
      <c r="A7" s="1" t="s">
        <v>14</v>
      </c>
      <c r="B7" t="s">
        <v>27</v>
      </c>
      <c r="C7" s="1">
        <f t="shared" si="0"/>
        <v>-2.1894512399999999</v>
      </c>
      <c r="D7">
        <v>-324.01929999999999</v>
      </c>
      <c r="E7">
        <v>-287.94940000000003</v>
      </c>
      <c r="F7">
        <v>-240.41929999999999</v>
      </c>
      <c r="G7">
        <v>-180.85929999999999</v>
      </c>
      <c r="H7">
        <v>-104.9436</v>
      </c>
      <c r="I7">
        <v>-85.933520000000001</v>
      </c>
      <c r="J7">
        <v>-19.12998</v>
      </c>
      <c r="K7">
        <v>-62.714640000000003</v>
      </c>
      <c r="L7">
        <v>-133.21520000000001</v>
      </c>
      <c r="M7">
        <v>-221.75960000000001</v>
      </c>
      <c r="N7">
        <v>-233.8056</v>
      </c>
      <c r="O7">
        <v>-294.70179999999999</v>
      </c>
    </row>
    <row r="8" spans="1:15" x14ac:dyDescent="0.25">
      <c r="A8" s="1" t="s">
        <v>22</v>
      </c>
      <c r="B8" t="s">
        <v>27</v>
      </c>
      <c r="C8" s="1">
        <f t="shared" si="0"/>
        <v>-66.96737902000001</v>
      </c>
      <c r="D8">
        <v>-17.981660000000002</v>
      </c>
      <c r="E8">
        <v>-214.23249999999999</v>
      </c>
      <c r="F8">
        <v>-2228.259</v>
      </c>
      <c r="G8">
        <v>-4965.4390000000003</v>
      </c>
      <c r="H8">
        <v>-10378.459999999999</v>
      </c>
      <c r="I8">
        <v>-9525.0959999999995</v>
      </c>
      <c r="J8">
        <v>-14664.89</v>
      </c>
      <c r="K8">
        <v>-12798.37</v>
      </c>
      <c r="L8">
        <v>-7503.16</v>
      </c>
      <c r="M8">
        <v>-4066.6489999999999</v>
      </c>
      <c r="N8">
        <v>-514.83500000000004</v>
      </c>
      <c r="O8">
        <v>-90.006860000000003</v>
      </c>
    </row>
    <row r="9" spans="1:15" x14ac:dyDescent="0.25">
      <c r="A9" s="1" t="s">
        <v>25</v>
      </c>
      <c r="B9" t="s">
        <v>28</v>
      </c>
      <c r="C9" s="1">
        <f t="shared" si="0"/>
        <v>8.7515027000000002E-3</v>
      </c>
      <c r="D9">
        <v>0.74498640000000005</v>
      </c>
      <c r="E9">
        <v>0.74656069999999997</v>
      </c>
      <c r="F9">
        <v>0.73711170000000004</v>
      </c>
      <c r="G9">
        <v>0.73016130000000001</v>
      </c>
      <c r="H9">
        <v>0.7215317</v>
      </c>
      <c r="I9">
        <v>0.71866699999999994</v>
      </c>
      <c r="J9">
        <v>0.71426959999999995</v>
      </c>
      <c r="K9">
        <v>0.71411500000000006</v>
      </c>
      <c r="L9">
        <v>0.72057570000000004</v>
      </c>
      <c r="M9">
        <v>0.73001830000000001</v>
      </c>
      <c r="N9">
        <v>0.73374700000000004</v>
      </c>
      <c r="O9">
        <v>0.73975829999999998</v>
      </c>
    </row>
    <row r="10" spans="1:15" x14ac:dyDescent="0.25">
      <c r="A10" s="1" t="s">
        <v>15</v>
      </c>
      <c r="B10" t="s">
        <v>27</v>
      </c>
      <c r="C10" s="1">
        <f t="shared" si="0"/>
        <v>-60.003749999999997</v>
      </c>
      <c r="D10">
        <v>-7859.57</v>
      </c>
      <c r="E10">
        <v>-7298.4210000000003</v>
      </c>
      <c r="F10">
        <v>-6521.192</v>
      </c>
      <c r="G10">
        <v>-5084.1859999999997</v>
      </c>
      <c r="H10">
        <v>-3768.2269999999999</v>
      </c>
      <c r="I10">
        <v>-3144.1689999999999</v>
      </c>
      <c r="J10">
        <v>-2474.9850000000001</v>
      </c>
      <c r="K10">
        <v>-2466.893</v>
      </c>
      <c r="L10">
        <v>-3499.1010000000001</v>
      </c>
      <c r="M10">
        <v>-5280.0940000000001</v>
      </c>
      <c r="N10">
        <v>-5681.2139999999999</v>
      </c>
      <c r="O10">
        <v>-6925.6980000000003</v>
      </c>
    </row>
    <row r="11" spans="1:15" x14ac:dyDescent="0.25">
      <c r="A11" s="1" t="s">
        <v>23</v>
      </c>
      <c r="B11" t="s">
        <v>27</v>
      </c>
      <c r="C11" s="1">
        <f t="shared" si="0"/>
        <v>-70.226120420000001</v>
      </c>
      <c r="D11">
        <v>-17.981660000000002</v>
      </c>
      <c r="E11">
        <v>-214.23249999999999</v>
      </c>
      <c r="F11">
        <v>-2228.259</v>
      </c>
      <c r="G11">
        <v>-4978.8890000000001</v>
      </c>
      <c r="H11">
        <v>-10533.52</v>
      </c>
      <c r="I11">
        <v>-10198.07</v>
      </c>
      <c r="J11">
        <v>-15684.05</v>
      </c>
      <c r="K11">
        <v>-13690.14</v>
      </c>
      <c r="L11">
        <v>-7913.8810000000003</v>
      </c>
      <c r="M11">
        <v>-4126.0140000000001</v>
      </c>
      <c r="N11">
        <v>-551.07640000000004</v>
      </c>
      <c r="O11">
        <v>-90.006860000000003</v>
      </c>
    </row>
    <row r="12" spans="1:15" x14ac:dyDescent="0.25">
      <c r="A12" s="1" t="s">
        <v>24</v>
      </c>
      <c r="B12" t="s">
        <v>27</v>
      </c>
      <c r="C12" s="1">
        <f t="shared" si="0"/>
        <v>20.332523290000001</v>
      </c>
      <c r="D12">
        <v>6631.027</v>
      </c>
      <c r="E12">
        <v>4038.2890000000002</v>
      </c>
      <c r="F12">
        <v>1127.4570000000001</v>
      </c>
      <c r="G12">
        <v>254.69040000000001</v>
      </c>
      <c r="H12">
        <v>11.191459999999999</v>
      </c>
      <c r="I12">
        <v>0.27243000000000001</v>
      </c>
      <c r="J12">
        <v>0</v>
      </c>
      <c r="K12">
        <v>0</v>
      </c>
      <c r="L12">
        <v>49.006</v>
      </c>
      <c r="M12">
        <v>550.005</v>
      </c>
      <c r="N12">
        <v>2300.91</v>
      </c>
      <c r="O12">
        <v>5369.6750000000002</v>
      </c>
    </row>
    <row r="13" spans="1:15" x14ac:dyDescent="0.25">
      <c r="A13" s="1" t="s">
        <v>16</v>
      </c>
      <c r="B13" t="s">
        <v>27</v>
      </c>
      <c r="C13" s="1">
        <f t="shared" si="0"/>
        <v>52.820285000000005</v>
      </c>
      <c r="D13">
        <v>4654.6610000000001</v>
      </c>
      <c r="E13">
        <v>4047.5309999999999</v>
      </c>
      <c r="F13">
        <v>4249.9080000000004</v>
      </c>
      <c r="G13">
        <v>4452.2849999999999</v>
      </c>
      <c r="H13">
        <v>4654.6610000000001</v>
      </c>
      <c r="I13">
        <v>4047.5309999999999</v>
      </c>
      <c r="J13">
        <v>4654.6610000000001</v>
      </c>
      <c r="K13">
        <v>4452.2849999999999</v>
      </c>
      <c r="L13">
        <v>4249.9080000000004</v>
      </c>
      <c r="M13">
        <v>4654.6610000000001</v>
      </c>
      <c r="N13">
        <v>4249.9080000000004</v>
      </c>
      <c r="O13">
        <v>4452.2849999999999</v>
      </c>
    </row>
    <row r="14" spans="1:15" x14ac:dyDescent="0.25">
      <c r="A14" s="1" t="s">
        <v>17</v>
      </c>
      <c r="B14" t="s">
        <v>27</v>
      </c>
      <c r="C14" s="1">
        <f t="shared" si="0"/>
        <v>34.539611000000008</v>
      </c>
      <c r="D14">
        <v>3029.5770000000002</v>
      </c>
      <c r="E14">
        <v>2647.0859999999998</v>
      </c>
      <c r="F14">
        <v>2798.8679999999999</v>
      </c>
      <c r="G14">
        <v>2902.08</v>
      </c>
      <c r="H14">
        <v>3029.5770000000002</v>
      </c>
      <c r="I14">
        <v>2671.3710000000001</v>
      </c>
      <c r="J14">
        <v>3029.5770000000002</v>
      </c>
      <c r="K14">
        <v>2914.223</v>
      </c>
      <c r="L14">
        <v>2786.7260000000001</v>
      </c>
      <c r="M14">
        <v>3029.5770000000002</v>
      </c>
      <c r="N14">
        <v>2786.7260000000001</v>
      </c>
      <c r="O14">
        <v>2914.223</v>
      </c>
    </row>
    <row r="15" spans="1:15" x14ac:dyDescent="0.25">
      <c r="A15" s="1" t="s">
        <v>18</v>
      </c>
      <c r="B15" t="s">
        <v>27</v>
      </c>
      <c r="C15" s="1">
        <f t="shared" si="0"/>
        <v>12.334295299999999</v>
      </c>
      <c r="D15">
        <v>1163.7360000000001</v>
      </c>
      <c r="E15">
        <v>998.73670000000004</v>
      </c>
      <c r="F15">
        <v>991.67579999999998</v>
      </c>
      <c r="G15">
        <v>1007.816</v>
      </c>
      <c r="H15">
        <v>1047.693</v>
      </c>
      <c r="I15">
        <v>910.74789999999996</v>
      </c>
      <c r="J15">
        <v>1047.2080000000001</v>
      </c>
      <c r="K15">
        <v>1001.682</v>
      </c>
      <c r="L15">
        <v>957.24490000000003</v>
      </c>
      <c r="M15">
        <v>1065.819</v>
      </c>
      <c r="N15">
        <v>1028.9359999999999</v>
      </c>
      <c r="O15">
        <v>1113</v>
      </c>
    </row>
    <row r="16" spans="1:15" x14ac:dyDescent="0.25">
      <c r="A16" s="1" t="s">
        <v>19</v>
      </c>
      <c r="B16" t="s">
        <v>27</v>
      </c>
      <c r="C16" s="1">
        <f t="shared" si="0"/>
        <v>94.582325999999995</v>
      </c>
      <c r="D16">
        <v>2576.4279999999999</v>
      </c>
      <c r="E16">
        <v>5230.4309999999996</v>
      </c>
      <c r="F16">
        <v>8411.4110000000001</v>
      </c>
      <c r="G16">
        <v>9577.5229999999992</v>
      </c>
      <c r="H16">
        <v>11838.25</v>
      </c>
      <c r="I16">
        <v>11147.91</v>
      </c>
      <c r="J16">
        <v>12333.66</v>
      </c>
      <c r="K16">
        <v>11696.99</v>
      </c>
      <c r="L16">
        <v>8521.65</v>
      </c>
      <c r="M16">
        <v>7305.326</v>
      </c>
      <c r="N16">
        <v>3330.0309999999999</v>
      </c>
      <c r="O16">
        <v>2612.7159999999999</v>
      </c>
    </row>
    <row r="17" spans="1:15" x14ac:dyDescent="0.25">
      <c r="A17" s="1" t="s">
        <v>20</v>
      </c>
      <c r="B17" t="s">
        <v>27</v>
      </c>
      <c r="C17" s="1">
        <f t="shared" si="0"/>
        <v>19.936590337200002</v>
      </c>
      <c r="D17">
        <v>6535.3339999999998</v>
      </c>
      <c r="E17">
        <v>3960.5880000000002</v>
      </c>
      <c r="F17">
        <v>1085.9770000000001</v>
      </c>
      <c r="G17">
        <v>244.36179999999999</v>
      </c>
      <c r="H17">
        <v>10.70323</v>
      </c>
      <c r="I17">
        <v>0.26956720000000001</v>
      </c>
      <c r="J17">
        <v>0</v>
      </c>
      <c r="K17">
        <v>0</v>
      </c>
      <c r="L17">
        <v>46.867440000000002</v>
      </c>
      <c r="M17">
        <v>530.41030000000001</v>
      </c>
      <c r="N17">
        <v>2243.4360000000001</v>
      </c>
      <c r="O17">
        <v>5278.643</v>
      </c>
    </row>
    <row r="18" spans="1:15" x14ac:dyDescent="0.25">
      <c r="A18" s="1" t="s">
        <v>21</v>
      </c>
      <c r="B18" t="s">
        <v>27</v>
      </c>
      <c r="C18" s="1">
        <f t="shared" si="0"/>
        <v>-66.917017799999996</v>
      </c>
      <c r="D18">
        <v>-17.983969999999999</v>
      </c>
      <c r="E18">
        <v>-214.2568</v>
      </c>
      <c r="F18">
        <v>-2228.3989999999999</v>
      </c>
      <c r="G18">
        <v>-4965.5879999999997</v>
      </c>
      <c r="H18">
        <v>-10373.790000000001</v>
      </c>
      <c r="I18">
        <v>-9520.4760000000006</v>
      </c>
      <c r="J18">
        <v>-14638.83</v>
      </c>
      <c r="K18">
        <v>-12784.46</v>
      </c>
      <c r="L18">
        <v>-7501.4470000000001</v>
      </c>
      <c r="M18">
        <v>-4066.8760000000002</v>
      </c>
      <c r="N18">
        <v>-514.89829999999995</v>
      </c>
      <c r="O18">
        <v>-90.012730000000005</v>
      </c>
    </row>
    <row r="19" spans="1:15" x14ac:dyDescent="0.25">
      <c r="A19" s="1" t="s">
        <v>5</v>
      </c>
      <c r="B19" t="s">
        <v>29</v>
      </c>
      <c r="C19" s="1">
        <f>AVERAGE(D19:O19)</f>
        <v>22.128322499999996</v>
      </c>
      <c r="D19">
        <v>17.375990000000002</v>
      </c>
      <c r="E19">
        <v>17.751259999999998</v>
      </c>
      <c r="F19">
        <v>20.285</v>
      </c>
      <c r="G19">
        <v>23.054539999999999</v>
      </c>
      <c r="H19">
        <v>24.762239999999998</v>
      </c>
      <c r="I19">
        <v>26.095410000000001</v>
      </c>
      <c r="J19">
        <v>27.151509999999998</v>
      </c>
      <c r="K19">
        <v>26.66018</v>
      </c>
      <c r="L19">
        <v>24.39995</v>
      </c>
      <c r="M19">
        <v>22.033100000000001</v>
      </c>
      <c r="N19">
        <v>18.77196</v>
      </c>
      <c r="O19">
        <v>17.198730000000001</v>
      </c>
    </row>
    <row r="20" spans="1:15" x14ac:dyDescent="0.25">
      <c r="A20" s="1" t="s">
        <v>6</v>
      </c>
      <c r="B20" t="s">
        <v>29</v>
      </c>
      <c r="C20" s="1">
        <f>AVERAGE(D20:O20)</f>
        <v>23.587519999999998</v>
      </c>
      <c r="D20">
        <v>16.57114</v>
      </c>
      <c r="E20">
        <v>17.750889999999998</v>
      </c>
      <c r="F20">
        <v>21.472840000000001</v>
      </c>
      <c r="G20">
        <v>24.9192</v>
      </c>
      <c r="H20">
        <v>27.654589999999999</v>
      </c>
      <c r="I20">
        <v>28.84929</v>
      </c>
      <c r="J20">
        <v>30.65568</v>
      </c>
      <c r="K20">
        <v>29.792339999999999</v>
      </c>
      <c r="L20">
        <v>26.605070000000001</v>
      </c>
      <c r="M20">
        <v>23.44275</v>
      </c>
      <c r="N20">
        <v>18.796679999999999</v>
      </c>
      <c r="O20">
        <v>16.539770000000001</v>
      </c>
    </row>
    <row r="21" spans="1:15" x14ac:dyDescent="0.25">
      <c r="A21" s="1" t="s">
        <v>7</v>
      </c>
      <c r="B21" t="s">
        <v>29</v>
      </c>
      <c r="C21" s="1">
        <f>AVERAGE(D21:O21)</f>
        <v>22.857920833333335</v>
      </c>
      <c r="D21">
        <v>16.973559999999999</v>
      </c>
      <c r="E21">
        <v>17.751069999999999</v>
      </c>
      <c r="F21">
        <v>20.878920000000001</v>
      </c>
      <c r="G21">
        <v>23.98687</v>
      </c>
      <c r="H21">
        <v>26.20842</v>
      </c>
      <c r="I21">
        <v>27.472349999999999</v>
      </c>
      <c r="J21">
        <v>28.903590000000001</v>
      </c>
      <c r="K21">
        <v>28.22626</v>
      </c>
      <c r="L21">
        <v>25.502510000000001</v>
      </c>
      <c r="M21">
        <v>22.737929999999999</v>
      </c>
      <c r="N21">
        <v>18.784320000000001</v>
      </c>
      <c r="O21">
        <v>16.869250000000001</v>
      </c>
    </row>
    <row r="22" spans="1:15" x14ac:dyDescent="0.25">
      <c r="A22" s="1" t="s">
        <v>0</v>
      </c>
      <c r="B22" t="s">
        <v>27</v>
      </c>
      <c r="C22" s="1">
        <f t="shared" si="0"/>
        <v>34.539611000000008</v>
      </c>
      <c r="D22">
        <v>3029.5770000000002</v>
      </c>
      <c r="E22">
        <v>2647.0859999999998</v>
      </c>
      <c r="F22">
        <v>2798.8679999999999</v>
      </c>
      <c r="G22">
        <v>2902.08</v>
      </c>
      <c r="H22">
        <v>3029.5770000000002</v>
      </c>
      <c r="I22">
        <v>2671.3710000000001</v>
      </c>
      <c r="J22">
        <v>3029.5770000000002</v>
      </c>
      <c r="K22">
        <v>2914.223</v>
      </c>
      <c r="L22">
        <v>2786.7260000000001</v>
      </c>
      <c r="M22">
        <v>3029.5770000000002</v>
      </c>
      <c r="N22">
        <v>2786.7260000000001</v>
      </c>
      <c r="O22">
        <v>2914.223</v>
      </c>
    </row>
    <row r="23" spans="1:15" x14ac:dyDescent="0.25">
      <c r="A23" s="1" t="s">
        <v>1</v>
      </c>
      <c r="B23" t="s">
        <v>27</v>
      </c>
      <c r="C23" s="1">
        <f t="shared" si="0"/>
        <v>52.820285000000005</v>
      </c>
      <c r="D23">
        <v>4654.6610000000001</v>
      </c>
      <c r="E23">
        <v>4047.5309999999999</v>
      </c>
      <c r="F23">
        <v>4249.9080000000004</v>
      </c>
      <c r="G23">
        <v>4452.2849999999999</v>
      </c>
      <c r="H23">
        <v>4654.6610000000001</v>
      </c>
      <c r="I23">
        <v>4047.5309999999999</v>
      </c>
      <c r="J23">
        <v>4654.6610000000001</v>
      </c>
      <c r="K23">
        <v>4452.2849999999999</v>
      </c>
      <c r="L23">
        <v>4249.9080000000004</v>
      </c>
      <c r="M23">
        <v>4654.6610000000001</v>
      </c>
      <c r="N23">
        <v>4249.9080000000004</v>
      </c>
      <c r="O23">
        <v>4452.2849999999999</v>
      </c>
    </row>
    <row r="24" spans="1:15" x14ac:dyDescent="0.25">
      <c r="A24" s="1" t="s">
        <v>2</v>
      </c>
      <c r="B24" t="s">
        <v>27</v>
      </c>
      <c r="C24" s="1">
        <f t="shared" si="0"/>
        <v>24.497015679</v>
      </c>
      <c r="D24">
        <v>7989.1890000000003</v>
      </c>
      <c r="E24">
        <v>4865.4080000000004</v>
      </c>
      <c r="F24">
        <v>1358.3820000000001</v>
      </c>
      <c r="G24">
        <v>306.85579999999999</v>
      </c>
      <c r="H24">
        <v>13.48368</v>
      </c>
      <c r="I24">
        <v>0.32822899999999999</v>
      </c>
      <c r="J24">
        <v>0</v>
      </c>
      <c r="K24">
        <v>0</v>
      </c>
      <c r="L24">
        <v>59.043370000000003</v>
      </c>
      <c r="M24">
        <v>662.65660000000003</v>
      </c>
      <c r="N24">
        <v>2772.181</v>
      </c>
      <c r="O24">
        <v>6469.4880000000003</v>
      </c>
    </row>
    <row r="25" spans="1:15" x14ac:dyDescent="0.25">
      <c r="A25" s="1" t="s">
        <v>3</v>
      </c>
      <c r="B25" t="s">
        <v>27</v>
      </c>
      <c r="C25" s="1">
        <f t="shared" si="0"/>
        <v>42.051566480000005</v>
      </c>
      <c r="D25">
        <v>10.76746</v>
      </c>
      <c r="E25">
        <v>128.28290000000001</v>
      </c>
      <c r="F25">
        <v>1334.287</v>
      </c>
      <c r="G25">
        <v>2981.3710000000001</v>
      </c>
      <c r="H25">
        <v>6307.4949999999999</v>
      </c>
      <c r="I25">
        <v>6106.6289999999999</v>
      </c>
      <c r="J25">
        <v>9391.6460000000006</v>
      </c>
      <c r="K25">
        <v>8197.6880000000001</v>
      </c>
      <c r="L25">
        <v>4738.8509999999997</v>
      </c>
      <c r="M25">
        <v>2470.6669999999999</v>
      </c>
      <c r="N25">
        <v>329.98579999999998</v>
      </c>
      <c r="O25">
        <v>53.896320000000003</v>
      </c>
    </row>
    <row r="26" spans="1:15" x14ac:dyDescent="0.25">
      <c r="A26" s="1" t="s">
        <v>4</v>
      </c>
      <c r="B26" t="s">
        <v>27</v>
      </c>
      <c r="C26" s="1">
        <f t="shared" si="0"/>
        <v>5.0292646000000003</v>
      </c>
      <c r="D26">
        <v>443.19189999999998</v>
      </c>
      <c r="E26">
        <v>385.38420000000002</v>
      </c>
      <c r="F26">
        <v>404.65350000000001</v>
      </c>
      <c r="G26">
        <v>423.92270000000002</v>
      </c>
      <c r="H26">
        <v>443.19189999999998</v>
      </c>
      <c r="I26">
        <v>385.38420000000002</v>
      </c>
      <c r="J26">
        <v>443.19189999999998</v>
      </c>
      <c r="K26">
        <v>423.92270000000002</v>
      </c>
      <c r="L26">
        <v>404.65350000000001</v>
      </c>
      <c r="M26">
        <v>443.19189999999998</v>
      </c>
      <c r="N26">
        <v>404.65350000000001</v>
      </c>
      <c r="O26">
        <v>423.92270000000002</v>
      </c>
    </row>
    <row r="27" spans="1:15" x14ac:dyDescent="0.25">
      <c r="A27" s="1" t="s">
        <v>8</v>
      </c>
      <c r="B27" t="s">
        <v>29</v>
      </c>
      <c r="C27" s="1">
        <f>AVERAGE(D27:O27)</f>
        <v>10.331225925</v>
      </c>
      <c r="D27">
        <v>-0.1533938</v>
      </c>
      <c r="E27">
        <v>-0.41636909999999999</v>
      </c>
      <c r="F27">
        <v>5.3459339999999997</v>
      </c>
      <c r="G27">
        <v>10.69604</v>
      </c>
      <c r="H27">
        <v>15.811120000000001</v>
      </c>
      <c r="I27">
        <v>18.315349999999999</v>
      </c>
      <c r="J27">
        <v>21.23132</v>
      </c>
      <c r="K27">
        <v>20.760449999999999</v>
      </c>
      <c r="L27">
        <v>15.80944</v>
      </c>
      <c r="M27">
        <v>9.7674400000000006</v>
      </c>
      <c r="N27">
        <v>5.2579510000000003</v>
      </c>
      <c r="O27">
        <v>1.5494289999999999</v>
      </c>
    </row>
    <row r="29" spans="1:15" s="4" customFormat="1" x14ac:dyDescent="0.25">
      <c r="A29" s="4" t="s">
        <v>31</v>
      </c>
      <c r="D29" s="4">
        <f>IF(D24,D12/D24)</f>
        <v>0.83000001627198949</v>
      </c>
      <c r="E29" s="4">
        <f t="shared" ref="E29:O29" si="1">IF(E24,E12/E24)</f>
        <v>0.83000007399173925</v>
      </c>
      <c r="F29" s="4">
        <f t="shared" si="1"/>
        <v>0.82999995582980346</v>
      </c>
      <c r="G29" s="4">
        <f t="shared" si="1"/>
        <v>0.83000028026193418</v>
      </c>
      <c r="H29" s="4">
        <f t="shared" si="1"/>
        <v>0.83000041531688673</v>
      </c>
      <c r="I29" s="4">
        <f t="shared" si="1"/>
        <v>0.82999978673426178</v>
      </c>
      <c r="J29" s="4" t="b">
        <f t="shared" si="1"/>
        <v>0</v>
      </c>
      <c r="K29" s="4" t="b">
        <f t="shared" si="1"/>
        <v>0</v>
      </c>
      <c r="L29" s="4">
        <f t="shared" si="1"/>
        <v>0.83000004911643754</v>
      </c>
      <c r="M29" s="4">
        <f t="shared" si="1"/>
        <v>0.83000003319969951</v>
      </c>
      <c r="N29" s="4">
        <f t="shared" si="1"/>
        <v>0.82999991703283438</v>
      </c>
      <c r="O29" s="4">
        <f t="shared" si="1"/>
        <v>0.82999999381713052</v>
      </c>
    </row>
    <row r="30" spans="1:15" s="4" customFormat="1" x14ac:dyDescent="0.25">
      <c r="A30" s="4" t="s">
        <v>30</v>
      </c>
      <c r="D30" s="4">
        <f>IF(D25,D11/D25,)</f>
        <v>-1.6700001671703448</v>
      </c>
      <c r="E30" s="4">
        <f t="shared" ref="E30:O30" si="2">IF(E25,E11/E25,)</f>
        <v>-1.6700004443304599</v>
      </c>
      <c r="F30" s="4">
        <f t="shared" si="2"/>
        <v>-1.6699997826554556</v>
      </c>
      <c r="G30" s="4">
        <f t="shared" si="2"/>
        <v>-1.6699998088127912</v>
      </c>
      <c r="H30" s="4">
        <f t="shared" si="2"/>
        <v>-1.6700005311141746</v>
      </c>
      <c r="I30" s="4">
        <f t="shared" si="2"/>
        <v>-1.6699999295847185</v>
      </c>
      <c r="J30" s="4">
        <f t="shared" si="2"/>
        <v>-1.670000125643577</v>
      </c>
      <c r="K30" s="4">
        <f t="shared" si="2"/>
        <v>-1.670000126865038</v>
      </c>
      <c r="L30" s="4">
        <f t="shared" si="2"/>
        <v>-1.6699999641263252</v>
      </c>
      <c r="M30" s="4">
        <f t="shared" si="2"/>
        <v>-1.6700000445223901</v>
      </c>
      <c r="N30" s="4">
        <f t="shared" si="2"/>
        <v>-1.6700003454694112</v>
      </c>
      <c r="O30" s="4">
        <f t="shared" si="2"/>
        <v>-1.6700001039031978</v>
      </c>
    </row>
    <row r="32" spans="1:15" x14ac:dyDescent="0.25">
      <c r="A32" t="s">
        <v>32</v>
      </c>
      <c r="B32" s="3">
        <f>SUM(D11:O11)/1000</f>
        <v>-70.226120420000001</v>
      </c>
      <c r="C32" s="3"/>
      <c r="D32" t="s">
        <v>36</v>
      </c>
    </row>
    <row r="33" spans="1:4" x14ac:dyDescent="0.25">
      <c r="A33" t="s">
        <v>39</v>
      </c>
      <c r="B33" s="1">
        <f>B32*1000/area</f>
        <v>-104.10192920144088</v>
      </c>
      <c r="D33" t="s">
        <v>37</v>
      </c>
    </row>
    <row r="34" spans="1:4" x14ac:dyDescent="0.25">
      <c r="A34" t="s">
        <v>33</v>
      </c>
      <c r="B34" s="3">
        <f>SUM(D12:O12)/1000</f>
        <v>20.332523290000001</v>
      </c>
      <c r="C34" s="3"/>
      <c r="D34" t="s">
        <v>36</v>
      </c>
    </row>
    <row r="35" spans="1:4" x14ac:dyDescent="0.25">
      <c r="A35" t="s">
        <v>40</v>
      </c>
      <c r="B35" s="1">
        <f>B34*1000/area</f>
        <v>30.140564327962171</v>
      </c>
      <c r="D35" t="s">
        <v>37</v>
      </c>
    </row>
    <row r="55" spans="3:16" x14ac:dyDescent="0.25">
      <c r="C55" s="1" t="s">
        <v>26</v>
      </c>
      <c r="D55" s="1"/>
      <c r="E55" s="1">
        <v>37257</v>
      </c>
      <c r="F55" s="1">
        <v>37288</v>
      </c>
      <c r="G55" s="1">
        <v>37316</v>
      </c>
      <c r="H55" s="1">
        <v>37347</v>
      </c>
      <c r="I55" s="1">
        <v>37377</v>
      </c>
      <c r="J55" s="1">
        <v>37408</v>
      </c>
      <c r="K55" s="1">
        <v>37438</v>
      </c>
      <c r="L55" s="1">
        <v>37469</v>
      </c>
      <c r="M55" s="1">
        <v>37500</v>
      </c>
      <c r="N55" s="1">
        <v>37530</v>
      </c>
      <c r="O55" s="1">
        <v>37561</v>
      </c>
      <c r="P55" s="1">
        <v>37591</v>
      </c>
    </row>
    <row r="56" spans="3:16" x14ac:dyDescent="0.25">
      <c r="C56" t="s">
        <v>9</v>
      </c>
      <c r="D56" t="s">
        <v>27</v>
      </c>
      <c r="E56">
        <v>-6076.5290000000005</v>
      </c>
      <c r="F56">
        <v>-5777.5820000000003</v>
      </c>
      <c r="G56">
        <v>-5264.8729999999996</v>
      </c>
      <c r="H56">
        <v>-4337.866</v>
      </c>
      <c r="I56">
        <v>-3210.94</v>
      </c>
      <c r="J56">
        <v>-2832.3739999999998</v>
      </c>
      <c r="K56">
        <v>-2171.7289999999998</v>
      </c>
      <c r="L56">
        <v>-2149.7269999999999</v>
      </c>
      <c r="M56">
        <v>-3142.3040000000001</v>
      </c>
      <c r="N56">
        <v>-4482.8850000000002</v>
      </c>
      <c r="O56">
        <v>-4784.6059999999998</v>
      </c>
      <c r="P56">
        <v>-5590.5780000000004</v>
      </c>
    </row>
    <row r="57" spans="3:16" x14ac:dyDescent="0.25">
      <c r="C57" t="s">
        <v>10</v>
      </c>
      <c r="D57" t="s">
        <v>27</v>
      </c>
      <c r="E57">
        <v>-3110.922</v>
      </c>
      <c r="F57">
        <v>-2739.3440000000001</v>
      </c>
      <c r="G57">
        <v>-2512.4319999999998</v>
      </c>
      <c r="H57">
        <v>-2280.94</v>
      </c>
      <c r="I57">
        <v>-1667.7370000000001</v>
      </c>
      <c r="J57">
        <v>-1588.261</v>
      </c>
      <c r="K57">
        <v>-725.2568</v>
      </c>
      <c r="L57">
        <v>-1108.6010000000001</v>
      </c>
      <c r="M57">
        <v>-1416.626</v>
      </c>
      <c r="N57">
        <v>-1961.7329999999999</v>
      </c>
      <c r="O57">
        <v>-2173.2060000000001</v>
      </c>
      <c r="P57">
        <v>-2842.6790000000001</v>
      </c>
    </row>
    <row r="58" spans="3:16" x14ac:dyDescent="0.25">
      <c r="C58" t="s">
        <v>11</v>
      </c>
      <c r="D58" t="s">
        <v>27</v>
      </c>
      <c r="E58">
        <v>-31.619219999999999</v>
      </c>
      <c r="F58">
        <v>13.416689999999999</v>
      </c>
      <c r="G58">
        <v>30.35284</v>
      </c>
      <c r="H58">
        <v>-132.13939999999999</v>
      </c>
      <c r="I58">
        <v>-69.47672</v>
      </c>
      <c r="J58">
        <v>-140.31110000000001</v>
      </c>
      <c r="K58">
        <v>173.01390000000001</v>
      </c>
      <c r="L58">
        <v>-69.010769999999994</v>
      </c>
      <c r="M58">
        <v>44.587800000000001</v>
      </c>
      <c r="N58">
        <v>102.9003</v>
      </c>
      <c r="O58">
        <v>130.7347</v>
      </c>
      <c r="P58">
        <v>-71.962630000000004</v>
      </c>
    </row>
    <row r="59" spans="3:16" x14ac:dyDescent="0.25">
      <c r="C59" t="s">
        <v>12</v>
      </c>
      <c r="D59" t="s">
        <v>27</v>
      </c>
      <c r="E59">
        <v>-34.026260000000001</v>
      </c>
      <c r="F59">
        <v>15.608739999999999</v>
      </c>
      <c r="G59">
        <v>31.408200000000001</v>
      </c>
      <c r="H59">
        <v>-135.00040000000001</v>
      </c>
      <c r="I59">
        <v>-72.797449999999998</v>
      </c>
      <c r="J59">
        <v>-154.68610000000001</v>
      </c>
      <c r="K59">
        <v>190.92859999999999</v>
      </c>
      <c r="L59">
        <v>-77.208179999999999</v>
      </c>
      <c r="M59">
        <v>48.88758</v>
      </c>
      <c r="N59">
        <v>102.4205</v>
      </c>
      <c r="O59">
        <v>135.83699999999999</v>
      </c>
      <c r="P59">
        <v>-76.038600000000002</v>
      </c>
    </row>
    <row r="60" spans="3:16" x14ac:dyDescent="0.25">
      <c r="C60" t="s">
        <v>13</v>
      </c>
      <c r="D60" t="s">
        <v>27</v>
      </c>
      <c r="E60">
        <v>-65.623639999999995</v>
      </c>
      <c r="F60">
        <v>-80.223680000000002</v>
      </c>
      <c r="G60">
        <v>-145.25800000000001</v>
      </c>
      <c r="H60">
        <v>-241.35120000000001</v>
      </c>
      <c r="I60">
        <v>-273.29809999999998</v>
      </c>
      <c r="J60">
        <v>-295.57780000000002</v>
      </c>
      <c r="K60">
        <v>-276.55220000000003</v>
      </c>
      <c r="L60">
        <v>-298.80790000000002</v>
      </c>
      <c r="M60">
        <v>-218.40860000000001</v>
      </c>
      <c r="N60">
        <v>-143.11269999999999</v>
      </c>
      <c r="O60">
        <v>-63.813139999999997</v>
      </c>
      <c r="P60">
        <v>-58.894829999999999</v>
      </c>
    </row>
    <row r="61" spans="3:16" x14ac:dyDescent="0.25">
      <c r="C61" t="s">
        <v>14</v>
      </c>
      <c r="D61" t="s">
        <v>27</v>
      </c>
      <c r="E61">
        <v>-324.01929999999999</v>
      </c>
      <c r="F61">
        <v>-287.94940000000003</v>
      </c>
      <c r="G61">
        <v>-240.41929999999999</v>
      </c>
      <c r="H61">
        <v>-180.85929999999999</v>
      </c>
      <c r="I61">
        <v>-104.9436</v>
      </c>
      <c r="J61">
        <v>-85.933520000000001</v>
      </c>
      <c r="K61">
        <v>-19.12998</v>
      </c>
      <c r="L61">
        <v>-62.714640000000003</v>
      </c>
      <c r="M61">
        <v>-133.21520000000001</v>
      </c>
      <c r="N61">
        <v>-221.75960000000001</v>
      </c>
      <c r="O61">
        <v>-233.8056</v>
      </c>
      <c r="P61">
        <v>-294.70179999999999</v>
      </c>
    </row>
    <row r="62" spans="3:16" x14ac:dyDescent="0.25">
      <c r="C62" t="s">
        <v>22</v>
      </c>
      <c r="D62" t="s">
        <v>27</v>
      </c>
      <c r="E62">
        <v>-17.981660000000002</v>
      </c>
      <c r="F62">
        <v>-214.23249999999999</v>
      </c>
      <c r="G62">
        <v>-2228.259</v>
      </c>
      <c r="H62">
        <v>-4965.4390000000003</v>
      </c>
      <c r="I62">
        <v>-10378.459999999999</v>
      </c>
      <c r="J62">
        <v>-9525.0959999999995</v>
      </c>
      <c r="K62">
        <v>-14664.89</v>
      </c>
      <c r="L62">
        <v>-12798.37</v>
      </c>
      <c r="M62">
        <v>-7503.16</v>
      </c>
      <c r="N62">
        <v>-4066.6489999999999</v>
      </c>
      <c r="O62">
        <v>-514.83500000000004</v>
      </c>
      <c r="P62">
        <v>-90.006860000000003</v>
      </c>
    </row>
    <row r="63" spans="3:16" x14ac:dyDescent="0.25">
      <c r="C63" t="s">
        <v>25</v>
      </c>
      <c r="D63" t="s">
        <v>28</v>
      </c>
      <c r="E63">
        <v>0.74498640000000005</v>
      </c>
      <c r="F63">
        <v>0.74656069999999997</v>
      </c>
      <c r="G63">
        <v>0.73711170000000004</v>
      </c>
      <c r="H63">
        <v>0.73016130000000001</v>
      </c>
      <c r="I63">
        <v>0.7215317</v>
      </c>
      <c r="J63">
        <v>0.71866699999999994</v>
      </c>
      <c r="K63">
        <v>0.71426959999999995</v>
      </c>
      <c r="L63">
        <v>0.71411500000000006</v>
      </c>
      <c r="M63">
        <v>0.72057570000000004</v>
      </c>
      <c r="N63">
        <v>0.73001830000000001</v>
      </c>
      <c r="O63">
        <v>0.73374700000000004</v>
      </c>
      <c r="P63">
        <v>0.73975829999999998</v>
      </c>
    </row>
    <row r="64" spans="3:16" x14ac:dyDescent="0.25">
      <c r="C64" t="s">
        <v>15</v>
      </c>
      <c r="D64" t="s">
        <v>27</v>
      </c>
      <c r="E64">
        <v>-7859.57</v>
      </c>
      <c r="F64">
        <v>-7298.4210000000003</v>
      </c>
      <c r="G64">
        <v>-6521.192</v>
      </c>
      <c r="H64">
        <v>-5084.1859999999997</v>
      </c>
      <c r="I64">
        <v>-3768.2269999999999</v>
      </c>
      <c r="J64">
        <v>-3144.1689999999999</v>
      </c>
      <c r="K64">
        <v>-2474.9850000000001</v>
      </c>
      <c r="L64">
        <v>-2466.893</v>
      </c>
      <c r="M64">
        <v>-3499.1010000000001</v>
      </c>
      <c r="N64">
        <v>-5280.0940000000001</v>
      </c>
      <c r="O64">
        <v>-5681.2139999999999</v>
      </c>
      <c r="P64">
        <v>-6925.6980000000003</v>
      </c>
    </row>
    <row r="65" spans="3:16" x14ac:dyDescent="0.25">
      <c r="C65" t="s">
        <v>23</v>
      </c>
      <c r="D65" t="s">
        <v>27</v>
      </c>
      <c r="E65">
        <v>-17.981660000000002</v>
      </c>
      <c r="F65">
        <v>-214.23249999999999</v>
      </c>
      <c r="G65">
        <v>-2228.259</v>
      </c>
      <c r="H65">
        <v>-4978.8890000000001</v>
      </c>
      <c r="I65">
        <v>-10533.52</v>
      </c>
      <c r="J65">
        <v>-10198.07</v>
      </c>
      <c r="K65">
        <v>-15684.05</v>
      </c>
      <c r="L65">
        <v>-13690.14</v>
      </c>
      <c r="M65">
        <v>-7913.8810000000003</v>
      </c>
      <c r="N65">
        <v>-4126.0140000000001</v>
      </c>
      <c r="O65">
        <v>-551.07640000000004</v>
      </c>
      <c r="P65">
        <v>-90.006860000000003</v>
      </c>
    </row>
    <row r="66" spans="3:16" x14ac:dyDescent="0.25">
      <c r="C66" t="s">
        <v>24</v>
      </c>
      <c r="D66" t="s">
        <v>27</v>
      </c>
      <c r="E66">
        <v>6631.027</v>
      </c>
      <c r="F66">
        <v>4038.2890000000002</v>
      </c>
      <c r="G66">
        <v>1127.4570000000001</v>
      </c>
      <c r="H66">
        <v>254.69040000000001</v>
      </c>
      <c r="I66">
        <v>11.191459999999999</v>
      </c>
      <c r="J66">
        <v>0.27243000000000001</v>
      </c>
      <c r="K66">
        <v>0</v>
      </c>
      <c r="L66">
        <v>0</v>
      </c>
      <c r="M66">
        <v>49.006</v>
      </c>
      <c r="N66">
        <v>550.005</v>
      </c>
      <c r="O66">
        <v>2300.91</v>
      </c>
      <c r="P66">
        <v>5369.6750000000002</v>
      </c>
    </row>
    <row r="67" spans="3:16" x14ac:dyDescent="0.25">
      <c r="C67" t="s">
        <v>16</v>
      </c>
      <c r="D67" t="s">
        <v>27</v>
      </c>
      <c r="E67">
        <v>4654.6610000000001</v>
      </c>
      <c r="F67">
        <v>4047.5309999999999</v>
      </c>
      <c r="G67">
        <v>4249.9080000000004</v>
      </c>
      <c r="H67">
        <v>4452.2849999999999</v>
      </c>
      <c r="I67">
        <v>4654.6610000000001</v>
      </c>
      <c r="J67">
        <v>4047.5309999999999</v>
      </c>
      <c r="K67">
        <v>4654.6610000000001</v>
      </c>
      <c r="L67">
        <v>4452.2849999999999</v>
      </c>
      <c r="M67">
        <v>4249.9080000000004</v>
      </c>
      <c r="N67">
        <v>4654.6610000000001</v>
      </c>
      <c r="O67">
        <v>4249.9080000000004</v>
      </c>
      <c r="P67">
        <v>4452.2849999999999</v>
      </c>
    </row>
    <row r="68" spans="3:16" x14ac:dyDescent="0.25">
      <c r="C68" t="s">
        <v>17</v>
      </c>
      <c r="D68" t="s">
        <v>27</v>
      </c>
      <c r="E68">
        <v>3029.5770000000002</v>
      </c>
      <c r="F68">
        <v>2647.0859999999998</v>
      </c>
      <c r="G68">
        <v>2798.8679999999999</v>
      </c>
      <c r="H68">
        <v>2902.08</v>
      </c>
      <c r="I68">
        <v>3029.5770000000002</v>
      </c>
      <c r="J68">
        <v>2671.3710000000001</v>
      </c>
      <c r="K68">
        <v>3029.5770000000002</v>
      </c>
      <c r="L68">
        <v>2914.223</v>
      </c>
      <c r="M68">
        <v>2786.7260000000001</v>
      </c>
      <c r="N68">
        <v>3029.5770000000002</v>
      </c>
      <c r="O68">
        <v>2786.7260000000001</v>
      </c>
      <c r="P68">
        <v>2914.223</v>
      </c>
    </row>
    <row r="69" spans="3:16" x14ac:dyDescent="0.25">
      <c r="C69" t="s">
        <v>18</v>
      </c>
      <c r="D69" t="s">
        <v>27</v>
      </c>
      <c r="E69">
        <v>1163.7360000000001</v>
      </c>
      <c r="F69">
        <v>998.73670000000004</v>
      </c>
      <c r="G69">
        <v>991.67579999999998</v>
      </c>
      <c r="H69">
        <v>1007.816</v>
      </c>
      <c r="I69">
        <v>1047.693</v>
      </c>
      <c r="J69">
        <v>910.74789999999996</v>
      </c>
      <c r="K69">
        <v>1047.2080000000001</v>
      </c>
      <c r="L69">
        <v>1001.682</v>
      </c>
      <c r="M69">
        <v>957.24490000000003</v>
      </c>
      <c r="N69">
        <v>1065.819</v>
      </c>
      <c r="O69">
        <v>1028.9359999999999</v>
      </c>
      <c r="P69">
        <v>1113</v>
      </c>
    </row>
    <row r="70" spans="3:16" x14ac:dyDescent="0.25">
      <c r="C70" t="s">
        <v>19</v>
      </c>
      <c r="D70" t="s">
        <v>27</v>
      </c>
      <c r="E70">
        <v>2576.4279999999999</v>
      </c>
      <c r="F70">
        <v>5230.4309999999996</v>
      </c>
      <c r="G70">
        <v>8411.4110000000001</v>
      </c>
      <c r="H70">
        <v>9577.5229999999992</v>
      </c>
      <c r="I70">
        <v>11838.25</v>
      </c>
      <c r="J70">
        <v>11147.91</v>
      </c>
      <c r="K70">
        <v>12333.66</v>
      </c>
      <c r="L70">
        <v>11696.99</v>
      </c>
      <c r="M70">
        <v>8521.65</v>
      </c>
      <c r="N70">
        <v>7305.326</v>
      </c>
      <c r="O70">
        <v>3330.0309999999999</v>
      </c>
      <c r="P70">
        <v>2612.7159999999999</v>
      </c>
    </row>
    <row r="71" spans="3:16" x14ac:dyDescent="0.25">
      <c r="C71" t="s">
        <v>20</v>
      </c>
      <c r="D71" t="s">
        <v>27</v>
      </c>
      <c r="E71">
        <v>6535.3339999999998</v>
      </c>
      <c r="F71">
        <v>3960.5880000000002</v>
      </c>
      <c r="G71">
        <v>1085.9770000000001</v>
      </c>
      <c r="H71">
        <v>244.36179999999999</v>
      </c>
      <c r="I71">
        <v>10.70323</v>
      </c>
      <c r="J71">
        <v>0.26956720000000001</v>
      </c>
      <c r="K71">
        <v>0</v>
      </c>
      <c r="L71">
        <v>0</v>
      </c>
      <c r="M71">
        <v>46.867440000000002</v>
      </c>
      <c r="N71">
        <v>530.41030000000001</v>
      </c>
      <c r="O71">
        <v>2243.4360000000001</v>
      </c>
      <c r="P71">
        <v>5278.643</v>
      </c>
    </row>
    <row r="72" spans="3:16" x14ac:dyDescent="0.25">
      <c r="C72" t="s">
        <v>21</v>
      </c>
      <c r="D72" t="s">
        <v>27</v>
      </c>
      <c r="E72">
        <v>-17.983969999999999</v>
      </c>
      <c r="F72">
        <v>-214.2568</v>
      </c>
      <c r="G72">
        <v>-2228.3989999999999</v>
      </c>
      <c r="H72">
        <v>-4965.5879999999997</v>
      </c>
      <c r="I72">
        <v>-10373.790000000001</v>
      </c>
      <c r="J72">
        <v>-9520.4760000000006</v>
      </c>
      <c r="K72">
        <v>-14638.83</v>
      </c>
      <c r="L72">
        <v>-12784.46</v>
      </c>
      <c r="M72">
        <v>-7501.4470000000001</v>
      </c>
      <c r="N72">
        <v>-4066.8760000000002</v>
      </c>
      <c r="O72">
        <v>-514.89829999999995</v>
      </c>
      <c r="P72">
        <v>-90.012730000000005</v>
      </c>
    </row>
    <row r="73" spans="3:16" x14ac:dyDescent="0.25">
      <c r="C73" t="s">
        <v>5</v>
      </c>
      <c r="D73" t="s">
        <v>29</v>
      </c>
      <c r="E73">
        <v>17.375990000000002</v>
      </c>
      <c r="F73">
        <v>17.751259999999998</v>
      </c>
      <c r="G73">
        <v>20.285</v>
      </c>
      <c r="H73">
        <v>23.054539999999999</v>
      </c>
      <c r="I73">
        <v>24.762239999999998</v>
      </c>
      <c r="J73">
        <v>26.095410000000001</v>
      </c>
      <c r="K73">
        <v>27.151509999999998</v>
      </c>
      <c r="L73">
        <v>26.66018</v>
      </c>
      <c r="M73">
        <v>24.39995</v>
      </c>
      <c r="N73">
        <v>22.033100000000001</v>
      </c>
      <c r="O73">
        <v>18.77196</v>
      </c>
      <c r="P73">
        <v>17.198730000000001</v>
      </c>
    </row>
    <row r="74" spans="3:16" x14ac:dyDescent="0.25">
      <c r="C74" t="s">
        <v>6</v>
      </c>
      <c r="D74" t="s">
        <v>29</v>
      </c>
      <c r="E74">
        <v>16.57114</v>
      </c>
      <c r="F74">
        <v>17.750889999999998</v>
      </c>
      <c r="G74">
        <v>21.472840000000001</v>
      </c>
      <c r="H74">
        <v>24.9192</v>
      </c>
      <c r="I74">
        <v>27.654589999999999</v>
      </c>
      <c r="J74">
        <v>28.84929</v>
      </c>
      <c r="K74">
        <v>30.65568</v>
      </c>
      <c r="L74">
        <v>29.792339999999999</v>
      </c>
      <c r="M74">
        <v>26.605070000000001</v>
      </c>
      <c r="N74">
        <v>23.44275</v>
      </c>
      <c r="O74">
        <v>18.796679999999999</v>
      </c>
      <c r="P74">
        <v>16.539770000000001</v>
      </c>
    </row>
    <row r="75" spans="3:16" x14ac:dyDescent="0.25">
      <c r="C75" t="s">
        <v>7</v>
      </c>
      <c r="D75" t="s">
        <v>29</v>
      </c>
      <c r="E75">
        <v>16.973559999999999</v>
      </c>
      <c r="F75">
        <v>17.751069999999999</v>
      </c>
      <c r="G75">
        <v>20.878920000000001</v>
      </c>
      <c r="H75">
        <v>23.98687</v>
      </c>
      <c r="I75">
        <v>26.20842</v>
      </c>
      <c r="J75">
        <v>27.472349999999999</v>
      </c>
      <c r="K75">
        <v>28.903590000000001</v>
      </c>
      <c r="L75">
        <v>28.22626</v>
      </c>
      <c r="M75">
        <v>25.502510000000001</v>
      </c>
      <c r="N75">
        <v>22.737929999999999</v>
      </c>
      <c r="O75">
        <v>18.784320000000001</v>
      </c>
      <c r="P75">
        <v>16.869250000000001</v>
      </c>
    </row>
    <row r="76" spans="3:16" x14ac:dyDescent="0.25">
      <c r="C76" t="s">
        <v>0</v>
      </c>
      <c r="D76" t="s">
        <v>27</v>
      </c>
      <c r="E76">
        <v>3029.5770000000002</v>
      </c>
      <c r="F76">
        <v>2647.0859999999998</v>
      </c>
      <c r="G76">
        <v>2798.8679999999999</v>
      </c>
      <c r="H76">
        <v>2902.08</v>
      </c>
      <c r="I76">
        <v>3029.5770000000002</v>
      </c>
      <c r="J76">
        <v>2671.3710000000001</v>
      </c>
      <c r="K76">
        <v>3029.5770000000002</v>
      </c>
      <c r="L76">
        <v>2914.223</v>
      </c>
      <c r="M76">
        <v>2786.7260000000001</v>
      </c>
      <c r="N76">
        <v>3029.5770000000002</v>
      </c>
      <c r="O76">
        <v>2786.7260000000001</v>
      </c>
      <c r="P76">
        <v>2914.223</v>
      </c>
    </row>
    <row r="77" spans="3:16" x14ac:dyDescent="0.25">
      <c r="C77" t="s">
        <v>1</v>
      </c>
      <c r="D77" t="s">
        <v>27</v>
      </c>
      <c r="E77">
        <v>4654.6610000000001</v>
      </c>
      <c r="F77">
        <v>4047.5309999999999</v>
      </c>
      <c r="G77">
        <v>4249.9080000000004</v>
      </c>
      <c r="H77">
        <v>4452.2849999999999</v>
      </c>
      <c r="I77">
        <v>4654.6610000000001</v>
      </c>
      <c r="J77">
        <v>4047.5309999999999</v>
      </c>
      <c r="K77">
        <v>4654.6610000000001</v>
      </c>
      <c r="L77">
        <v>4452.2849999999999</v>
      </c>
      <c r="M77">
        <v>4249.9080000000004</v>
      </c>
      <c r="N77">
        <v>4654.6610000000001</v>
      </c>
      <c r="O77">
        <v>4249.9080000000004</v>
      </c>
      <c r="P77">
        <v>4452.2849999999999</v>
      </c>
    </row>
    <row r="78" spans="3:16" x14ac:dyDescent="0.25">
      <c r="C78" t="s">
        <v>2</v>
      </c>
      <c r="D78" t="s">
        <v>27</v>
      </c>
      <c r="E78">
        <v>7989.1890000000003</v>
      </c>
      <c r="F78">
        <v>4865.4080000000004</v>
      </c>
      <c r="G78">
        <v>1358.3820000000001</v>
      </c>
      <c r="H78">
        <v>306.85579999999999</v>
      </c>
      <c r="I78">
        <v>13.48368</v>
      </c>
      <c r="J78">
        <v>0.32822899999999999</v>
      </c>
      <c r="K78">
        <v>0</v>
      </c>
      <c r="L78">
        <v>0</v>
      </c>
      <c r="M78">
        <v>59.043370000000003</v>
      </c>
      <c r="N78">
        <v>662.65660000000003</v>
      </c>
      <c r="O78">
        <v>2772.181</v>
      </c>
      <c r="P78">
        <v>6469.4880000000003</v>
      </c>
    </row>
    <row r="79" spans="3:16" x14ac:dyDescent="0.25">
      <c r="C79" t="s">
        <v>3</v>
      </c>
      <c r="D79" t="s">
        <v>27</v>
      </c>
      <c r="E79">
        <v>10.76746</v>
      </c>
      <c r="F79">
        <v>128.28290000000001</v>
      </c>
      <c r="G79">
        <v>1334.287</v>
      </c>
      <c r="H79">
        <v>2981.3710000000001</v>
      </c>
      <c r="I79">
        <v>6307.4949999999999</v>
      </c>
      <c r="J79">
        <v>6106.6289999999999</v>
      </c>
      <c r="K79">
        <v>9391.6460000000006</v>
      </c>
      <c r="L79">
        <v>8197.6880000000001</v>
      </c>
      <c r="M79">
        <v>4738.8509999999997</v>
      </c>
      <c r="N79">
        <v>2470.6669999999999</v>
      </c>
      <c r="O79">
        <v>329.98579999999998</v>
      </c>
      <c r="P79">
        <v>53.896320000000003</v>
      </c>
    </row>
    <row r="80" spans="3:16" x14ac:dyDescent="0.25">
      <c r="C80" t="s">
        <v>4</v>
      </c>
      <c r="D80" t="s">
        <v>27</v>
      </c>
      <c r="E80">
        <v>443.19189999999998</v>
      </c>
      <c r="F80">
        <v>385.38420000000002</v>
      </c>
      <c r="G80">
        <v>404.65350000000001</v>
      </c>
      <c r="H80">
        <v>423.92270000000002</v>
      </c>
      <c r="I80">
        <v>443.19189999999998</v>
      </c>
      <c r="J80">
        <v>385.38420000000002</v>
      </c>
      <c r="K80">
        <v>443.19189999999998</v>
      </c>
      <c r="L80">
        <v>423.92270000000002</v>
      </c>
      <c r="M80">
        <v>404.65350000000001</v>
      </c>
      <c r="N80">
        <v>443.19189999999998</v>
      </c>
      <c r="O80">
        <v>404.65350000000001</v>
      </c>
      <c r="P80">
        <v>423.92270000000002</v>
      </c>
    </row>
    <row r="81" spans="3:16" x14ac:dyDescent="0.25">
      <c r="C81" t="s">
        <v>8</v>
      </c>
      <c r="D81" t="s">
        <v>29</v>
      </c>
      <c r="E81">
        <v>-0.1533938</v>
      </c>
      <c r="F81">
        <v>-0.41636909999999999</v>
      </c>
      <c r="G81">
        <v>5.3459339999999997</v>
      </c>
      <c r="H81">
        <v>10.69604</v>
      </c>
      <c r="I81">
        <v>15.811120000000001</v>
      </c>
      <c r="J81">
        <v>18.315349999999999</v>
      </c>
      <c r="K81">
        <v>21.23132</v>
      </c>
      <c r="L81">
        <v>20.760449999999999</v>
      </c>
      <c r="M81">
        <v>15.80944</v>
      </c>
      <c r="N81">
        <v>9.7674400000000006</v>
      </c>
      <c r="O81">
        <v>5.2579510000000003</v>
      </c>
      <c r="P81">
        <v>1.5494289999999999</v>
      </c>
    </row>
    <row r="82" spans="3:16" x14ac:dyDescent="0.25">
      <c r="C8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5"/>
  <sheetViews>
    <sheetView workbookViewId="0">
      <selection activeCell="C5" sqref="C5"/>
    </sheetView>
  </sheetViews>
  <sheetFormatPr defaultRowHeight="15" x14ac:dyDescent="0.25"/>
  <sheetData>
    <row r="5" spans="2:4" x14ac:dyDescent="0.25">
      <c r="B5" t="s">
        <v>34</v>
      </c>
      <c r="C5">
        <v>674.59</v>
      </c>
      <c r="D5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1 - Baseline FCU</vt:lpstr>
      <vt:lpstr>1 - Baseline FCU - No mech vent</vt:lpstr>
      <vt:lpstr>Constants</vt:lpstr>
      <vt:lpstr>Sheet3</vt:lpstr>
      <vt:lpstr>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2013-07-24T13:56:13Z</dcterms:modified>
</cp:coreProperties>
</file>