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982DCB72-DAF2-D540-8D5B-083A91621B2A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 a="1"/>
  <c r="N29" i="1" s="1"/>
  <c r="C56" i="1"/>
  <c r="C58" i="1" s="1"/>
  <c r="D54" i="1"/>
  <c r="D53" i="1"/>
  <c r="E53" i="1" s="1"/>
  <c r="D52" i="1"/>
  <c r="D51" i="1"/>
  <c r="D50" i="1"/>
  <c r="E50" i="1" s="1"/>
  <c r="D49" i="1"/>
  <c r="E49" i="1" s="1"/>
  <c r="D48" i="1"/>
  <c r="E48" i="1" s="1"/>
  <c r="D47" i="1"/>
  <c r="D46" i="1"/>
  <c r="E46" i="1" s="1"/>
  <c r="C55" i="1"/>
  <c r="E52" i="1"/>
  <c r="C45" i="1"/>
  <c r="E45" i="1"/>
  <c r="E51" i="1"/>
  <c r="E54" i="1"/>
  <c r="E55" i="1"/>
  <c r="E56" i="1"/>
  <c r="E57" i="1"/>
  <c r="E58" i="1"/>
  <c r="E59" i="1"/>
  <c r="E60" i="1"/>
  <c r="E61" i="1"/>
  <c r="E62" i="1"/>
  <c r="E63" i="1"/>
  <c r="C44" i="1"/>
  <c r="C43" i="1"/>
  <c r="C42" i="1"/>
  <c r="C41" i="1"/>
  <c r="C40" i="1"/>
  <c r="C39" i="1"/>
  <c r="C54" i="1" l="1"/>
  <c r="C49" i="1"/>
  <c r="C50" i="1"/>
  <c r="C53" i="1"/>
  <c r="C52" i="1"/>
  <c r="C51" i="1"/>
  <c r="C48" i="1"/>
  <c r="E47" i="1"/>
  <c r="C46" i="1"/>
  <c r="C47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J13" i="1" l="1"/>
  <c r="M22" i="1"/>
  <c r="M29" i="1" a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Q47" i="1" l="1"/>
  <c r="Q52" i="1"/>
  <c r="Q43" i="1"/>
  <c r="O54" i="1"/>
  <c r="O50" i="1"/>
  <c r="Q40" i="1"/>
  <c r="Q35" i="1"/>
  <c r="Q33" i="1"/>
  <c r="Q49" i="1"/>
  <c r="Q51" i="1"/>
  <c r="Q34" i="1"/>
  <c r="Q53" i="1"/>
  <c r="O51" i="1"/>
  <c r="Q54" i="1"/>
  <c r="Q38" i="1"/>
  <c r="Q45" i="1"/>
  <c r="Q36" i="1"/>
  <c r="O52" i="1"/>
  <c r="Q32" i="1"/>
  <c r="Q44" i="1"/>
  <c r="O49" i="1"/>
  <c r="O53" i="1"/>
  <c r="Q41" i="1"/>
  <c r="Q50" i="1"/>
  <c r="Q46" i="1"/>
  <c r="Q30" i="1"/>
  <c r="Q31" i="1"/>
  <c r="Q42" i="1"/>
  <c r="Q39" i="1"/>
  <c r="Q37" i="1"/>
  <c r="M29" i="1"/>
  <c r="P52" i="1"/>
  <c r="P53" i="1"/>
  <c r="P51" i="1"/>
  <c r="P49" i="1"/>
  <c r="P54" i="1"/>
  <c r="P50" i="1"/>
  <c r="Q48" i="1"/>
  <c r="F55" i="1"/>
  <c r="F56" i="1"/>
  <c r="F52" i="1"/>
  <c r="F58" i="1"/>
  <c r="F45" i="1"/>
  <c r="F59" i="1"/>
  <c r="F51" i="1"/>
  <c r="F60" i="1"/>
  <c r="F53" i="1"/>
  <c r="F61" i="1"/>
  <c r="F54" i="1"/>
  <c r="F62" i="1"/>
  <c r="F63" i="1"/>
  <c r="F57" i="1"/>
  <c r="F47" i="1"/>
  <c r="F50" i="1"/>
  <c r="F49" i="1"/>
  <c r="F46" i="1"/>
  <c r="J12" i="1"/>
  <c r="J14" i="1" s="1"/>
  <c r="F48" i="1"/>
  <c r="F10" i="1"/>
  <c r="F39" i="1"/>
  <c r="F43" i="1"/>
  <c r="F40" i="1"/>
  <c r="F44" i="1"/>
  <c r="F41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O44" i="1" l="1"/>
  <c r="O45" i="1"/>
  <c r="P48" i="1"/>
  <c r="P47" i="1"/>
  <c r="O46" i="1"/>
  <c r="O47" i="1"/>
  <c r="P44" i="1"/>
  <c r="O48" i="1"/>
  <c r="P45" i="1"/>
  <c r="P46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<sst xmlns="http://schemas.openxmlformats.org/spreadsheetml/2006/main" count="46" uniqueCount="46">
  <si>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</si>
  <si>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</si>
  <si>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</si>
  <si>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</si>
  <si>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</si>
  <si>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</si>
  <si>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</si>
  <si>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</si>
  <si>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</si>
  <si>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</si>
  <si>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</si>
  <si>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</si>
  <si>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</si>
  <si>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</si>
  <si>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</si>
  <si>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</si>
  <si>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</si>
  <si>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</si>
  <si>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</si>
  <si>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</si>
  <si>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</si>
  <si>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</si>
  <si>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</si>
  <si>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</si>
  <si>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</si>
  <si>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</si>
  <si>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</si>
  <si>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</si>
  <si>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</si>
  <si>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</si>
  <si>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</si>
  <si>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</si>
  <si>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</si>
  <si>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</si>
  <si>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</si>
  <si>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</si>
  <si>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</si>
  <si>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</si>
  <si>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</si>
  <si>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</si>
  <si>
    <t>Twentyfifth best</t>
  </si>
  <si>
    <t>Twentysixth best</t>
  </si>
  <si>
    <t>Twentyseventh best</t>
  </si>
  <si>
    <t>Twentyeight best</t>
  </si>
  <si>
    <t>Twentyninth best</t>
  </si>
  <si>
    <t>Thirtieth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</si>
</sst>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45223</c:v>
                </c:pt>
                <c:pt idx="46">
                  <c:v>45224</c:v>
                </c:pt>
                <c:pt idx="47">
                  <c:v>45225</c:v>
                </c:pt>
                <c:pt idx="48">
                  <c:v>45226</c:v>
                </c:pt>
                <c:pt idx="49">
                  <c:v>45227</c:v>
                </c:pt>
                <c:pt idx="50">
                  <c:v>45229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11486</c:v>
                </c:pt>
                <c:pt idx="41">
                  <c:v>12061</c:v>
                </c:pt>
                <c:pt idx="42">
                  <c:v>13083</c:v>
                </c:pt>
                <c:pt idx="43">
                  <c:v>14108</c:v>
                </c:pt>
                <c:pt idx="44">
                  <c:v>15493</c:v>
                </c:pt>
                <c:pt idx="45">
                  <c:v>16528</c:v>
                </c:pt>
                <c:pt idx="46">
                  <c:v>17181</c:v>
                </c:pt>
                <c:pt idx="47">
                  <c:v>17906</c:v>
                </c:pt>
                <c:pt idx="48">
                  <c:v>19924</c:v>
                </c:pt>
                <c:pt idx="49">
                  <c:v>21380</c:v>
                </c:pt>
                <c:pt idx="50">
                  <c:v>23413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20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Sheet1!$P$29:$P$54</c:f>
              <c:numCache>
                <c:formatCode>General</c:formatCode>
                <c:ptCount val="26"/>
                <c:pt idx="0">
                  <c:v>0</c:v>
                </c:pt>
                <c:pt idx="1">
                  <c:v>2018</c:v>
                </c:pt>
                <c:pt idx="2">
                  <c:v>1456</c:v>
                </c:pt>
                <c:pt idx="3">
                  <c:v>1385</c:v>
                </c:pt>
                <c:pt idx="4">
                  <c:v>1279</c:v>
                </c:pt>
                <c:pt idx="5">
                  <c:v>1035</c:v>
                </c:pt>
                <c:pt idx="6">
                  <c:v>1025</c:v>
                </c:pt>
                <c:pt idx="7">
                  <c:v>1022</c:v>
                </c:pt>
                <c:pt idx="8">
                  <c:v>859</c:v>
                </c:pt>
                <c:pt idx="9">
                  <c:v>814</c:v>
                </c:pt>
                <c:pt idx="10">
                  <c:v>729</c:v>
                </c:pt>
                <c:pt idx="11">
                  <c:v>725</c:v>
                </c:pt>
                <c:pt idx="12">
                  <c:v>661</c:v>
                </c:pt>
                <c:pt idx="13">
                  <c:v>657</c:v>
                </c:pt>
                <c:pt idx="14">
                  <c:v>653</c:v>
                </c:pt>
                <c:pt idx="15">
                  <c:v>611</c:v>
                </c:pt>
                <c:pt idx="16">
                  <c:v>603</c:v>
                </c:pt>
                <c:pt idx="17">
                  <c:v>580</c:v>
                </c:pt>
                <c:pt idx="18">
                  <c:v>575</c:v>
                </c:pt>
                <c:pt idx="19">
                  <c:v>548</c:v>
                </c:pt>
                <c:pt idx="20">
                  <c:v>515</c:v>
                </c:pt>
                <c:pt idx="21">
                  <c:v>486</c:v>
                </c:pt>
                <c:pt idx="22">
                  <c:v>473</c:v>
                </c:pt>
                <c:pt idx="23">
                  <c:v>467</c:v>
                </c:pt>
                <c:pt idx="24">
                  <c:v>448</c:v>
                </c:pt>
                <c:pt idx="25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Sheet1!$Q$29:$Q$54</c:f>
              <c:numCache>
                <c:formatCode>General</c:formatCode>
                <c:ptCount val="26"/>
                <c:pt idx="0">
                  <c:v>2033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Sheet1!$C$7:$C$56</c:f>
              <c:numCache>
                <c:formatCode>General</c:formatCode>
                <c:ptCount val="50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-3080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1035</c:v>
                </c:pt>
                <c:pt idx="45">
                  <c:v>653</c:v>
                </c:pt>
                <c:pt idx="46">
                  <c:v>725</c:v>
                </c:pt>
                <c:pt idx="47">
                  <c:v>2018</c:v>
                </c:pt>
                <c:pt idx="48">
                  <c:v>1456</c:v>
                </c:pt>
                <c:pt idx="49">
                  <c:v>2033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42987</xdr:colOff>
      <xdr:row>27</xdr:row>
      <xdr:rowOff>33216</xdr:rowOff>
    </xdr:from>
    <xdr:to>
      <xdr:col>20</xdr:col>
      <xdr:colOff>548106</xdr:colOff>
      <xdr:row>67</xdr:row>
      <xdr:rowOff>156510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0446404" y="5557716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B33" zoomScale="120" zoomScaleNormal="120" workbookViewId="0">
      <selection activeCell="C56" sqref="C56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7.6470588235294122E-3</v>
      </c>
      <c r="H7" s="49" t="s">
        <v>5</v>
      </c>
      <c r="I7" s="50"/>
      <c r="J7" s="8">
        <v>60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9.5098039215686277E-3</v>
      </c>
      <c r="H8" s="51" t="s">
        <v>6</v>
      </c>
      <c r="I8" s="52"/>
      <c r="J8" s="9">
        <f>J6*J7</f>
        <v>20400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3.3333333333333333E-2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5.0294117647058822E-2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8.6029411764705882E-2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0.12813725490196079</v>
      </c>
      <c r="H12" s="29" t="s">
        <v>11</v>
      </c>
      <c r="I12" s="30"/>
      <c r="J12" s="10">
        <f>J8-MAX(D6:D63)</f>
        <v>-3013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0.13338235294117648</v>
      </c>
      <c r="H13" s="31" t="s">
        <v>12</v>
      </c>
      <c r="I13" s="32"/>
      <c r="J13" s="10">
        <f>(AVERAGE(C7:C45)+AVERAGE(C47:C55))/2</f>
        <v>736.41025641025635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0.19607843137254902</v>
      </c>
      <c r="H14" s="33" t="s">
        <v>13</v>
      </c>
      <c r="I14" s="34"/>
      <c r="J14" s="11">
        <f>J12/J13</f>
        <v>-4.0914693593314766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0.22828431372549018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0.23544117647058824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0.24230392156862746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0.26519607843137255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0.28715686274509805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0.30769607843137253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0.34009803921568627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0.36852941176470588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0.38563725490196077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0.39318627450980392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0.4231372549019608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0.42779411764705882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0.43362745098039218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0.44426470588235295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0.46745098039215688</v>
      </c>
      <c r="H29" s="13"/>
      <c r="I29" s="13"/>
      <c r="J29" s="13"/>
      <c r="L29" t="s">
        <v>16</v>
      </c>
      <c r="M29" cm="1">
        <f t="array" ref="M29:M86">_xlfn.SORTBY(C6:C63, C6:C63, -1)</f>
        <v>2033</v>
      </c>
      <c r="N29" s="12" cm="1">
        <f t="array" ref="N29:N79">_xlfn.SORTBY(B6:B56,C6:C56, -1)</f>
        <v>45229</v>
      </c>
      <c r="O29" t="str">
        <f ca="1">IF(N29=TODAY(), "Green", "Blue")</f>
        <v>Green</v>
      </c>
      <c r="P29" t="str">
        <f ca="1">IF(NOT(N29=TODAY()), M29, "")</f>
        <v/>
      </c>
      <c r="Q29">
        <f ca="1">IF(N29=TODAY(), M29, "")</f>
        <v>2033</v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0.47823529411764704</v>
      </c>
      <c r="H30" s="13"/>
      <c r="I30" s="13"/>
      <c r="J30" s="13"/>
      <c r="L30" t="s">
        <v>17</v>
      </c>
      <c r="M30">
        <v>2018</v>
      </c>
      <c r="N30" s="12">
        <v>45226</v>
      </c>
      <c r="O30" t="str">
        <f t="shared" ref="O30:O54" ca="1" si="3">IF(N30=TODAY(), "Green", "Blue")</f>
        <v>Blue</v>
      </c>
      <c r="P30">
        <f t="shared" ref="P30:P54" ca="1" si="4">IF(NOT(N30=TODAY()), M30, "")</f>
        <v>2018</v>
      </c>
      <c r="Q30" t="str">
        <f t="shared" ref="Q30:Q54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0.49294117647058822</v>
      </c>
      <c r="H31" s="13"/>
      <c r="I31" s="13"/>
      <c r="J31" s="13"/>
      <c r="L31" t="s">
        <v>18</v>
      </c>
      <c r="M31">
        <v>1456</v>
      </c>
      <c r="N31" s="12">
        <v>45227</v>
      </c>
      <c r="O31" t="str">
        <f t="shared" ca="1" si="3"/>
        <v>Blue</v>
      </c>
      <c r="P31">
        <f t="shared" ca="1" si="4"/>
        <v>1456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0.50073529411764706</v>
      </c>
      <c r="H32" s="13"/>
      <c r="I32" s="13"/>
      <c r="J32" s="13"/>
      <c r="L32" t="s">
        <v>19</v>
      </c>
      <c r="M32">
        <v>1385</v>
      </c>
      <c r="N32" s="12">
        <v>45222</v>
      </c>
      <c r="O32" t="str">
        <f t="shared" ca="1" si="3"/>
        <v>Blue</v>
      </c>
      <c r="P32">
        <f t="shared" ca="1" si="4"/>
        <v>1385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0.50549019607843138</v>
      </c>
      <c r="H33" s="13"/>
      <c r="I33" s="13"/>
      <c r="J33" s="13"/>
      <c r="L33" t="s">
        <v>20</v>
      </c>
      <c r="M33">
        <v>1279</v>
      </c>
      <c r="N33" s="12">
        <v>45148</v>
      </c>
      <c r="O33" t="str">
        <f t="shared" ca="1" si="3"/>
        <v>Blue</v>
      </c>
      <c r="P33">
        <f t="shared" ca="1" si="4"/>
        <v>1279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0.51161764705882351</v>
      </c>
      <c r="H34" s="13"/>
      <c r="I34" s="13"/>
      <c r="J34" s="13"/>
      <c r="L34" t="s">
        <v>25</v>
      </c>
      <c r="M34">
        <v>1035</v>
      </c>
      <c r="N34" s="12">
        <v>45223</v>
      </c>
      <c r="O34" t="str">
        <f t="shared" ca="1" si="3"/>
        <v>Blue</v>
      </c>
      <c r="P34">
        <f t="shared" ca="1" si="4"/>
        <v>1035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0.52495098039215682</v>
      </c>
      <c r="H35" s="13"/>
      <c r="I35" s="13"/>
      <c r="J35" s="13"/>
      <c r="L35" t="s">
        <v>26</v>
      </c>
      <c r="M35">
        <v>1025</v>
      </c>
      <c r="N35" s="12">
        <v>45221</v>
      </c>
      <c r="O35" t="str">
        <f t="shared" ca="1" si="3"/>
        <v>Blue</v>
      </c>
      <c r="P35">
        <f t="shared" ca="1" si="4"/>
        <v>1025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0.55019607843137253</v>
      </c>
      <c r="H36" s="13"/>
      <c r="I36" s="13"/>
      <c r="J36" s="13"/>
      <c r="L36" t="s">
        <v>27</v>
      </c>
      <c r="M36">
        <v>1022</v>
      </c>
      <c r="N36" s="12">
        <v>45220</v>
      </c>
      <c r="O36" t="str">
        <f t="shared" ca="1" si="3"/>
        <v>Blue</v>
      </c>
      <c r="P36">
        <f t="shared" ca="1" si="4"/>
        <v>1022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0.57975490196078427</v>
      </c>
      <c r="H37" s="13"/>
      <c r="I37" s="13"/>
      <c r="J37" s="13"/>
      <c r="L37" t="s">
        <v>28</v>
      </c>
      <c r="M37">
        <v>859</v>
      </c>
      <c r="N37" s="12">
        <v>45146</v>
      </c>
      <c r="O37" t="str">
        <f t="shared" ca="1" si="3"/>
        <v>Blue</v>
      </c>
      <c r="P37">
        <f t="shared" ca="1" si="4"/>
        <v>859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0.59813725490196079</v>
      </c>
      <c r="L38" t="s">
        <v>29</v>
      </c>
      <c r="M38">
        <v>814</v>
      </c>
      <c r="N38" s="12">
        <v>45211</v>
      </c>
      <c r="O38" t="str">
        <f t="shared" ca="1" si="3"/>
        <v>Blue</v>
      </c>
      <c r="P38">
        <f t="shared" ca="1" si="4"/>
        <v>814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0.60514705882352937</v>
      </c>
      <c r="L39" t="s">
        <v>30</v>
      </c>
      <c r="M39">
        <v>729</v>
      </c>
      <c r="N39" s="12">
        <v>45145</v>
      </c>
      <c r="O39" t="str">
        <f t="shared" ca="1" si="3"/>
        <v>Blue</v>
      </c>
      <c r="P39">
        <f t="shared" ca="1" si="4"/>
        <v>729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0.61254901960784314</v>
      </c>
      <c r="L40" t="s">
        <v>31</v>
      </c>
      <c r="M40">
        <v>725</v>
      </c>
      <c r="N40" s="12">
        <v>45225</v>
      </c>
      <c r="O40" t="str">
        <f t="shared" ca="1" si="3"/>
        <v>Blue</v>
      </c>
      <c r="P40">
        <f t="shared" ca="1" si="4"/>
        <v>725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6" si="8">D41-D40</f>
        <v>548</v>
      </c>
      <c r="D41" s="23">
        <v>13044</v>
      </c>
      <c r="E41" s="24">
        <f>D41/$J$6</f>
        <v>38.364705882352943</v>
      </c>
      <c r="F41" s="4">
        <f>D41/$J$8</f>
        <v>0.63941176470588235</v>
      </c>
      <c r="L41" t="s">
        <v>32</v>
      </c>
      <c r="M41">
        <v>661</v>
      </c>
      <c r="N41" s="12">
        <v>45159</v>
      </c>
      <c r="O41" t="str">
        <f t="shared" ca="1" si="3"/>
        <v>Blue</v>
      </c>
      <c r="P41">
        <f t="shared" ca="1" si="4"/>
        <v>661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0.65950980392156866</v>
      </c>
      <c r="L42" t="s">
        <v>33</v>
      </c>
      <c r="M42">
        <v>657</v>
      </c>
      <c r="N42" s="12">
        <v>45149</v>
      </c>
      <c r="O42" t="str">
        <f t="shared" ca="1" si="3"/>
        <v>Blue</v>
      </c>
      <c r="P42">
        <f t="shared" ca="1" si="4"/>
        <v>657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0.66710784313725491</v>
      </c>
      <c r="L43" t="s">
        <v>34</v>
      </c>
      <c r="M43">
        <v>653</v>
      </c>
      <c r="N43" s="12">
        <v>45224</v>
      </c>
      <c r="O43" t="str">
        <f t="shared" ca="1" si="3"/>
        <v>Blue</v>
      </c>
      <c r="P43">
        <f t="shared" ca="1" si="4"/>
        <v>653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0.70700980392156865</v>
      </c>
      <c r="L44" t="s">
        <v>36</v>
      </c>
      <c r="M44">
        <v>611</v>
      </c>
      <c r="N44" s="12">
        <v>45163</v>
      </c>
      <c r="O44" t="str">
        <f t="shared" ca="1" si="3"/>
        <v>Blue</v>
      </c>
      <c r="P44">
        <f t="shared" ca="1" si="4"/>
        <v>611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0.71401960784313723</v>
      </c>
      <c r="L45" t="s">
        <v>37</v>
      </c>
      <c r="M45">
        <v>603</v>
      </c>
      <c r="N45" s="12">
        <v>45193</v>
      </c>
      <c r="O45" t="str">
        <f t="shared" ca="1" si="3"/>
        <v>Blue</v>
      </c>
      <c r="P45">
        <f t="shared" ca="1" si="4"/>
        <v>603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-3080</v>
      </c>
      <c r="D46" s="23">
        <f>13793-105-84-134-144-170-800-438-432</f>
        <v>11486</v>
      </c>
      <c r="E46" s="24">
        <f t="shared" si="6"/>
        <v>33.78235294117647</v>
      </c>
      <c r="F46" s="4">
        <f t="shared" si="7"/>
        <v>0.56303921568627446</v>
      </c>
      <c r="L46" t="s">
        <v>38</v>
      </c>
      <c r="M46">
        <v>580</v>
      </c>
      <c r="N46" s="12">
        <v>45160</v>
      </c>
      <c r="O46" t="str">
        <f t="shared" ca="1" si="3"/>
        <v>Blue</v>
      </c>
      <c r="P46">
        <f t="shared" ca="1" si="4"/>
        <v>580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14368-105-84-134-144-170-800-438-432</f>
        <v>12061</v>
      </c>
      <c r="E47" s="24">
        <f t="shared" si="6"/>
        <v>35.473529411764709</v>
      </c>
      <c r="F47" s="4">
        <f t="shared" si="7"/>
        <v>0.5912254901960784</v>
      </c>
      <c r="L47" t="s">
        <v>39</v>
      </c>
      <c r="M47">
        <v>575</v>
      </c>
      <c r="N47" s="12">
        <v>45219</v>
      </c>
      <c r="O47" t="str">
        <f t="shared" ca="1" si="3"/>
        <v>Blue</v>
      </c>
      <c r="P47">
        <f t="shared" ca="1" si="4"/>
        <v>575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15201-134-144-170-800-438-432</f>
        <v>13083</v>
      </c>
      <c r="E48" s="24">
        <f t="shared" si="6"/>
        <v>38.47941176470588</v>
      </c>
      <c r="F48" s="4">
        <f t="shared" si="7"/>
        <v>0.64132352941176474</v>
      </c>
      <c r="L48" t="s">
        <v>35</v>
      </c>
      <c r="M48">
        <v>548</v>
      </c>
      <c r="N48" s="12">
        <v>45208</v>
      </c>
      <c r="O48" t="str">
        <f t="shared" ca="1" si="3"/>
        <v>Blue</v>
      </c>
      <c r="P48">
        <f t="shared" ca="1" si="4"/>
        <v>548</v>
      </c>
      <c r="Q48" t="str">
        <f t="shared" ca="1" si="5"/>
        <v/>
      </c>
    </row>
    <row r="49" spans="2:17" x14ac:dyDescent="0.2">
      <c r="B49" s="2">
        <v>45221</v>
      </c>
      <c r="C49" s="21">
        <f t="shared" si="8"/>
        <v>1025</v>
      </c>
      <c r="D49" s="23">
        <f>16092-144-170-800-438-432</f>
        <v>14108</v>
      </c>
      <c r="E49" s="24">
        <f t="shared" si="6"/>
        <v>41.494117647058822</v>
      </c>
      <c r="F49" s="4">
        <f t="shared" si="7"/>
        <v>0.69156862745098036</v>
      </c>
      <c r="L49" t="s">
        <v>40</v>
      </c>
      <c r="M49">
        <v>515</v>
      </c>
      <c r="N49" s="12">
        <v>45191</v>
      </c>
      <c r="O49" t="str">
        <f t="shared" ca="1" si="3"/>
        <v>Blue</v>
      </c>
      <c r="P49">
        <f t="shared" ca="1" si="4"/>
        <v>515</v>
      </c>
      <c r="Q49" t="str">
        <f t="shared" ca="1" si="5"/>
        <v/>
      </c>
    </row>
    <row r="50" spans="2:17" x14ac:dyDescent="0.2">
      <c r="B50" s="2">
        <v>45222</v>
      </c>
      <c r="C50" s="21">
        <f t="shared" si="8"/>
        <v>1385</v>
      </c>
      <c r="D50" s="23">
        <f>17163-800-438-432</f>
        <v>15493</v>
      </c>
      <c r="E50" s="24">
        <f t="shared" si="6"/>
        <v>45.567647058823532</v>
      </c>
      <c r="F50" s="4">
        <f t="shared" si="7"/>
        <v>0.75946078431372555</v>
      </c>
      <c r="L50" t="s">
        <v>41</v>
      </c>
      <c r="M50">
        <v>486</v>
      </c>
      <c r="N50" s="12">
        <v>45141</v>
      </c>
      <c r="O50" t="str">
        <f t="shared" ca="1" si="3"/>
        <v>Blue</v>
      </c>
      <c r="P50">
        <f t="shared" ca="1" si="4"/>
        <v>486</v>
      </c>
      <c r="Q50" t="str">
        <f t="shared" ca="1" si="5"/>
        <v/>
      </c>
    </row>
    <row r="51" spans="2:17" x14ac:dyDescent="0.2">
      <c r="B51" s="2">
        <v>45223</v>
      </c>
      <c r="C51" s="21">
        <f t="shared" si="8"/>
        <v>1035</v>
      </c>
      <c r="D51" s="23">
        <f>18198-800-438-432</f>
        <v>16528</v>
      </c>
      <c r="E51" s="24">
        <f t="shared" si="6"/>
        <v>48.611764705882351</v>
      </c>
      <c r="F51" s="4">
        <f t="shared" si="7"/>
        <v>0.81019607843137254</v>
      </c>
      <c r="L51" t="s">
        <v>42</v>
      </c>
      <c r="M51">
        <v>473</v>
      </c>
      <c r="N51" s="12">
        <v>45174</v>
      </c>
      <c r="O51" t="str">
        <f t="shared" ca="1" si="3"/>
        <v>Blue</v>
      </c>
      <c r="P51">
        <f t="shared" ca="1" si="4"/>
        <v>473</v>
      </c>
      <c r="Q51" t="str">
        <f t="shared" ca="1" si="5"/>
        <v/>
      </c>
    </row>
    <row r="52" spans="2:17" x14ac:dyDescent="0.2">
      <c r="B52" s="2">
        <v>45224</v>
      </c>
      <c r="C52" s="21">
        <f t="shared" si="8"/>
        <v>653</v>
      </c>
      <c r="D52" s="23">
        <f>18051-438-432</f>
        <v>17181</v>
      </c>
      <c r="E52" s="24">
        <f t="shared" si="6"/>
        <v>50.53235294117647</v>
      </c>
      <c r="F52" s="4">
        <f t="shared" si="7"/>
        <v>0.84220588235294114</v>
      </c>
      <c r="L52" t="s">
        <v>43</v>
      </c>
      <c r="M52">
        <v>467</v>
      </c>
      <c r="N52" s="12">
        <v>45154</v>
      </c>
      <c r="O52" t="str">
        <f t="shared" ca="1" si="3"/>
        <v>Blue</v>
      </c>
      <c r="P52">
        <f t="shared" ca="1" si="4"/>
        <v>467</v>
      </c>
      <c r="Q52" t="str">
        <f t="shared" ca="1" si="5"/>
        <v/>
      </c>
    </row>
    <row r="53" spans="2:17" x14ac:dyDescent="0.2">
      <c r="B53" s="2">
        <v>45225</v>
      </c>
      <c r="C53" s="21">
        <f t="shared" si="8"/>
        <v>725</v>
      </c>
      <c r="D53" s="23">
        <f>18776-438-432</f>
        <v>17906</v>
      </c>
      <c r="E53" s="24">
        <f t="shared" si="6"/>
        <v>52.664705882352941</v>
      </c>
      <c r="F53" s="4">
        <f t="shared" si="7"/>
        <v>0.87774509803921563</v>
      </c>
      <c r="L53" t="s">
        <v>44</v>
      </c>
      <c r="M53">
        <v>448</v>
      </c>
      <c r="N53" s="12">
        <v>45155</v>
      </c>
      <c r="O53" t="str">
        <f t="shared" ca="1" si="3"/>
        <v>Blue</v>
      </c>
      <c r="P53">
        <f t="shared" ca="1" si="4"/>
        <v>448</v>
      </c>
      <c r="Q53" t="str">
        <f t="shared" ca="1" si="5"/>
        <v/>
      </c>
    </row>
    <row r="54" spans="2:17" x14ac:dyDescent="0.2">
      <c r="B54" s="2">
        <v>45226</v>
      </c>
      <c r="C54" s="21">
        <f t="shared" si="8"/>
        <v>2018</v>
      </c>
      <c r="D54" s="23">
        <f>20356-432</f>
        <v>19924</v>
      </c>
      <c r="E54" s="24">
        <f t="shared" si="6"/>
        <v>58.6</v>
      </c>
      <c r="F54" s="4">
        <f t="shared" si="7"/>
        <v>0.97666666666666668</v>
      </c>
      <c r="L54" t="s">
        <v>45</v>
      </c>
      <c r="M54">
        <v>419</v>
      </c>
      <c r="N54" s="12">
        <v>45156</v>
      </c>
      <c r="O54" t="str">
        <f t="shared" ca="1" si="3"/>
        <v>Blue</v>
      </c>
      <c r="P54">
        <f t="shared" ca="1" si="4"/>
        <v>419</v>
      </c>
      <c r="Q54" t="str">
        <f t="shared" ca="1" si="5"/>
        <v/>
      </c>
    </row>
    <row r="55" spans="2:17" x14ac:dyDescent="0.2">
      <c r="B55" s="2">
        <v>45227</v>
      </c>
      <c r="C55" s="21">
        <f t="shared" si="8"/>
        <v>1456</v>
      </c>
      <c r="D55" s="23">
        <v>21380</v>
      </c>
      <c r="E55" s="24">
        <f t="shared" si="6"/>
        <v>62.882352941176471</v>
      </c>
      <c r="F55" s="4">
        <f t="shared" si="7"/>
        <v>1.0480392156862746</v>
      </c>
      <c r="M55">
        <v>410</v>
      </c>
      <c r="N55" s="12">
        <v>45209</v>
      </c>
    </row>
    <row r="56" spans="2:17" x14ac:dyDescent="0.2">
      <c r="B56" s="2">
        <v>45229</v>
      </c>
      <c r="C56" s="21">
        <f t="shared" si="8"/>
        <v>2033</v>
      </c>
      <c r="D56" s="23">
        <v>23413</v>
      </c>
      <c r="E56" s="24">
        <f t="shared" si="6"/>
        <v>68.861764705882351</v>
      </c>
      <c r="F56" s="4">
        <f t="shared" si="7"/>
        <v>1.1476960784313726</v>
      </c>
      <c r="M56">
        <v>375</v>
      </c>
      <c r="N56" s="12">
        <v>45194</v>
      </c>
    </row>
    <row r="57" spans="2:17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349</v>
      </c>
      <c r="N57" s="12">
        <v>45161</v>
      </c>
    </row>
    <row r="58" spans="2:17" x14ac:dyDescent="0.2">
      <c r="B58" s="28"/>
      <c r="C58" s="21">
        <f>SUM(C47:C56)/340</f>
        <v>35.079411764705881</v>
      </c>
      <c r="D58" s="23"/>
      <c r="E58" s="24">
        <f t="shared" si="6"/>
        <v>0</v>
      </c>
      <c r="F58" s="4">
        <f t="shared" si="7"/>
        <v>0</v>
      </c>
      <c r="M58">
        <v>346</v>
      </c>
      <c r="N58" s="12">
        <v>45142</v>
      </c>
    </row>
    <row r="59" spans="2:17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300</v>
      </c>
      <c r="N59" s="12">
        <v>45181</v>
      </c>
    </row>
    <row r="60" spans="2:17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272</v>
      </c>
      <c r="N60" s="12">
        <v>45188</v>
      </c>
    </row>
    <row r="61" spans="2:17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220</v>
      </c>
      <c r="N61" s="12">
        <v>45175</v>
      </c>
    </row>
    <row r="62" spans="2:17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217</v>
      </c>
      <c r="N62" s="12">
        <v>45173</v>
      </c>
    </row>
    <row r="63" spans="2:17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159</v>
      </c>
      <c r="N63" s="12">
        <v>45182</v>
      </c>
    </row>
    <row r="64" spans="2:17" x14ac:dyDescent="0.2">
      <c r="M64">
        <v>156</v>
      </c>
      <c r="N64" s="12">
        <v>45139</v>
      </c>
    </row>
    <row r="65" spans="13:14" x14ac:dyDescent="0.2">
      <c r="M65">
        <v>155</v>
      </c>
      <c r="N65" s="12">
        <v>45210</v>
      </c>
    </row>
    <row r="66" spans="13:14" x14ac:dyDescent="0.2">
      <c r="M66">
        <v>154</v>
      </c>
      <c r="N66" s="12">
        <v>45162</v>
      </c>
    </row>
    <row r="67" spans="13:14" x14ac:dyDescent="0.2">
      <c r="M67">
        <v>151</v>
      </c>
      <c r="N67" s="12">
        <v>45196</v>
      </c>
    </row>
    <row r="68" spans="13:14" x14ac:dyDescent="0.2">
      <c r="M68">
        <v>146</v>
      </c>
      <c r="N68" s="12">
        <v>45152</v>
      </c>
    </row>
    <row r="69" spans="13:14" x14ac:dyDescent="0.2">
      <c r="M69">
        <v>143</v>
      </c>
      <c r="N69" s="12">
        <v>45195</v>
      </c>
    </row>
    <row r="70" spans="13:14" x14ac:dyDescent="0.2">
      <c r="M70">
        <v>143</v>
      </c>
      <c r="N70" s="12">
        <v>45212</v>
      </c>
    </row>
    <row r="71" spans="13:14" x14ac:dyDescent="0.2">
      <c r="M71">
        <v>140</v>
      </c>
      <c r="N71" s="12">
        <v>45153</v>
      </c>
    </row>
    <row r="72" spans="13:14" x14ac:dyDescent="0.2">
      <c r="M72">
        <v>125</v>
      </c>
      <c r="N72" s="12">
        <v>45187</v>
      </c>
    </row>
    <row r="73" spans="13:14" x14ac:dyDescent="0.2">
      <c r="M73">
        <v>119</v>
      </c>
      <c r="N73" s="12">
        <v>45168</v>
      </c>
    </row>
    <row r="74" spans="13:14" x14ac:dyDescent="0.2">
      <c r="M74">
        <v>107</v>
      </c>
      <c r="N74" s="12">
        <v>45147</v>
      </c>
    </row>
    <row r="75" spans="13:14" x14ac:dyDescent="0.2">
      <c r="M75">
        <v>97</v>
      </c>
      <c r="N75">
        <v>45183</v>
      </c>
    </row>
    <row r="76" spans="13:14" x14ac:dyDescent="0.2">
      <c r="M76">
        <v>95</v>
      </c>
      <c r="N76">
        <v>45164</v>
      </c>
    </row>
    <row r="77" spans="13:14" x14ac:dyDescent="0.2">
      <c r="M77">
        <v>38</v>
      </c>
      <c r="N77">
        <v>45140</v>
      </c>
    </row>
    <row r="78" spans="13:14" x14ac:dyDescent="0.2">
      <c r="M78">
        <v>35.079411764705881</v>
      </c>
      <c r="N78">
        <v>45138</v>
      </c>
    </row>
    <row r="79" spans="13:14" x14ac:dyDescent="0.2">
      <c r="M79">
        <v>0</v>
      </c>
      <c r="N79">
        <v>45218</v>
      </c>
    </row>
    <row r="80" spans="13:14" x14ac:dyDescent="0.2">
      <c r="M80">
        <v>-3080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2023-10-30T02:58:26Z</dcterms:modified>
</cp:coreProperties>
</file>