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2459B431-0274-D74D-8D9F-4165843CA785}" xr6:coauthVersionLast="47" xr6:coauthVersionMax="47" xr10:uidLastSave="{00000000-0000-0000-0000-000000000000}"/>
  <bookViews>
    <workbookView xWindow="0" yWindow="500" windowWidth="15080" windowHeight="1694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8" i="1" l="1"/>
  <c r="D47" i="1"/>
  <c r="D46" i="1"/>
  <c r="E46" i="1" s="1"/>
  <c r="E48" i="1"/>
  <c r="F47" i="1"/>
  <c r="J12" i="1"/>
  <c r="C49" i="1"/>
  <c r="E47" i="1"/>
  <c r="C48" i="1"/>
  <c r="C45" i="1"/>
  <c r="E45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F45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C44" i="1"/>
  <c r="C43" i="1"/>
  <c r="C42" i="1"/>
  <c r="C41" i="1"/>
  <c r="C40" i="1"/>
  <c r="C39" i="1"/>
  <c r="F48" i="1" l="1"/>
  <c r="C46" i="1"/>
  <c r="N29" i="1" s="1" a="1"/>
  <c r="N29" i="1" s="1"/>
  <c r="C47" i="1"/>
  <c r="F46" i="1"/>
  <c r="M22" i="1"/>
  <c r="M29" i="1" a="1"/>
  <c r="M29" i="1" s="1"/>
  <c r="C38" i="1"/>
  <c r="C37" i="1"/>
  <c r="C36" i="1"/>
  <c r="C35" i="1"/>
  <c r="C34" i="1"/>
  <c r="C33" i="1"/>
  <c r="C32" i="1"/>
  <c r="C31" i="1"/>
  <c r="E38" i="1"/>
  <c r="E39" i="1"/>
  <c r="E40" i="1"/>
  <c r="E41" i="1"/>
  <c r="E42" i="1"/>
  <c r="E43" i="1"/>
  <c r="E44" i="1"/>
  <c r="C30" i="1"/>
  <c r="C29" i="1"/>
  <c r="C28" i="1"/>
  <c r="C27" i="1"/>
  <c r="C26" i="1" l="1"/>
  <c r="C25" i="1"/>
  <c r="C24" i="1"/>
  <c r="C23" i="1"/>
  <c r="C22" i="1"/>
  <c r="C21" i="1"/>
  <c r="C20" i="1"/>
  <c r="C19" i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J13" i="1" l="1"/>
  <c r="F10" i="1"/>
  <c r="F39" i="1"/>
  <c r="F43" i="1"/>
  <c r="F40" i="1"/>
  <c r="F44" i="1"/>
  <c r="F41" i="1"/>
  <c r="J14" i="1"/>
  <c r="F42" i="1"/>
  <c r="F38" i="1"/>
  <c r="F6" i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F17" i="1"/>
  <c r="F21" i="1"/>
  <c r="F8" i="1"/>
  <c r="F7" i="1"/>
  <c r="F14" i="1"/>
  <c r="F13" i="1"/>
  <c r="F12" i="1"/>
  <c r="F11" i="1"/>
  <c r="Q30" i="1" l="1"/>
  <c r="Q38" i="1"/>
  <c r="Q46" i="1"/>
  <c r="O44" i="1"/>
  <c r="Q39" i="1"/>
  <c r="Q47" i="1"/>
  <c r="O45" i="1"/>
  <c r="Q41" i="1"/>
  <c r="P48" i="1"/>
  <c r="Q31" i="1"/>
  <c r="Q35" i="1"/>
  <c r="P47" i="1"/>
  <c r="Q32" i="1"/>
  <c r="Q40" i="1"/>
  <c r="Q48" i="1"/>
  <c r="O46" i="1"/>
  <c r="O47" i="1"/>
  <c r="Q34" i="1"/>
  <c r="Q42" i="1"/>
  <c r="P44" i="1"/>
  <c r="O48" i="1"/>
  <c r="Q43" i="1"/>
  <c r="P45" i="1"/>
  <c r="Q37" i="1"/>
  <c r="Q33" i="1"/>
  <c r="Q36" i="1"/>
  <c r="Q44" i="1"/>
  <c r="P46" i="1"/>
  <c r="Q45" i="1"/>
  <c r="P43" i="1"/>
  <c r="O41" i="1"/>
  <c r="O42" i="1"/>
  <c r="P41" i="1"/>
  <c r="P42" i="1"/>
  <c r="O43" i="1"/>
  <c r="P39" i="1"/>
  <c r="P40" i="1"/>
  <c r="O39" i="1"/>
  <c r="O40" i="1"/>
  <c r="P36" i="1"/>
  <c r="O38" i="1"/>
  <c r="P37" i="1"/>
  <c r="P38" i="1"/>
  <c r="O36" i="1"/>
  <c r="O37" i="1"/>
  <c r="P34" i="1"/>
  <c r="P35" i="1"/>
  <c r="O34" i="1"/>
  <c r="O35" i="1"/>
  <c r="O32" i="1"/>
  <c r="P30" i="1"/>
  <c r="P32" i="1"/>
  <c r="O30" i="1"/>
  <c r="O31" i="1"/>
  <c r="O33" i="1"/>
  <c r="P31" i="1"/>
  <c r="P33" i="1"/>
  <c r="Q29" i="1" l="1"/>
  <c r="P29" i="1"/>
  <c r="O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<sst xmlns="http://schemas.openxmlformats.org/spreadsheetml/2006/main" count="40" uniqueCount="40">
  <si>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</si>
  <si>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</si>
  <si>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</si>
  <si>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</si>
  <si>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</si>
  <si>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</si>
  <si>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</si>
  <si>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</si>
  <si>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</si>
  <si>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</si>
  <si>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</si>
  <si>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</si>
  <si>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</si>
  <si>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</si>
  <si>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</si>
  <si>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</si>
  <si>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</si>
  <si>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</si>
  <si>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</si>
  <si>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</si>
  <si>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</si>
  <si>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</si>
  <si>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</si>
  <si>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</si>
  <si>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</si>
  <si>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</si>
  <si>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</si>
  <si>
    <t>Eight best</t>
  </si>
  <si>
    <t>Ninth best</t>
  </si>
  <si>
    <t>Tenth best</t>
  </si>
  <si>
    <t>Eleventh best</t>
  </si>
  <si>
    <t>Twelth best</t>
  </si>
  <si>
    <t>Thirteenth best</t>
  </si>
  <si>
    <t>Fourteenth best</t>
  </si>
  <si>
    <t>Fifteen best</t>
  </si>
  <si>
    <t>Twentieth best</t>
  </si>
  <si>
    <t>Sixteenth best</t>
  </si>
  <si>
    <t>Seventeenth best</t>
  </si>
  <si>
    <t>Eightteenth best</t>
  </si>
  <si>
    <t>Nineteenth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</si>
</sst>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4" borderId="7" xfId="0" applyFill="1" applyBorder="1"/>
    <xf numFmtId="14" fontId="0" fillId="5" borderId="12" xfId="0" applyNumberFormat="1" applyFill="1" applyBorder="1"/>
    <xf numFmtId="0" fontId="0" fillId="5" borderId="13" xfId="0" applyFill="1" applyBorder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4" borderId="1" xfId="0" applyFill="1" applyBorder="1"/>
    <xf numFmtId="0" fontId="0" fillId="4" borderId="2" xfId="0" applyFill="1" applyBorder="1"/>
    <xf numFmtId="164" fontId="0" fillId="4" borderId="2" xfId="0" applyNumberFormat="1" applyFill="1" applyBorder="1"/>
    <xf numFmtId="165" fontId="0" fillId="4" borderId="3" xfId="2" applyNumberFormat="1" applyFont="1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0" xfId="0" applyFill="1"/>
    <xf numFmtId="164" fontId="0" fillId="4" borderId="0" xfId="0" applyNumberFormat="1" applyFill="1"/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5" borderId="12" xfId="0" applyFill="1" applyBorder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colors>
    <mruColors>
      <color rgb="FF71A3E7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Sheet1!$B$6:$B$63</c:f>
              <c:numCache>
                <c:formatCode>m/d/yy</c:formatCode>
                <c:ptCount val="58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  <c:pt idx="16">
                  <c:v>45160</c:v>
                </c:pt>
                <c:pt idx="17">
                  <c:v>45161</c:v>
                </c:pt>
                <c:pt idx="18">
                  <c:v>45162</c:v>
                </c:pt>
                <c:pt idx="19">
                  <c:v>45163</c:v>
                </c:pt>
                <c:pt idx="20">
                  <c:v>45164</c:v>
                </c:pt>
                <c:pt idx="21">
                  <c:v>45168</c:v>
                </c:pt>
                <c:pt idx="22">
                  <c:v>45173</c:v>
                </c:pt>
                <c:pt idx="23">
                  <c:v>45174</c:v>
                </c:pt>
                <c:pt idx="24">
                  <c:v>45175</c:v>
                </c:pt>
                <c:pt idx="25">
                  <c:v>45181</c:v>
                </c:pt>
                <c:pt idx="26">
                  <c:v>45182</c:v>
                </c:pt>
                <c:pt idx="27">
                  <c:v>45183</c:v>
                </c:pt>
                <c:pt idx="28">
                  <c:v>45187</c:v>
                </c:pt>
                <c:pt idx="29">
                  <c:v>45188</c:v>
                </c:pt>
                <c:pt idx="30">
                  <c:v>45191</c:v>
                </c:pt>
                <c:pt idx="31">
                  <c:v>45193</c:v>
                </c:pt>
                <c:pt idx="32">
                  <c:v>45194</c:v>
                </c:pt>
                <c:pt idx="33">
                  <c:v>45195</c:v>
                </c:pt>
                <c:pt idx="34">
                  <c:v>45196</c:v>
                </c:pt>
                <c:pt idx="35">
                  <c:v>45208</c:v>
                </c:pt>
                <c:pt idx="36">
                  <c:v>45209</c:v>
                </c:pt>
                <c:pt idx="37">
                  <c:v>45210</c:v>
                </c:pt>
                <c:pt idx="38">
                  <c:v>45211</c:v>
                </c:pt>
                <c:pt idx="39">
                  <c:v>45212</c:v>
                </c:pt>
                <c:pt idx="40">
                  <c:v>45218</c:v>
                </c:pt>
                <c:pt idx="41">
                  <c:v>45219</c:v>
                </c:pt>
                <c:pt idx="42">
                  <c:v>45220</c:v>
                </c:pt>
                <c:pt idx="43">
                  <c:v>45222</c:v>
                </c:pt>
              </c:numCache>
            </c:numRef>
          </c:cat>
          <c:val>
            <c:numRef>
              <c:f>Sheet1!$D$6:$D$63</c:f>
              <c:numCache>
                <c:formatCode>General</c:formatCode>
                <c:ptCount val="58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  <c:pt idx="14">
                  <c:v>6277</c:v>
                </c:pt>
                <c:pt idx="15">
                  <c:v>6938</c:v>
                </c:pt>
                <c:pt idx="16">
                  <c:v>7518</c:v>
                </c:pt>
                <c:pt idx="17">
                  <c:v>7867</c:v>
                </c:pt>
                <c:pt idx="18">
                  <c:v>8021</c:v>
                </c:pt>
                <c:pt idx="19">
                  <c:v>8632</c:v>
                </c:pt>
                <c:pt idx="20">
                  <c:v>8727</c:v>
                </c:pt>
                <c:pt idx="21">
                  <c:v>8846</c:v>
                </c:pt>
                <c:pt idx="22">
                  <c:v>9063</c:v>
                </c:pt>
                <c:pt idx="23">
                  <c:v>9536</c:v>
                </c:pt>
                <c:pt idx="24">
                  <c:v>9756</c:v>
                </c:pt>
                <c:pt idx="25">
                  <c:v>10056</c:v>
                </c:pt>
                <c:pt idx="26">
                  <c:v>10215</c:v>
                </c:pt>
                <c:pt idx="27">
                  <c:v>10312</c:v>
                </c:pt>
                <c:pt idx="28">
                  <c:v>10437</c:v>
                </c:pt>
                <c:pt idx="29">
                  <c:v>10709</c:v>
                </c:pt>
                <c:pt idx="30">
                  <c:v>11224</c:v>
                </c:pt>
                <c:pt idx="31">
                  <c:v>11827</c:v>
                </c:pt>
                <c:pt idx="32">
                  <c:v>12202</c:v>
                </c:pt>
                <c:pt idx="33">
                  <c:v>12345</c:v>
                </c:pt>
                <c:pt idx="34">
                  <c:v>12496</c:v>
                </c:pt>
                <c:pt idx="35">
                  <c:v>13044</c:v>
                </c:pt>
                <c:pt idx="36">
                  <c:v>13454</c:v>
                </c:pt>
                <c:pt idx="37">
                  <c:v>13609</c:v>
                </c:pt>
                <c:pt idx="38">
                  <c:v>14423</c:v>
                </c:pt>
                <c:pt idx="39">
                  <c:v>14566</c:v>
                </c:pt>
                <c:pt idx="40">
                  <c:v>13470</c:v>
                </c:pt>
                <c:pt idx="41">
                  <c:v>14045</c:v>
                </c:pt>
                <c:pt idx="42">
                  <c:v>15067</c:v>
                </c:pt>
                <c:pt idx="43">
                  <c:v>16092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  <c:majorUnit val="3"/>
        <c:majorTimeUnit val="days"/>
      </c:dateAx>
      <c:valAx>
        <c:axId val="656428208"/>
        <c:scaling>
          <c:orientation val="minMax"/>
          <c:max val="1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Sheet1!$L$29:$L$48</c:f>
              <c:strCache>
                <c:ptCount val="20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  <c:pt idx="15">
                  <c:v>Sixteenth best</c:v>
                </c:pt>
                <c:pt idx="16">
                  <c:v>Seventeenth best</c:v>
                </c:pt>
                <c:pt idx="17">
                  <c:v>Eightteenth best</c:v>
                </c:pt>
                <c:pt idx="18">
                  <c:v>Nineteenth best</c:v>
                </c:pt>
                <c:pt idx="19">
                  <c:v>Twentieth best</c:v>
                </c:pt>
              </c:strCache>
            </c:strRef>
          </c:cat>
          <c:val>
            <c:numRef>
              <c:f>Sheet1!$P$29:$P$48</c:f>
              <c:numCache>
                <c:formatCode>General</c:formatCode>
                <c:ptCount val="20"/>
                <c:pt idx="0">
                  <c:v>1279</c:v>
                </c:pt>
                <c:pt idx="1">
                  <c:v>0</c:v>
                </c:pt>
                <c:pt idx="2">
                  <c:v>1022</c:v>
                </c:pt>
                <c:pt idx="3">
                  <c:v>859</c:v>
                </c:pt>
                <c:pt idx="4">
                  <c:v>814</c:v>
                </c:pt>
                <c:pt idx="5">
                  <c:v>729</c:v>
                </c:pt>
                <c:pt idx="6">
                  <c:v>661</c:v>
                </c:pt>
                <c:pt idx="7">
                  <c:v>657</c:v>
                </c:pt>
                <c:pt idx="8">
                  <c:v>611</c:v>
                </c:pt>
                <c:pt idx="9">
                  <c:v>603</c:v>
                </c:pt>
                <c:pt idx="10">
                  <c:v>580</c:v>
                </c:pt>
                <c:pt idx="11">
                  <c:v>575</c:v>
                </c:pt>
                <c:pt idx="12">
                  <c:v>548</c:v>
                </c:pt>
                <c:pt idx="13">
                  <c:v>515</c:v>
                </c:pt>
                <c:pt idx="14">
                  <c:v>486</c:v>
                </c:pt>
                <c:pt idx="15">
                  <c:v>473</c:v>
                </c:pt>
                <c:pt idx="16">
                  <c:v>467</c:v>
                </c:pt>
                <c:pt idx="17">
                  <c:v>448</c:v>
                </c:pt>
                <c:pt idx="18">
                  <c:v>419</c:v>
                </c:pt>
                <c:pt idx="19">
                  <c:v>410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Sheet1!$L$29:$L$48</c:f>
              <c:strCache>
                <c:ptCount val="20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  <c:pt idx="15">
                  <c:v>Sixteenth best</c:v>
                </c:pt>
                <c:pt idx="16">
                  <c:v>Seventeenth best</c:v>
                </c:pt>
                <c:pt idx="17">
                  <c:v>Eightteenth best</c:v>
                </c:pt>
                <c:pt idx="18">
                  <c:v>Nineteenth best</c:v>
                </c:pt>
                <c:pt idx="19">
                  <c:v>Twentieth best</c:v>
                </c:pt>
              </c:strCache>
            </c:strRef>
          </c:cat>
          <c:val>
            <c:numRef>
              <c:f>Sheet1!$Q$29:$Q$48</c:f>
              <c:numCache>
                <c:formatCode>General</c:formatCode>
                <c:ptCount val="20"/>
                <c:pt idx="0">
                  <c:v>0</c:v>
                </c:pt>
                <c:pt idx="1">
                  <c:v>1025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  <c:majorUnit val="340"/>
        <c:minorUnit val="3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Words per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Sheet1!$C$7:$C$54</c:f>
              <c:numCache>
                <c:formatCode>General</c:formatCode>
                <c:ptCount val="48"/>
                <c:pt idx="0">
                  <c:v>156</c:v>
                </c:pt>
                <c:pt idx="1">
                  <c:v>38</c:v>
                </c:pt>
                <c:pt idx="2">
                  <c:v>486</c:v>
                </c:pt>
                <c:pt idx="3">
                  <c:v>346</c:v>
                </c:pt>
                <c:pt idx="4">
                  <c:v>729</c:v>
                </c:pt>
                <c:pt idx="5">
                  <c:v>859</c:v>
                </c:pt>
                <c:pt idx="6">
                  <c:v>107</c:v>
                </c:pt>
                <c:pt idx="7">
                  <c:v>1279</c:v>
                </c:pt>
                <c:pt idx="8">
                  <c:v>657</c:v>
                </c:pt>
                <c:pt idx="9">
                  <c:v>146</c:v>
                </c:pt>
                <c:pt idx="10">
                  <c:v>140</c:v>
                </c:pt>
                <c:pt idx="11">
                  <c:v>467</c:v>
                </c:pt>
                <c:pt idx="12">
                  <c:v>448</c:v>
                </c:pt>
                <c:pt idx="13">
                  <c:v>419</c:v>
                </c:pt>
                <c:pt idx="14">
                  <c:v>661</c:v>
                </c:pt>
                <c:pt idx="15">
                  <c:v>580</c:v>
                </c:pt>
                <c:pt idx="16">
                  <c:v>349</c:v>
                </c:pt>
                <c:pt idx="17">
                  <c:v>154</c:v>
                </c:pt>
                <c:pt idx="18">
                  <c:v>611</c:v>
                </c:pt>
                <c:pt idx="19">
                  <c:v>95</c:v>
                </c:pt>
                <c:pt idx="20">
                  <c:v>119</c:v>
                </c:pt>
                <c:pt idx="21">
                  <c:v>217</c:v>
                </c:pt>
                <c:pt idx="22">
                  <c:v>473</c:v>
                </c:pt>
                <c:pt idx="23">
                  <c:v>220</c:v>
                </c:pt>
                <c:pt idx="24">
                  <c:v>300</c:v>
                </c:pt>
                <c:pt idx="25">
                  <c:v>159</c:v>
                </c:pt>
                <c:pt idx="26">
                  <c:v>97</c:v>
                </c:pt>
                <c:pt idx="27">
                  <c:v>125</c:v>
                </c:pt>
                <c:pt idx="28">
                  <c:v>272</c:v>
                </c:pt>
                <c:pt idx="29">
                  <c:v>515</c:v>
                </c:pt>
                <c:pt idx="30">
                  <c:v>603</c:v>
                </c:pt>
                <c:pt idx="31">
                  <c:v>375</c:v>
                </c:pt>
                <c:pt idx="32">
                  <c:v>143</c:v>
                </c:pt>
                <c:pt idx="33">
                  <c:v>151</c:v>
                </c:pt>
                <c:pt idx="34">
                  <c:v>548</c:v>
                </c:pt>
                <c:pt idx="35">
                  <c:v>410</c:v>
                </c:pt>
                <c:pt idx="36">
                  <c:v>155</c:v>
                </c:pt>
                <c:pt idx="37">
                  <c:v>814</c:v>
                </c:pt>
                <c:pt idx="38">
                  <c:v>143</c:v>
                </c:pt>
                <c:pt idx="39">
                  <c:v>-1096</c:v>
                </c:pt>
                <c:pt idx="40">
                  <c:v>575</c:v>
                </c:pt>
                <c:pt idx="41">
                  <c:v>1022</c:v>
                </c:pt>
                <c:pt idx="42">
                  <c:v>1025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9-2745-A5D4-802DDA42F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50656"/>
        <c:axId val="173252928"/>
      </c:scatterChart>
      <c:valAx>
        <c:axId val="17325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1"/>
                    </a:solidFill>
                  </a:rPr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3252928"/>
        <c:crosses val="autoZero"/>
        <c:crossBetween val="midCat"/>
      </c:valAx>
      <c:valAx>
        <c:axId val="17325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3250656"/>
        <c:crosses val="autoZero"/>
        <c:crossBetween val="midCat"/>
        <c:majorUnit val="34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71A3E7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32</xdr:row>
      <xdr:rowOff>10583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10584</xdr:colOff>
      <xdr:row>33</xdr:row>
      <xdr:rowOff>10584</xdr:rowOff>
    </xdr:from>
    <xdr:to>
      <xdr:col>10</xdr:col>
      <xdr:colOff>10583</xdr:colOff>
      <xdr:row>48</xdr:row>
      <xdr:rowOff>74084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21595</xdr:colOff>
      <xdr:row>27</xdr:row>
      <xdr:rowOff>111234</xdr:rowOff>
    </xdr:from>
    <xdr:to>
      <xdr:col>17</xdr:col>
      <xdr:colOff>521657</xdr:colOff>
      <xdr:row>68</xdr:row>
      <xdr:rowOff>27094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7834635" y="5714474"/>
          <a:ext cx="5468302" cy="82775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10582</xdr:colOff>
      <xdr:row>49</xdr:row>
      <xdr:rowOff>9524</xdr:rowOff>
    </xdr:from>
    <xdr:to>
      <xdr:col>10</xdr:col>
      <xdr:colOff>0</xdr:colOff>
      <xdr:row>62</xdr:row>
      <xdr:rowOff>201083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49185D-672F-3EFE-2E9C-833218C386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86"/>
  <sheetViews>
    <sheetView tabSelected="1" topLeftCell="A27" zoomScale="120" zoomScaleNormal="120" workbookViewId="0">
      <selection activeCell="D49" sqref="D49"/>
    </sheetView>
  </sheetViews>
  <sheetFormatPr baseColWidth="10" defaultRowHeight="16" x14ac:dyDescent="0.2"/>
  <cols>
    <col min="1" max="1" width="0.6640625" customWidth="1"/>
    <col min="2" max="2" width="9.83203125" customWidth="1"/>
    <col min="3" max="3" width="13" customWidth="1"/>
    <col min="4" max="4" width="12.33203125" customWidth="1"/>
    <col min="5" max="6" width="12.1640625" customWidth="1"/>
    <col min="7" max="7" width="1" customWidth="1"/>
    <col min="10" max="10" width="16.1640625" customWidth="1"/>
    <col min="11" max="11" width="3.33203125" customWidth="1"/>
  </cols>
  <sheetData>
    <row r="1" spans="1:17" ht="16" customHeight="1" x14ac:dyDescent="0.2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7" ht="16" customHeight="1" x14ac:dyDescent="0.2">
      <c r="A2" s="38"/>
      <c r="B2" s="39"/>
      <c r="C2" s="39"/>
      <c r="D2" s="39"/>
      <c r="E2" s="39"/>
      <c r="F2" s="39"/>
      <c r="G2" s="39"/>
      <c r="H2" s="39"/>
      <c r="I2" s="39"/>
      <c r="J2" s="39"/>
      <c r="K2" s="40"/>
    </row>
    <row r="3" spans="1:17" ht="16" customHeight="1" thickBot="1" x14ac:dyDescent="0.25">
      <c r="A3" s="41"/>
      <c r="B3" s="42"/>
      <c r="C3" s="42"/>
      <c r="D3" s="42"/>
      <c r="E3" s="42"/>
      <c r="F3" s="42"/>
      <c r="G3" s="42"/>
      <c r="H3" s="42"/>
      <c r="I3" s="42"/>
      <c r="J3" s="42"/>
      <c r="K3" s="43"/>
    </row>
    <row r="4" spans="1:17" ht="5" customHeight="1" thickBot="1" x14ac:dyDescent="0.25"/>
    <row r="5" spans="1:17" ht="31" customHeight="1" thickBot="1" x14ac:dyDescent="0.25">
      <c r="B5" s="25" t="s">
        <v>1</v>
      </c>
      <c r="C5" s="26" t="s">
        <v>7</v>
      </c>
      <c r="D5" s="26" t="s">
        <v>8</v>
      </c>
      <c r="E5" s="26" t="s">
        <v>9</v>
      </c>
      <c r="F5" s="27" t="s">
        <v>2</v>
      </c>
      <c r="H5" s="44" t="s">
        <v>3</v>
      </c>
      <c r="I5" s="45"/>
      <c r="J5" s="46"/>
    </row>
    <row r="6" spans="1:17" x14ac:dyDescent="0.2">
      <c r="B6" s="14">
        <v>45138</v>
      </c>
      <c r="C6" s="17">
        <v>0</v>
      </c>
      <c r="D6" s="18">
        <v>0</v>
      </c>
      <c r="E6" s="19">
        <f>D6/$J$6</f>
        <v>0</v>
      </c>
      <c r="F6" s="20">
        <f>D6/$J$8</f>
        <v>0</v>
      </c>
      <c r="H6" s="47" t="s">
        <v>4</v>
      </c>
      <c r="I6" s="48"/>
      <c r="J6" s="8">
        <v>340</v>
      </c>
    </row>
    <row r="7" spans="1:17" x14ac:dyDescent="0.2">
      <c r="B7" s="2">
        <v>45139</v>
      </c>
      <c r="C7" s="21">
        <v>156</v>
      </c>
      <c r="D7" s="23">
        <v>156</v>
      </c>
      <c r="E7" s="24">
        <f t="shared" ref="E7:E37" si="0">D7/$J$6</f>
        <v>0.45882352941176469</v>
      </c>
      <c r="F7" s="4">
        <f t="shared" ref="F7:F37" si="1">D7/$J$8</f>
        <v>9.1764705882352946E-3</v>
      </c>
      <c r="H7" s="49" t="s">
        <v>5</v>
      </c>
      <c r="I7" s="50"/>
      <c r="J7" s="8">
        <v>50</v>
      </c>
    </row>
    <row r="8" spans="1:17" ht="17" thickBot="1" x14ac:dyDescent="0.25">
      <c r="B8" s="2">
        <v>45140</v>
      </c>
      <c r="C8" s="21">
        <f t="shared" ref="C8:C40" si="2">D8-D7</f>
        <v>38</v>
      </c>
      <c r="D8" s="23">
        <v>194</v>
      </c>
      <c r="E8" s="24">
        <f t="shared" si="0"/>
        <v>0.57058823529411762</v>
      </c>
      <c r="F8" s="4">
        <f t="shared" si="1"/>
        <v>1.1411764705882352E-2</v>
      </c>
      <c r="H8" s="51" t="s">
        <v>6</v>
      </c>
      <c r="I8" s="52"/>
      <c r="J8" s="9">
        <f>J6*J7</f>
        <v>17000</v>
      </c>
    </row>
    <row r="9" spans="1:17" ht="17" thickBot="1" x14ac:dyDescent="0.25">
      <c r="B9" s="2">
        <v>45141</v>
      </c>
      <c r="C9" s="21">
        <f t="shared" si="2"/>
        <v>486</v>
      </c>
      <c r="D9" s="23">
        <v>680</v>
      </c>
      <c r="E9" s="24">
        <f t="shared" si="0"/>
        <v>2</v>
      </c>
      <c r="F9" s="4">
        <f t="shared" si="1"/>
        <v>0.04</v>
      </c>
    </row>
    <row r="10" spans="1:17" x14ac:dyDescent="0.2">
      <c r="B10" s="2">
        <v>45142</v>
      </c>
      <c r="C10" s="21">
        <f t="shared" si="2"/>
        <v>346</v>
      </c>
      <c r="D10" s="23">
        <v>1026</v>
      </c>
      <c r="E10" s="24">
        <f t="shared" si="0"/>
        <v>3.0176470588235293</v>
      </c>
      <c r="F10" s="4">
        <f t="shared" si="1"/>
        <v>6.0352941176470588E-2</v>
      </c>
      <c r="H10" s="53" t="s">
        <v>10</v>
      </c>
      <c r="I10" s="54"/>
      <c r="J10" s="55"/>
    </row>
    <row r="11" spans="1:17" ht="17" thickBot="1" x14ac:dyDescent="0.25">
      <c r="B11" s="2">
        <v>45145</v>
      </c>
      <c r="C11" s="21">
        <f t="shared" si="2"/>
        <v>729</v>
      </c>
      <c r="D11" s="23">
        <v>1755</v>
      </c>
      <c r="E11" s="24">
        <f t="shared" si="0"/>
        <v>5.1617647058823533</v>
      </c>
      <c r="F11" s="4">
        <f t="shared" si="1"/>
        <v>0.10323529411764706</v>
      </c>
      <c r="H11" s="56"/>
      <c r="I11" s="57"/>
      <c r="J11" s="58"/>
    </row>
    <row r="12" spans="1:17" x14ac:dyDescent="0.2">
      <c r="B12" s="2">
        <v>45146</v>
      </c>
      <c r="C12" s="21">
        <f t="shared" si="2"/>
        <v>859</v>
      </c>
      <c r="D12" s="23">
        <v>2614</v>
      </c>
      <c r="E12" s="24">
        <f t="shared" si="0"/>
        <v>7.6882352941176473</v>
      </c>
      <c r="F12" s="4">
        <f t="shared" si="1"/>
        <v>0.15376470588235294</v>
      </c>
      <c r="H12" s="29" t="s">
        <v>11</v>
      </c>
      <c r="I12" s="30"/>
      <c r="J12" s="10">
        <f>J8-MAX(D6:D63)</f>
        <v>908</v>
      </c>
    </row>
    <row r="13" spans="1:17" x14ac:dyDescent="0.2">
      <c r="B13" s="2">
        <v>45147</v>
      </c>
      <c r="C13" s="21">
        <f t="shared" si="2"/>
        <v>107</v>
      </c>
      <c r="D13" s="23">
        <v>2721</v>
      </c>
      <c r="E13" s="24">
        <f t="shared" si="0"/>
        <v>8.0029411764705891</v>
      </c>
      <c r="F13" s="4">
        <f t="shared" si="1"/>
        <v>0.16005882352941175</v>
      </c>
      <c r="H13" s="31" t="s">
        <v>12</v>
      </c>
      <c r="I13" s="32"/>
      <c r="J13" s="10">
        <f>AVERAGE(C9:C25)</f>
        <v>496.35294117647061</v>
      </c>
    </row>
    <row r="14" spans="1:17" ht="17" thickBot="1" x14ac:dyDescent="0.25">
      <c r="B14" s="2">
        <v>45148</v>
      </c>
      <c r="C14" s="21">
        <f t="shared" si="2"/>
        <v>1279</v>
      </c>
      <c r="D14" s="23">
        <v>4000</v>
      </c>
      <c r="E14" s="24">
        <f t="shared" si="0"/>
        <v>11.764705882352942</v>
      </c>
      <c r="F14" s="4">
        <f t="shared" si="1"/>
        <v>0.23529411764705882</v>
      </c>
      <c r="H14" s="33" t="s">
        <v>13</v>
      </c>
      <c r="I14" s="34"/>
      <c r="J14" s="11">
        <f>J12/J13</f>
        <v>1.8293434463142924</v>
      </c>
    </row>
    <row r="15" spans="1:17" x14ac:dyDescent="0.2">
      <c r="B15" s="2">
        <v>45149</v>
      </c>
      <c r="C15" s="21">
        <f t="shared" si="2"/>
        <v>657</v>
      </c>
      <c r="D15" s="23">
        <v>4657</v>
      </c>
      <c r="E15" s="24">
        <f t="shared" si="0"/>
        <v>13.697058823529412</v>
      </c>
      <c r="F15" s="4">
        <f t="shared" si="1"/>
        <v>0.27394117647058824</v>
      </c>
      <c r="O15" s="7" t="s">
        <v>24</v>
      </c>
      <c r="P15" s="7">
        <v>24.68</v>
      </c>
      <c r="Q15" s="15">
        <v>23.78</v>
      </c>
    </row>
    <row r="16" spans="1:17" x14ac:dyDescent="0.2">
      <c r="B16" s="2">
        <v>45152</v>
      </c>
      <c r="C16" s="21">
        <f t="shared" si="2"/>
        <v>146</v>
      </c>
      <c r="D16" s="23">
        <v>4803</v>
      </c>
      <c r="E16" s="24">
        <f t="shared" si="0"/>
        <v>14.126470588235295</v>
      </c>
      <c r="F16" s="4">
        <f t="shared" si="1"/>
        <v>0.28252941176470586</v>
      </c>
      <c r="J16" s="16"/>
    </row>
    <row r="17" spans="2:17" x14ac:dyDescent="0.2">
      <c r="B17" s="2">
        <v>45153</v>
      </c>
      <c r="C17" s="21">
        <f t="shared" si="2"/>
        <v>140</v>
      </c>
      <c r="D17" s="23">
        <v>4943</v>
      </c>
      <c r="E17" s="24">
        <f t="shared" si="0"/>
        <v>14.538235294117648</v>
      </c>
      <c r="F17" s="4">
        <f t="shared" si="1"/>
        <v>0.29076470588235293</v>
      </c>
    </row>
    <row r="18" spans="2:17" x14ac:dyDescent="0.2">
      <c r="B18" s="2">
        <v>45154</v>
      </c>
      <c r="C18" s="21">
        <f t="shared" si="2"/>
        <v>467</v>
      </c>
      <c r="D18" s="23">
        <v>5410</v>
      </c>
      <c r="E18" s="24">
        <f t="shared" si="0"/>
        <v>15.911764705882353</v>
      </c>
      <c r="F18" s="4">
        <f t="shared" si="1"/>
        <v>0.31823529411764706</v>
      </c>
    </row>
    <row r="19" spans="2:17" x14ac:dyDescent="0.2">
      <c r="B19" s="2">
        <v>45155</v>
      </c>
      <c r="C19" s="21">
        <f t="shared" si="2"/>
        <v>448</v>
      </c>
      <c r="D19" s="23">
        <v>5858</v>
      </c>
      <c r="E19" s="24">
        <f t="shared" si="0"/>
        <v>17.229411764705883</v>
      </c>
      <c r="F19" s="4">
        <f t="shared" si="1"/>
        <v>0.34458823529411764</v>
      </c>
    </row>
    <row r="20" spans="2:17" x14ac:dyDescent="0.2">
      <c r="B20" s="2">
        <v>45156</v>
      </c>
      <c r="C20" s="21">
        <f t="shared" si="2"/>
        <v>419</v>
      </c>
      <c r="D20" s="23">
        <v>6277</v>
      </c>
      <c r="E20" s="24">
        <f t="shared" si="0"/>
        <v>18.461764705882352</v>
      </c>
      <c r="F20" s="4">
        <f t="shared" si="1"/>
        <v>0.36923529411764705</v>
      </c>
    </row>
    <row r="21" spans="2:17" x14ac:dyDescent="0.2">
      <c r="B21" s="2">
        <v>45159</v>
      </c>
      <c r="C21" s="21">
        <f t="shared" si="2"/>
        <v>661</v>
      </c>
      <c r="D21" s="23">
        <v>6938</v>
      </c>
      <c r="E21" s="24">
        <f t="shared" si="0"/>
        <v>20.405882352941177</v>
      </c>
      <c r="F21" s="4">
        <f t="shared" si="1"/>
        <v>0.40811764705882353</v>
      </c>
    </row>
    <row r="22" spans="2:17" x14ac:dyDescent="0.2">
      <c r="B22" s="2">
        <v>45160</v>
      </c>
      <c r="C22" s="21">
        <f t="shared" si="2"/>
        <v>580</v>
      </c>
      <c r="D22" s="23">
        <v>7518</v>
      </c>
      <c r="E22" s="24">
        <f t="shared" si="0"/>
        <v>22.111764705882354</v>
      </c>
      <c r="F22" s="4">
        <f t="shared" si="1"/>
        <v>0.44223529411764706</v>
      </c>
      <c r="M22">
        <f>(AVERAGE(C7:C45)+AVERAGE(C47:C49))/2</f>
        <v>623.74358974358972</v>
      </c>
    </row>
    <row r="23" spans="2:17" x14ac:dyDescent="0.2">
      <c r="B23" s="2">
        <v>45161</v>
      </c>
      <c r="C23" s="21">
        <f t="shared" si="2"/>
        <v>349</v>
      </c>
      <c r="D23" s="23">
        <v>7867</v>
      </c>
      <c r="E23" s="24">
        <f t="shared" si="0"/>
        <v>23.138235294117646</v>
      </c>
      <c r="F23" s="4">
        <f t="shared" si="1"/>
        <v>0.46276470588235297</v>
      </c>
    </row>
    <row r="24" spans="2:17" x14ac:dyDescent="0.2">
      <c r="B24" s="2">
        <v>45162</v>
      </c>
      <c r="C24" s="21">
        <f t="shared" si="2"/>
        <v>154</v>
      </c>
      <c r="D24" s="23">
        <v>8021</v>
      </c>
      <c r="E24" s="24">
        <f t="shared" si="0"/>
        <v>23.591176470588234</v>
      </c>
      <c r="F24" s="4">
        <f t="shared" si="1"/>
        <v>0.4718235294117647</v>
      </c>
    </row>
    <row r="25" spans="2:17" x14ac:dyDescent="0.2">
      <c r="B25" s="2">
        <v>45163</v>
      </c>
      <c r="C25" s="21">
        <f t="shared" si="2"/>
        <v>611</v>
      </c>
      <c r="D25" s="23">
        <v>8632</v>
      </c>
      <c r="E25" s="24">
        <f t="shared" si="0"/>
        <v>25.388235294117646</v>
      </c>
      <c r="F25" s="4">
        <f t="shared" si="1"/>
        <v>0.5077647058823529</v>
      </c>
    </row>
    <row r="26" spans="2:17" x14ac:dyDescent="0.2">
      <c r="B26" s="2">
        <v>45164</v>
      </c>
      <c r="C26" s="21">
        <f t="shared" si="2"/>
        <v>95</v>
      </c>
      <c r="D26" s="23">
        <v>8727</v>
      </c>
      <c r="E26" s="24">
        <f t="shared" si="0"/>
        <v>25.66764705882353</v>
      </c>
      <c r="F26" s="4">
        <f t="shared" si="1"/>
        <v>0.51335294117647057</v>
      </c>
    </row>
    <row r="27" spans="2:17" x14ac:dyDescent="0.2">
      <c r="B27" s="2">
        <v>45168</v>
      </c>
      <c r="C27" s="21">
        <f t="shared" si="2"/>
        <v>119</v>
      </c>
      <c r="D27" s="23">
        <v>8846</v>
      </c>
      <c r="E27" s="24">
        <f t="shared" si="0"/>
        <v>26.017647058823531</v>
      </c>
      <c r="F27" s="4">
        <f t="shared" si="1"/>
        <v>0.52035294117647057</v>
      </c>
    </row>
    <row r="28" spans="2:17" ht="17" customHeight="1" x14ac:dyDescent="0.2">
      <c r="B28" s="2">
        <v>45173</v>
      </c>
      <c r="C28" s="21">
        <f t="shared" si="2"/>
        <v>217</v>
      </c>
      <c r="D28" s="23">
        <v>9063</v>
      </c>
      <c r="E28" s="24">
        <f t="shared" si="0"/>
        <v>26.655882352941177</v>
      </c>
      <c r="F28" s="4">
        <f t="shared" si="1"/>
        <v>0.53311764705882347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2">
        <v>45174</v>
      </c>
      <c r="C29" s="21">
        <f t="shared" si="2"/>
        <v>473</v>
      </c>
      <c r="D29" s="23">
        <v>9536</v>
      </c>
      <c r="E29" s="24">
        <f t="shared" si="0"/>
        <v>28.047058823529412</v>
      </c>
      <c r="F29" s="4">
        <f t="shared" si="1"/>
        <v>0.56094117647058828</v>
      </c>
      <c r="H29" s="13"/>
      <c r="I29" s="13"/>
      <c r="J29" s="13"/>
      <c r="L29" t="s">
        <v>16</v>
      </c>
      <c r="M29" cm="1">
        <f t="array" ref="M29:M86">_xlfn.SORTBY(C6:C63, C6:C63, -1)</f>
        <v>1279</v>
      </c>
      <c r="N29" s="12" cm="1">
        <f t="array" ref="N29:N72">_xlfn.SORTBY(B6:B49,C6:C49, -1)</f>
        <v>45148</v>
      </c>
      <c r="O29" t="str">
        <f ca="1">IF(N29=TODAY(), "Green", "Blue")</f>
        <v>Blue</v>
      </c>
      <c r="P29">
        <f ca="1">IF(NOT(N29=TODAY()), M29, "")</f>
        <v>1279</v>
      </c>
      <c r="Q29" t="str">
        <f ca="1">IF(N29=TODAY(), M29, "")</f>
        <v/>
      </c>
    </row>
    <row r="30" spans="2:17" x14ac:dyDescent="0.2">
      <c r="B30" s="2">
        <v>45175</v>
      </c>
      <c r="C30" s="21">
        <f t="shared" si="2"/>
        <v>220</v>
      </c>
      <c r="D30" s="23">
        <v>9756</v>
      </c>
      <c r="E30" s="24">
        <f t="shared" si="0"/>
        <v>28.694117647058825</v>
      </c>
      <c r="F30" s="4">
        <f t="shared" si="1"/>
        <v>0.57388235294117651</v>
      </c>
      <c r="H30" s="13"/>
      <c r="I30" s="13"/>
      <c r="J30" s="13"/>
      <c r="L30" t="s">
        <v>17</v>
      </c>
      <c r="M30">
        <v>1025</v>
      </c>
      <c r="N30" s="12">
        <v>45222</v>
      </c>
      <c r="O30" t="str">
        <f t="shared" ref="O30:O48" ca="1" si="3">IF(N30=TODAY(), "Green", "Blue")</f>
        <v>Green</v>
      </c>
      <c r="P30" t="str">
        <f t="shared" ref="P30:P48" ca="1" si="4">IF(NOT(N30=TODAY()), M30, "")</f>
        <v/>
      </c>
      <c r="Q30">
        <f t="shared" ref="Q30:Q48" ca="1" si="5">IF(N30=TODAY(), M30, "")</f>
        <v>1025</v>
      </c>
    </row>
    <row r="31" spans="2:17" x14ac:dyDescent="0.2">
      <c r="B31" s="2">
        <v>45181</v>
      </c>
      <c r="C31" s="21">
        <f t="shared" si="2"/>
        <v>300</v>
      </c>
      <c r="D31" s="23">
        <v>10056</v>
      </c>
      <c r="E31" s="24">
        <f t="shared" si="0"/>
        <v>29.576470588235296</v>
      </c>
      <c r="F31" s="4">
        <f t="shared" si="1"/>
        <v>0.59152941176470586</v>
      </c>
      <c r="H31" s="13"/>
      <c r="I31" s="13"/>
      <c r="J31" s="13"/>
      <c r="L31" t="s">
        <v>18</v>
      </c>
      <c r="M31">
        <v>1022</v>
      </c>
      <c r="N31" s="12">
        <v>45220</v>
      </c>
      <c r="O31" t="str">
        <f t="shared" ca="1" si="3"/>
        <v>Blue</v>
      </c>
      <c r="P31">
        <f t="shared" ca="1" si="4"/>
        <v>1022</v>
      </c>
      <c r="Q31" t="str">
        <f t="shared" ca="1" si="5"/>
        <v/>
      </c>
    </row>
    <row r="32" spans="2:17" x14ac:dyDescent="0.2">
      <c r="B32" s="2">
        <v>45182</v>
      </c>
      <c r="C32" s="21">
        <f t="shared" si="2"/>
        <v>159</v>
      </c>
      <c r="D32" s="23">
        <v>10215</v>
      </c>
      <c r="E32" s="24">
        <f t="shared" si="0"/>
        <v>30.044117647058822</v>
      </c>
      <c r="F32" s="4">
        <f t="shared" si="1"/>
        <v>0.60088235294117642</v>
      </c>
      <c r="H32" s="13"/>
      <c r="I32" s="13"/>
      <c r="J32" s="13"/>
      <c r="L32" t="s">
        <v>19</v>
      </c>
      <c r="M32">
        <v>859</v>
      </c>
      <c r="N32" s="12">
        <v>45146</v>
      </c>
      <c r="O32" t="str">
        <f t="shared" ca="1" si="3"/>
        <v>Blue</v>
      </c>
      <c r="P32">
        <f t="shared" ca="1" si="4"/>
        <v>859</v>
      </c>
      <c r="Q32" t="str">
        <f t="shared" ca="1" si="5"/>
        <v/>
      </c>
    </row>
    <row r="33" spans="2:17" x14ac:dyDescent="0.2">
      <c r="B33" s="2">
        <v>45183</v>
      </c>
      <c r="C33" s="21">
        <f t="shared" si="2"/>
        <v>97</v>
      </c>
      <c r="D33" s="23">
        <v>10312</v>
      </c>
      <c r="E33" s="24">
        <f t="shared" si="0"/>
        <v>30.329411764705881</v>
      </c>
      <c r="F33" s="4">
        <f t="shared" si="1"/>
        <v>0.60658823529411765</v>
      </c>
      <c r="H33" s="13"/>
      <c r="I33" s="13"/>
      <c r="J33" s="13"/>
      <c r="L33" t="s">
        <v>20</v>
      </c>
      <c r="M33">
        <v>814</v>
      </c>
      <c r="N33" s="12">
        <v>45211</v>
      </c>
      <c r="O33" t="str">
        <f t="shared" ca="1" si="3"/>
        <v>Blue</v>
      </c>
      <c r="P33">
        <f t="shared" ca="1" si="4"/>
        <v>814</v>
      </c>
      <c r="Q33" t="str">
        <f t="shared" ca="1" si="5"/>
        <v/>
      </c>
    </row>
    <row r="34" spans="2:17" x14ac:dyDescent="0.2">
      <c r="B34" s="2">
        <v>45187</v>
      </c>
      <c r="C34" s="21">
        <f t="shared" si="2"/>
        <v>125</v>
      </c>
      <c r="D34" s="23">
        <v>10437</v>
      </c>
      <c r="E34" s="24">
        <f t="shared" si="0"/>
        <v>30.69705882352941</v>
      </c>
      <c r="F34" s="4">
        <f t="shared" si="1"/>
        <v>0.61394117647058821</v>
      </c>
      <c r="H34" s="13"/>
      <c r="I34" s="13"/>
      <c r="J34" s="13"/>
      <c r="L34" t="s">
        <v>25</v>
      </c>
      <c r="M34">
        <v>729</v>
      </c>
      <c r="N34" s="12">
        <v>45145</v>
      </c>
      <c r="O34" t="str">
        <f t="shared" ca="1" si="3"/>
        <v>Blue</v>
      </c>
      <c r="P34">
        <f t="shared" ca="1" si="4"/>
        <v>729</v>
      </c>
      <c r="Q34" t="str">
        <f t="shared" ca="1" si="5"/>
        <v/>
      </c>
    </row>
    <row r="35" spans="2:17" x14ac:dyDescent="0.2">
      <c r="B35" s="2">
        <v>45188</v>
      </c>
      <c r="C35" s="21">
        <f t="shared" si="2"/>
        <v>272</v>
      </c>
      <c r="D35" s="23">
        <v>10709</v>
      </c>
      <c r="E35" s="24">
        <f t="shared" si="0"/>
        <v>31.497058823529411</v>
      </c>
      <c r="F35" s="4">
        <f t="shared" si="1"/>
        <v>0.62994117647058823</v>
      </c>
      <c r="H35" s="13"/>
      <c r="I35" s="13"/>
      <c r="J35" s="13"/>
      <c r="L35" t="s">
        <v>26</v>
      </c>
      <c r="M35">
        <v>661</v>
      </c>
      <c r="N35" s="12">
        <v>45159</v>
      </c>
      <c r="O35" t="str">
        <f t="shared" ca="1" si="3"/>
        <v>Blue</v>
      </c>
      <c r="P35">
        <f t="shared" ca="1" si="4"/>
        <v>661</v>
      </c>
      <c r="Q35" t="str">
        <f t="shared" ca="1" si="5"/>
        <v/>
      </c>
    </row>
    <row r="36" spans="2:17" x14ac:dyDescent="0.2">
      <c r="B36" s="2">
        <v>45191</v>
      </c>
      <c r="C36" s="21">
        <f t="shared" si="2"/>
        <v>515</v>
      </c>
      <c r="D36" s="23">
        <v>11224</v>
      </c>
      <c r="E36" s="24">
        <f t="shared" si="0"/>
        <v>33.011764705882356</v>
      </c>
      <c r="F36" s="4">
        <f t="shared" si="1"/>
        <v>0.66023529411764703</v>
      </c>
      <c r="H36" s="13"/>
      <c r="I36" s="13"/>
      <c r="J36" s="13"/>
      <c r="L36" t="s">
        <v>27</v>
      </c>
      <c r="M36">
        <v>657</v>
      </c>
      <c r="N36" s="12">
        <v>45149</v>
      </c>
      <c r="O36" t="str">
        <f t="shared" ca="1" si="3"/>
        <v>Blue</v>
      </c>
      <c r="P36">
        <f t="shared" ca="1" si="4"/>
        <v>657</v>
      </c>
      <c r="Q36" t="str">
        <f t="shared" ca="1" si="5"/>
        <v/>
      </c>
    </row>
    <row r="37" spans="2:17" x14ac:dyDescent="0.2">
      <c r="B37" s="2">
        <v>45193</v>
      </c>
      <c r="C37" s="21">
        <f t="shared" si="2"/>
        <v>603</v>
      </c>
      <c r="D37" s="23">
        <v>11827</v>
      </c>
      <c r="E37" s="24">
        <f t="shared" si="0"/>
        <v>34.785294117647062</v>
      </c>
      <c r="F37" s="4">
        <f t="shared" si="1"/>
        <v>0.69570588235294117</v>
      </c>
      <c r="H37" s="13"/>
      <c r="I37" s="13"/>
      <c r="J37" s="13"/>
      <c r="L37" t="s">
        <v>28</v>
      </c>
      <c r="M37">
        <v>611</v>
      </c>
      <c r="N37" s="12">
        <v>45163</v>
      </c>
      <c r="O37" t="str">
        <f t="shared" ca="1" si="3"/>
        <v>Blue</v>
      </c>
      <c r="P37">
        <f t="shared" ca="1" si="4"/>
        <v>611</v>
      </c>
      <c r="Q37" t="str">
        <f t="shared" ca="1" si="5"/>
        <v/>
      </c>
    </row>
    <row r="38" spans="2:17" ht="16" customHeight="1" x14ac:dyDescent="0.2">
      <c r="B38" s="2">
        <v>45194</v>
      </c>
      <c r="C38" s="21">
        <f t="shared" si="2"/>
        <v>375</v>
      </c>
      <c r="D38" s="23">
        <v>12202</v>
      </c>
      <c r="E38" s="24">
        <f t="shared" ref="E38:E63" si="6">D38/$J$6</f>
        <v>35.888235294117649</v>
      </c>
      <c r="F38" s="4">
        <f t="shared" ref="F38:F63" si="7">D38/$J$8</f>
        <v>0.71776470588235297</v>
      </c>
      <c r="L38" t="s">
        <v>29</v>
      </c>
      <c r="M38">
        <v>603</v>
      </c>
      <c r="N38" s="12">
        <v>45193</v>
      </c>
      <c r="O38" t="str">
        <f t="shared" ca="1" si="3"/>
        <v>Blue</v>
      </c>
      <c r="P38">
        <f t="shared" ca="1" si="4"/>
        <v>603</v>
      </c>
      <c r="Q38" t="str">
        <f t="shared" ca="1" si="5"/>
        <v/>
      </c>
    </row>
    <row r="39" spans="2:17" x14ac:dyDescent="0.2">
      <c r="B39" s="2">
        <v>45195</v>
      </c>
      <c r="C39" s="21">
        <f t="shared" si="2"/>
        <v>143</v>
      </c>
      <c r="D39" s="23">
        <v>12345</v>
      </c>
      <c r="E39" s="24">
        <f t="shared" si="6"/>
        <v>36.308823529411768</v>
      </c>
      <c r="F39" s="4">
        <f t="shared" si="7"/>
        <v>0.72617647058823531</v>
      </c>
      <c r="L39" t="s">
        <v>30</v>
      </c>
      <c r="M39">
        <v>580</v>
      </c>
      <c r="N39" s="12">
        <v>45160</v>
      </c>
      <c r="O39" t="str">
        <f t="shared" ca="1" si="3"/>
        <v>Blue</v>
      </c>
      <c r="P39">
        <f t="shared" ca="1" si="4"/>
        <v>580</v>
      </c>
      <c r="Q39" t="str">
        <f t="shared" ca="1" si="5"/>
        <v/>
      </c>
    </row>
    <row r="40" spans="2:17" x14ac:dyDescent="0.2">
      <c r="B40" s="2">
        <v>45196</v>
      </c>
      <c r="C40" s="21">
        <f t="shared" si="2"/>
        <v>151</v>
      </c>
      <c r="D40" s="23">
        <v>12496</v>
      </c>
      <c r="E40" s="24">
        <f t="shared" si="6"/>
        <v>36.752941176470586</v>
      </c>
      <c r="F40" s="4">
        <f t="shared" si="7"/>
        <v>0.73505882352941176</v>
      </c>
      <c r="L40" t="s">
        <v>31</v>
      </c>
      <c r="M40">
        <v>575</v>
      </c>
      <c r="N40" s="12">
        <v>45219</v>
      </c>
      <c r="O40" t="str">
        <f t="shared" ca="1" si="3"/>
        <v>Blue</v>
      </c>
      <c r="P40">
        <f t="shared" ca="1" si="4"/>
        <v>575</v>
      </c>
      <c r="Q40" t="str">
        <f t="shared" ca="1" si="5"/>
        <v/>
      </c>
    </row>
    <row r="41" spans="2:17" x14ac:dyDescent="0.2">
      <c r="B41" s="2">
        <v>45208</v>
      </c>
      <c r="C41" s="21">
        <f t="shared" ref="C41:C49" si="8">D41-D40</f>
        <v>548</v>
      </c>
      <c r="D41" s="23">
        <v>13044</v>
      </c>
      <c r="E41" s="24">
        <f>D41/$J$6</f>
        <v>38.364705882352943</v>
      </c>
      <c r="F41" s="4">
        <f>D41/$J$8</f>
        <v>0.76729411764705879</v>
      </c>
      <c r="L41" t="s">
        <v>32</v>
      </c>
      <c r="M41">
        <v>548</v>
      </c>
      <c r="N41" s="12">
        <v>45208</v>
      </c>
      <c r="O41" t="str">
        <f t="shared" ca="1" si="3"/>
        <v>Blue</v>
      </c>
      <c r="P41">
        <f t="shared" ca="1" si="4"/>
        <v>548</v>
      </c>
      <c r="Q41" t="str">
        <f t="shared" ca="1" si="5"/>
        <v/>
      </c>
    </row>
    <row r="42" spans="2:17" x14ac:dyDescent="0.2">
      <c r="B42" s="2">
        <v>45209</v>
      </c>
      <c r="C42" s="21">
        <f t="shared" si="8"/>
        <v>410</v>
      </c>
      <c r="D42" s="23">
        <v>13454</v>
      </c>
      <c r="E42" s="24">
        <f>D42/$J$6</f>
        <v>39.570588235294117</v>
      </c>
      <c r="F42" s="4">
        <f>D42/$J$8</f>
        <v>0.79141176470588237</v>
      </c>
      <c r="L42" t="s">
        <v>33</v>
      </c>
      <c r="M42">
        <v>515</v>
      </c>
      <c r="N42" s="12">
        <v>45191</v>
      </c>
      <c r="O42" t="str">
        <f t="shared" ca="1" si="3"/>
        <v>Blue</v>
      </c>
      <c r="P42">
        <f t="shared" ca="1" si="4"/>
        <v>515</v>
      </c>
      <c r="Q42" t="str">
        <f t="shared" ca="1" si="5"/>
        <v/>
      </c>
    </row>
    <row r="43" spans="2:17" x14ac:dyDescent="0.2">
      <c r="B43" s="2">
        <v>45210</v>
      </c>
      <c r="C43" s="21">
        <f t="shared" si="8"/>
        <v>155</v>
      </c>
      <c r="D43" s="23">
        <v>13609</v>
      </c>
      <c r="E43" s="24">
        <f t="shared" si="6"/>
        <v>40.026470588235291</v>
      </c>
      <c r="F43" s="4">
        <f t="shared" si="7"/>
        <v>0.80052941176470593</v>
      </c>
      <c r="L43" t="s">
        <v>34</v>
      </c>
      <c r="M43">
        <v>486</v>
      </c>
      <c r="N43" s="12">
        <v>45141</v>
      </c>
      <c r="O43" t="str">
        <f t="shared" ca="1" si="3"/>
        <v>Blue</v>
      </c>
      <c r="P43">
        <f t="shared" ca="1" si="4"/>
        <v>486</v>
      </c>
      <c r="Q43" t="str">
        <f t="shared" ca="1" si="5"/>
        <v/>
      </c>
    </row>
    <row r="44" spans="2:17" x14ac:dyDescent="0.2">
      <c r="B44" s="2">
        <v>45211</v>
      </c>
      <c r="C44" s="21">
        <f t="shared" si="8"/>
        <v>814</v>
      </c>
      <c r="D44" s="23">
        <v>14423</v>
      </c>
      <c r="E44" s="24">
        <f t="shared" si="6"/>
        <v>42.420588235294119</v>
      </c>
      <c r="F44" s="4">
        <f t="shared" si="7"/>
        <v>0.84841176470588231</v>
      </c>
      <c r="L44" t="s">
        <v>36</v>
      </c>
      <c r="M44">
        <v>473</v>
      </c>
      <c r="N44" s="12">
        <v>45174</v>
      </c>
      <c r="O44" t="str">
        <f t="shared" ca="1" si="3"/>
        <v>Blue</v>
      </c>
      <c r="P44">
        <f t="shared" ca="1" si="4"/>
        <v>473</v>
      </c>
      <c r="Q44" t="str">
        <f t="shared" ca="1" si="5"/>
        <v/>
      </c>
    </row>
    <row r="45" spans="2:17" x14ac:dyDescent="0.2">
      <c r="B45" s="2">
        <v>45212</v>
      </c>
      <c r="C45" s="21">
        <f t="shared" si="8"/>
        <v>143</v>
      </c>
      <c r="D45" s="23">
        <v>14566</v>
      </c>
      <c r="E45" s="24">
        <f t="shared" si="6"/>
        <v>42.841176470588238</v>
      </c>
      <c r="F45" s="4">
        <f t="shared" si="7"/>
        <v>0.85682352941176465</v>
      </c>
      <c r="L45" t="s">
        <v>37</v>
      </c>
      <c r="M45">
        <v>467</v>
      </c>
      <c r="N45" s="12">
        <v>45154</v>
      </c>
      <c r="O45" t="str">
        <f t="shared" ca="1" si="3"/>
        <v>Blue</v>
      </c>
      <c r="P45">
        <f t="shared" ca="1" si="4"/>
        <v>467</v>
      </c>
      <c r="Q45" t="str">
        <f t="shared" ca="1" si="5"/>
        <v/>
      </c>
    </row>
    <row r="46" spans="2:17" x14ac:dyDescent="0.2">
      <c r="B46" s="2">
        <v>45218</v>
      </c>
      <c r="C46" s="21">
        <f t="shared" si="8"/>
        <v>-1096</v>
      </c>
      <c r="D46" s="23">
        <f>13793-105-84-134</f>
        <v>13470</v>
      </c>
      <c r="E46" s="24">
        <f t="shared" si="6"/>
        <v>39.617647058823529</v>
      </c>
      <c r="F46" s="4">
        <f t="shared" si="7"/>
        <v>0.79235294117647059</v>
      </c>
      <c r="L46" t="s">
        <v>38</v>
      </c>
      <c r="M46">
        <v>448</v>
      </c>
      <c r="N46" s="12">
        <v>45155</v>
      </c>
      <c r="O46" t="str">
        <f t="shared" ca="1" si="3"/>
        <v>Blue</v>
      </c>
      <c r="P46">
        <f t="shared" ca="1" si="4"/>
        <v>448</v>
      </c>
      <c r="Q46" t="str">
        <f t="shared" ca="1" si="5"/>
        <v/>
      </c>
    </row>
    <row r="47" spans="2:17" x14ac:dyDescent="0.2">
      <c r="B47" s="2">
        <v>45219</v>
      </c>
      <c r="C47" s="21">
        <f t="shared" si="8"/>
        <v>575</v>
      </c>
      <c r="D47" s="23">
        <f>14368-105-84-134</f>
        <v>14045</v>
      </c>
      <c r="E47" s="24">
        <f t="shared" si="6"/>
        <v>41.308823529411768</v>
      </c>
      <c r="F47" s="4">
        <f t="shared" si="7"/>
        <v>0.82617647058823529</v>
      </c>
      <c r="L47" t="s">
        <v>39</v>
      </c>
      <c r="M47">
        <v>419</v>
      </c>
      <c r="N47" s="12">
        <v>45156</v>
      </c>
      <c r="O47" t="str">
        <f t="shared" ca="1" si="3"/>
        <v>Blue</v>
      </c>
      <c r="P47">
        <f t="shared" ca="1" si="4"/>
        <v>419</v>
      </c>
      <c r="Q47" t="str">
        <f t="shared" ca="1" si="5"/>
        <v/>
      </c>
    </row>
    <row r="48" spans="2:17" x14ac:dyDescent="0.2">
      <c r="B48" s="2">
        <v>45220</v>
      </c>
      <c r="C48" s="21">
        <f t="shared" si="8"/>
        <v>1022</v>
      </c>
      <c r="D48" s="23">
        <f>15201-134</f>
        <v>15067</v>
      </c>
      <c r="E48" s="24">
        <f t="shared" si="6"/>
        <v>44.314705882352939</v>
      </c>
      <c r="F48" s="4">
        <f t="shared" si="7"/>
        <v>0.88629411764705879</v>
      </c>
      <c r="L48" t="s">
        <v>35</v>
      </c>
      <c r="M48">
        <v>410</v>
      </c>
      <c r="N48" s="12">
        <v>45209</v>
      </c>
      <c r="O48" t="str">
        <f t="shared" ca="1" si="3"/>
        <v>Blue</v>
      </c>
      <c r="P48">
        <f t="shared" ca="1" si="4"/>
        <v>410</v>
      </c>
      <c r="Q48" t="str">
        <f t="shared" ca="1" si="5"/>
        <v/>
      </c>
    </row>
    <row r="49" spans="2:14" x14ac:dyDescent="0.2">
      <c r="B49" s="2">
        <v>45222</v>
      </c>
      <c r="C49" s="21">
        <f t="shared" si="8"/>
        <v>1025</v>
      </c>
      <c r="D49" s="23">
        <v>16092</v>
      </c>
      <c r="E49" s="24">
        <f t="shared" si="6"/>
        <v>47.329411764705881</v>
      </c>
      <c r="F49" s="4">
        <f t="shared" si="7"/>
        <v>0.94658823529411762</v>
      </c>
      <c r="M49">
        <v>375</v>
      </c>
      <c r="N49" s="12">
        <v>45194</v>
      </c>
    </row>
    <row r="50" spans="2:14" x14ac:dyDescent="0.2">
      <c r="B50" s="28"/>
      <c r="C50" s="21"/>
      <c r="D50" s="23"/>
      <c r="E50" s="24">
        <f t="shared" si="6"/>
        <v>0</v>
      </c>
      <c r="F50" s="4">
        <f t="shared" si="7"/>
        <v>0</v>
      </c>
      <c r="M50">
        <v>349</v>
      </c>
      <c r="N50" s="12">
        <v>45161</v>
      </c>
    </row>
    <row r="51" spans="2:14" x14ac:dyDescent="0.2">
      <c r="B51" s="28"/>
      <c r="C51" s="21"/>
      <c r="D51" s="23"/>
      <c r="E51" s="24">
        <f t="shared" si="6"/>
        <v>0</v>
      </c>
      <c r="F51" s="4">
        <f t="shared" si="7"/>
        <v>0</v>
      </c>
      <c r="M51">
        <v>346</v>
      </c>
      <c r="N51">
        <v>45142</v>
      </c>
    </row>
    <row r="52" spans="2:14" x14ac:dyDescent="0.2">
      <c r="B52" s="28"/>
      <c r="C52" s="21"/>
      <c r="D52" s="23"/>
      <c r="E52" s="24">
        <f t="shared" si="6"/>
        <v>0</v>
      </c>
      <c r="F52" s="4">
        <f t="shared" si="7"/>
        <v>0</v>
      </c>
      <c r="M52">
        <v>300</v>
      </c>
      <c r="N52">
        <v>45181</v>
      </c>
    </row>
    <row r="53" spans="2:14" x14ac:dyDescent="0.2">
      <c r="B53" s="28"/>
      <c r="C53" s="21"/>
      <c r="D53" s="23"/>
      <c r="E53" s="24">
        <f t="shared" si="6"/>
        <v>0</v>
      </c>
      <c r="F53" s="4">
        <f t="shared" si="7"/>
        <v>0</v>
      </c>
      <c r="M53">
        <v>272</v>
      </c>
      <c r="N53">
        <v>45188</v>
      </c>
    </row>
    <row r="54" spans="2:14" x14ac:dyDescent="0.2">
      <c r="B54" s="28"/>
      <c r="C54" s="21"/>
      <c r="D54" s="23"/>
      <c r="E54" s="24">
        <f t="shared" si="6"/>
        <v>0</v>
      </c>
      <c r="F54" s="4">
        <f t="shared" si="7"/>
        <v>0</v>
      </c>
      <c r="M54">
        <v>220</v>
      </c>
      <c r="N54">
        <v>45175</v>
      </c>
    </row>
    <row r="55" spans="2:14" x14ac:dyDescent="0.2">
      <c r="B55" s="28"/>
      <c r="C55" s="21"/>
      <c r="D55" s="23"/>
      <c r="E55" s="24">
        <f t="shared" si="6"/>
        <v>0</v>
      </c>
      <c r="F55" s="4">
        <f t="shared" si="7"/>
        <v>0</v>
      </c>
      <c r="M55">
        <v>217</v>
      </c>
      <c r="N55">
        <v>45173</v>
      </c>
    </row>
    <row r="56" spans="2:14" x14ac:dyDescent="0.2">
      <c r="B56" s="28"/>
      <c r="C56" s="21"/>
      <c r="D56" s="23"/>
      <c r="E56" s="24">
        <f t="shared" si="6"/>
        <v>0</v>
      </c>
      <c r="F56" s="4">
        <f t="shared" si="7"/>
        <v>0</v>
      </c>
      <c r="M56">
        <v>159</v>
      </c>
      <c r="N56">
        <v>45182</v>
      </c>
    </row>
    <row r="57" spans="2:14" x14ac:dyDescent="0.2">
      <c r="B57" s="28"/>
      <c r="C57" s="21"/>
      <c r="D57" s="23"/>
      <c r="E57" s="24">
        <f t="shared" si="6"/>
        <v>0</v>
      </c>
      <c r="F57" s="4">
        <f t="shared" si="7"/>
        <v>0</v>
      </c>
      <c r="M57">
        <v>156</v>
      </c>
      <c r="N57">
        <v>45139</v>
      </c>
    </row>
    <row r="58" spans="2:14" x14ac:dyDescent="0.2">
      <c r="B58" s="28"/>
      <c r="C58" s="21"/>
      <c r="D58" s="23"/>
      <c r="E58" s="24">
        <f t="shared" si="6"/>
        <v>0</v>
      </c>
      <c r="F58" s="4">
        <f t="shared" si="7"/>
        <v>0</v>
      </c>
      <c r="M58">
        <v>155</v>
      </c>
      <c r="N58">
        <v>45210</v>
      </c>
    </row>
    <row r="59" spans="2:14" x14ac:dyDescent="0.2">
      <c r="B59" s="28"/>
      <c r="C59" s="21"/>
      <c r="D59" s="23"/>
      <c r="E59" s="24">
        <f t="shared" si="6"/>
        <v>0</v>
      </c>
      <c r="F59" s="4">
        <f t="shared" si="7"/>
        <v>0</v>
      </c>
      <c r="M59">
        <v>154</v>
      </c>
      <c r="N59">
        <v>45162</v>
      </c>
    </row>
    <row r="60" spans="2:14" x14ac:dyDescent="0.2">
      <c r="B60" s="28"/>
      <c r="C60" s="21"/>
      <c r="D60" s="23"/>
      <c r="E60" s="24">
        <f t="shared" si="6"/>
        <v>0</v>
      </c>
      <c r="F60" s="4">
        <f t="shared" si="7"/>
        <v>0</v>
      </c>
      <c r="M60">
        <v>151</v>
      </c>
      <c r="N60">
        <v>45196</v>
      </c>
    </row>
    <row r="61" spans="2:14" x14ac:dyDescent="0.2">
      <c r="B61" s="28"/>
      <c r="C61" s="21"/>
      <c r="D61" s="23"/>
      <c r="E61" s="24">
        <f t="shared" si="6"/>
        <v>0</v>
      </c>
      <c r="F61" s="4">
        <f t="shared" si="7"/>
        <v>0</v>
      </c>
      <c r="M61">
        <v>146</v>
      </c>
      <c r="N61">
        <v>45152</v>
      </c>
    </row>
    <row r="62" spans="2:14" x14ac:dyDescent="0.2">
      <c r="B62" s="28"/>
      <c r="C62" s="21"/>
      <c r="D62" s="23"/>
      <c r="E62" s="24">
        <f t="shared" si="6"/>
        <v>0</v>
      </c>
      <c r="F62" s="4">
        <f t="shared" si="7"/>
        <v>0</v>
      </c>
      <c r="M62">
        <v>143</v>
      </c>
      <c r="N62">
        <v>45195</v>
      </c>
    </row>
    <row r="63" spans="2:14" ht="17" thickBot="1" x14ac:dyDescent="0.25">
      <c r="B63" s="3"/>
      <c r="C63" s="22"/>
      <c r="D63" s="1"/>
      <c r="E63" s="5">
        <f t="shared" si="6"/>
        <v>0</v>
      </c>
      <c r="F63" s="6">
        <f t="shared" si="7"/>
        <v>0</v>
      </c>
      <c r="M63">
        <v>143</v>
      </c>
      <c r="N63">
        <v>45212</v>
      </c>
    </row>
    <row r="64" spans="2:14" x14ac:dyDescent="0.2">
      <c r="M64">
        <v>140</v>
      </c>
      <c r="N64">
        <v>45153</v>
      </c>
    </row>
    <row r="65" spans="13:14" x14ac:dyDescent="0.2">
      <c r="M65">
        <v>125</v>
      </c>
      <c r="N65">
        <v>45187</v>
      </c>
    </row>
    <row r="66" spans="13:14" x14ac:dyDescent="0.2">
      <c r="M66">
        <v>119</v>
      </c>
      <c r="N66">
        <v>45168</v>
      </c>
    </row>
    <row r="67" spans="13:14" x14ac:dyDescent="0.2">
      <c r="M67">
        <v>107</v>
      </c>
      <c r="N67">
        <v>45147</v>
      </c>
    </row>
    <row r="68" spans="13:14" x14ac:dyDescent="0.2">
      <c r="M68">
        <v>97</v>
      </c>
      <c r="N68">
        <v>45183</v>
      </c>
    </row>
    <row r="69" spans="13:14" x14ac:dyDescent="0.2">
      <c r="M69">
        <v>95</v>
      </c>
      <c r="N69">
        <v>45164</v>
      </c>
    </row>
    <row r="70" spans="13:14" x14ac:dyDescent="0.2">
      <c r="M70">
        <v>38</v>
      </c>
      <c r="N70">
        <v>45140</v>
      </c>
    </row>
    <row r="71" spans="13:14" x14ac:dyDescent="0.2">
      <c r="M71">
        <v>0</v>
      </c>
      <c r="N71">
        <v>45138</v>
      </c>
    </row>
    <row r="72" spans="13:14" x14ac:dyDescent="0.2">
      <c r="M72">
        <v>-1096</v>
      </c>
      <c r="N72">
        <v>45218</v>
      </c>
    </row>
    <row r="73" spans="13:14" x14ac:dyDescent="0.2">
      <c r="M73">
        <v>0</v>
      </c>
    </row>
    <row r="74" spans="13:14" x14ac:dyDescent="0.2">
      <c r="M74">
        <v>0</v>
      </c>
    </row>
    <row r="75" spans="13:14" x14ac:dyDescent="0.2">
      <c r="M75">
        <v>0</v>
      </c>
    </row>
    <row r="76" spans="13:14" x14ac:dyDescent="0.2">
      <c r="M76">
        <v>0</v>
      </c>
    </row>
    <row r="77" spans="13:14" x14ac:dyDescent="0.2">
      <c r="M77">
        <v>0</v>
      </c>
    </row>
    <row r="78" spans="13:14" x14ac:dyDescent="0.2">
      <c r="M78">
        <v>0</v>
      </c>
    </row>
    <row r="79" spans="13:14" x14ac:dyDescent="0.2">
      <c r="M79">
        <v>0</v>
      </c>
    </row>
    <row r="80" spans="13:14" x14ac:dyDescent="0.2">
      <c r="M80">
        <v>0</v>
      </c>
    </row>
    <row r="81" spans="13:13" x14ac:dyDescent="0.2">
      <c r="M81">
        <v>0</v>
      </c>
    </row>
    <row r="82" spans="13:13" x14ac:dyDescent="0.2">
      <c r="M82">
        <v>0</v>
      </c>
    </row>
    <row r="83" spans="13:13" x14ac:dyDescent="0.2">
      <c r="M83">
        <v>0</v>
      </c>
    </row>
    <row r="84" spans="13:13" x14ac:dyDescent="0.2">
      <c r="M84">
        <v>0</v>
      </c>
    </row>
    <row r="85" spans="13:13" x14ac:dyDescent="0.2">
      <c r="M85">
        <v>0</v>
      </c>
    </row>
    <row r="86" spans="13:13" x14ac:dyDescent="0.2">
      <c r="M86">
        <v>0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Marcus Nørgaard Weng</cp:lastModifiedBy>
  <dcterms:created xsi:type="dcterms:W3CDTF">2023-08-01T18:14:29Z</dcterms:created>
  <dcterms:modified xsi:type="dcterms:W3CDTF">2023-10-23T04:18:46Z</dcterms:modified>
</cp:coreProperties>
</file>